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defaultThemeVersion="166925"/>
  <mc:AlternateContent xmlns:mc="http://schemas.openxmlformats.org/markup-compatibility/2006">
    <mc:Choice Requires="x15">
      <x15ac:absPath xmlns:x15ac="http://schemas.microsoft.com/office/spreadsheetml/2010/11/ac" url="/Users/natalycubillospinzon/Desktop/"/>
    </mc:Choice>
  </mc:AlternateContent>
  <xr:revisionPtr revIDLastSave="0" documentId="8_{25DFF113-9F32-AA4C-9129-EFB948C3113C}" xr6:coauthVersionLast="47" xr6:coauthVersionMax="47" xr10:uidLastSave="{00000000-0000-0000-0000-000000000000}"/>
  <bookViews>
    <workbookView xWindow="0" yWindow="500" windowWidth="38480" windowHeight="25640" xr2:uid="{00000000-000D-0000-FFFF-FFFF00000000}"/>
  </bookViews>
  <sheets>
    <sheet name="2022 Agosto" sheetId="1" r:id="rId1"/>
    <sheet name="Hoja2" sheetId="4" r:id="rId2"/>
    <sheet name="Hoja1" sheetId="3" state="hidden" r:id="rId3"/>
  </sheets>
  <externalReferences>
    <externalReference r:id="rId4"/>
  </externalReferences>
  <definedNames>
    <definedName name="_xlnm._FilterDatabase" localSheetId="0" hidden="1">'2022 Agosto'!$B$2:$V$398</definedName>
    <definedName name="_xlnm._FilterDatabase" localSheetId="2" hidden="1">Hoja1!$A$1:$F$481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0" i="1" l="1"/>
  <c r="O294" i="1"/>
  <c r="R317" i="1" l="1"/>
  <c r="V383" i="1"/>
  <c r="V384" i="1"/>
  <c r="V385" i="1"/>
  <c r="V386" i="1"/>
  <c r="V387" i="1"/>
  <c r="V388" i="1"/>
  <c r="V389" i="1"/>
  <c r="V390" i="1"/>
  <c r="V391" i="1"/>
  <c r="V392" i="1"/>
  <c r="V393" i="1"/>
  <c r="V394" i="1"/>
  <c r="V395" i="1"/>
  <c r="V396" i="1"/>
  <c r="V397" i="1"/>
  <c r="V398" i="1"/>
  <c r="R398" i="1"/>
  <c r="K398" i="1"/>
  <c r="J398" i="1"/>
  <c r="G398" i="1"/>
  <c r="F398" i="1"/>
  <c r="D398" i="1"/>
  <c r="C398" i="1"/>
  <c r="R397" i="1"/>
  <c r="K397" i="1"/>
  <c r="J397" i="1"/>
  <c r="G397" i="1"/>
  <c r="F397" i="1"/>
  <c r="E397" i="1"/>
  <c r="D397" i="1"/>
  <c r="C397" i="1"/>
  <c r="R396" i="1"/>
  <c r="K396" i="1"/>
  <c r="J396" i="1"/>
  <c r="G396" i="1"/>
  <c r="F396" i="1"/>
  <c r="E396" i="1"/>
  <c r="D396" i="1"/>
  <c r="C396" i="1"/>
  <c r="R395" i="1"/>
  <c r="K395" i="1"/>
  <c r="J395" i="1"/>
  <c r="G395" i="1"/>
  <c r="F395" i="1"/>
  <c r="D395" i="1"/>
  <c r="C395" i="1"/>
  <c r="R394" i="1"/>
  <c r="K394" i="1"/>
  <c r="J394" i="1"/>
  <c r="G394" i="1"/>
  <c r="F394" i="1"/>
  <c r="E394" i="1"/>
  <c r="D394" i="1"/>
  <c r="C394" i="1"/>
  <c r="R393" i="1"/>
  <c r="K393" i="1"/>
  <c r="J393" i="1"/>
  <c r="G393" i="1"/>
  <c r="F393" i="1"/>
  <c r="E393" i="1"/>
  <c r="D393" i="1"/>
  <c r="C393" i="1"/>
  <c r="R392" i="1"/>
  <c r="K392" i="1"/>
  <c r="J392" i="1"/>
  <c r="G392" i="1"/>
  <c r="F392" i="1"/>
  <c r="E392" i="1"/>
  <c r="D392" i="1"/>
  <c r="C392" i="1"/>
  <c r="R391" i="1"/>
  <c r="K391" i="1"/>
  <c r="J391" i="1"/>
  <c r="G391" i="1"/>
  <c r="F391" i="1"/>
  <c r="D391" i="1"/>
  <c r="C391" i="1"/>
  <c r="R390" i="1"/>
  <c r="K390" i="1"/>
  <c r="J390" i="1"/>
  <c r="G390" i="1"/>
  <c r="F390" i="1"/>
  <c r="D390" i="1"/>
  <c r="C390" i="1"/>
  <c r="R389" i="1"/>
  <c r="K389" i="1"/>
  <c r="J389" i="1"/>
  <c r="G389" i="1"/>
  <c r="F389" i="1"/>
  <c r="D389" i="1"/>
  <c r="C389" i="1"/>
  <c r="R388" i="1"/>
  <c r="K388" i="1"/>
  <c r="J388" i="1"/>
  <c r="G388" i="1"/>
  <c r="F388" i="1"/>
  <c r="E388" i="1"/>
  <c r="D388" i="1"/>
  <c r="C388" i="1"/>
  <c r="R387" i="1"/>
  <c r="K387" i="1"/>
  <c r="J387" i="1"/>
  <c r="G387" i="1"/>
  <c r="F387" i="1"/>
  <c r="E387" i="1"/>
  <c r="D387" i="1"/>
  <c r="C387" i="1"/>
  <c r="R386" i="1"/>
  <c r="K386" i="1"/>
  <c r="J386" i="1"/>
  <c r="G386" i="1"/>
  <c r="F386" i="1"/>
  <c r="E386" i="1"/>
  <c r="D386" i="1"/>
  <c r="C386" i="1"/>
  <c r="R385" i="1"/>
  <c r="K385" i="1"/>
  <c r="J385" i="1"/>
  <c r="G385" i="1"/>
  <c r="F385" i="1"/>
  <c r="E385" i="1"/>
  <c r="D385" i="1"/>
  <c r="C385" i="1"/>
  <c r="R384" i="1"/>
  <c r="K384" i="1"/>
  <c r="J384" i="1"/>
  <c r="G384" i="1"/>
  <c r="F384" i="1"/>
  <c r="E384" i="1"/>
  <c r="D384" i="1"/>
  <c r="C384" i="1"/>
  <c r="R383" i="1"/>
  <c r="K383" i="1"/>
  <c r="E383" i="1"/>
  <c r="J383" i="1"/>
  <c r="G383" i="1"/>
  <c r="F383" i="1"/>
  <c r="D383" i="1"/>
  <c r="C383" i="1"/>
  <c r="U392" i="1" l="1"/>
  <c r="S392" i="1"/>
  <c r="S385" i="1"/>
  <c r="U385" i="1"/>
  <c r="U388" i="1"/>
  <c r="S388" i="1"/>
  <c r="S396" i="1"/>
  <c r="U396" i="1"/>
  <c r="U393" i="1"/>
  <c r="S393" i="1"/>
  <c r="S390" i="1"/>
  <c r="U390" i="1"/>
  <c r="S391" i="1"/>
  <c r="U391" i="1"/>
  <c r="U394" i="1"/>
  <c r="S394" i="1"/>
  <c r="U398" i="1"/>
  <c r="S389" i="1"/>
  <c r="U389" i="1"/>
  <c r="U383" i="1"/>
  <c r="S383" i="1"/>
  <c r="U386" i="1"/>
  <c r="S386" i="1"/>
  <c r="S397" i="1"/>
  <c r="U397" i="1"/>
  <c r="U384" i="1"/>
  <c r="S384" i="1"/>
  <c r="S387" i="1"/>
  <c r="U387" i="1"/>
  <c r="O383" i="1"/>
  <c r="O398" i="1"/>
  <c r="O394" i="1"/>
  <c r="O392" i="1"/>
  <c r="O388" i="1"/>
  <c r="O386" i="1"/>
  <c r="O387" i="1"/>
  <c r="O393" i="1"/>
  <c r="O384" i="1"/>
  <c r="O390" i="1"/>
  <c r="O396" i="1"/>
  <c r="O385" i="1"/>
  <c r="O389" i="1"/>
  <c r="O391" i="1"/>
  <c r="O395" i="1"/>
  <c r="O397" i="1"/>
  <c r="R322" i="1"/>
  <c r="S366" i="1"/>
  <c r="U369" i="1"/>
  <c r="U372" i="1"/>
  <c r="U375" i="1"/>
  <c r="U378" i="1"/>
  <c r="U381" i="1"/>
  <c r="R336" i="1"/>
  <c r="U365" i="1"/>
  <c r="U367" i="1"/>
  <c r="U368" i="1"/>
  <c r="U370" i="1"/>
  <c r="U371" i="1"/>
  <c r="U373" i="1"/>
  <c r="U374" i="1"/>
  <c r="U376" i="1"/>
  <c r="U377" i="1"/>
  <c r="U379" i="1"/>
  <c r="U380" i="1"/>
  <c r="S365" i="1"/>
  <c r="S367" i="1"/>
  <c r="S368" i="1"/>
  <c r="S370" i="1"/>
  <c r="S371" i="1"/>
  <c r="S373" i="1"/>
  <c r="S374" i="1"/>
  <c r="S376" i="1"/>
  <c r="S377" i="1"/>
  <c r="S379" i="1"/>
  <c r="S380" i="1"/>
  <c r="U366" i="1" l="1"/>
  <c r="S378" i="1"/>
  <c r="S372" i="1"/>
  <c r="S381" i="1"/>
  <c r="S375" i="1"/>
  <c r="S369" i="1"/>
  <c r="O138" i="1"/>
  <c r="O83" i="1"/>
  <c r="U364" i="1" l="1"/>
  <c r="U363" i="1"/>
  <c r="U362" i="1"/>
  <c r="U361" i="1"/>
  <c r="S361" i="1" l="1"/>
  <c r="S363" i="1"/>
  <c r="S362" i="1"/>
  <c r="S364"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1" i="1"/>
  <c r="U62" i="1"/>
  <c r="U63" i="1"/>
  <c r="U64" i="1"/>
  <c r="U65" i="1"/>
  <c r="U66" i="1"/>
  <c r="U67" i="1"/>
  <c r="U68" i="1"/>
  <c r="U69" i="1"/>
  <c r="U70" i="1"/>
  <c r="U71" i="1"/>
  <c r="U72" i="1"/>
  <c r="U73" i="1"/>
  <c r="U74" i="1"/>
  <c r="U75" i="1"/>
  <c r="U76" i="1"/>
  <c r="U77" i="1"/>
  <c r="U78" i="1"/>
  <c r="U79" i="1"/>
  <c r="U80" i="1"/>
  <c r="U81" i="1"/>
  <c r="U82"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 i="1"/>
</calcChain>
</file>

<file path=xl/sharedStrings.xml><?xml version="1.0" encoding="utf-8"?>
<sst xmlns="http://schemas.openxmlformats.org/spreadsheetml/2006/main" count="2955" uniqueCount="1854">
  <si>
    <t>Objeto</t>
  </si>
  <si>
    <t>Honorarios</t>
  </si>
  <si>
    <t>Correo</t>
  </si>
  <si>
    <t>Plazo</t>
  </si>
  <si>
    <t>Link de acceso</t>
  </si>
  <si>
    <t>PUBLICACIÓN DE LA EJECUCIÓN DE LOS CONTRATOS</t>
  </si>
  <si>
    <t>No. Contrato</t>
  </si>
  <si>
    <t>Recursos pendientes de ejecutar</t>
  </si>
  <si>
    <t>Talento no palanca</t>
  </si>
  <si>
    <t>No</t>
  </si>
  <si>
    <t>Si</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</si>
  <si>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</si>
  <si>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</si>
  <si>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</si>
  <si>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</si>
  <si>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</si>
  <si>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</si>
  <si>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</si>
  <si>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</si>
  <si>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</si>
  <si>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</si>
  <si>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</si>
  <si>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</si>
  <si>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</si>
  <si>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</si>
  <si>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</si>
  <si>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</si>
  <si>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</si>
  <si>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</si>
  <si>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</si>
  <si>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</si>
  <si>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</si>
  <si>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</si>
  <si>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</si>
  <si>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</si>
  <si>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</si>
  <si>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</si>
  <si>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</si>
  <si>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</si>
  <si>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</si>
  <si>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</si>
  <si>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</si>
  <si>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</si>
  <si>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</si>
  <si>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</si>
  <si>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</si>
  <si>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</si>
  <si>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</si>
  <si>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</si>
  <si>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</si>
  <si>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</si>
  <si>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</si>
  <si>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</si>
  <si>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</si>
  <si>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</si>
  <si>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</si>
  <si>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</si>
  <si>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</si>
  <si>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</si>
  <si>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</si>
  <si>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</si>
  <si>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</si>
  <si>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</si>
  <si>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</si>
  <si>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</si>
  <si>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</si>
  <si>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</si>
  <si>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</si>
  <si>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</si>
  <si>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</si>
  <si>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</si>
  <si>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</si>
  <si>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</si>
  <si>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</si>
  <si>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</si>
  <si>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</si>
  <si>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</si>
  <si>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</si>
  <si>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</si>
  <si>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</si>
  <si>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</si>
  <si>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</si>
  <si>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</si>
  <si>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</si>
  <si>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</si>
  <si>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</si>
  <si>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</si>
  <si>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</si>
  <si>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</si>
  <si>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</si>
  <si>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</si>
  <si>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</si>
  <si>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</si>
  <si>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</si>
  <si>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</si>
  <si>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</si>
  <si>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</si>
  <si>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</si>
  <si>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</si>
  <si>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</si>
  <si>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</si>
  <si>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</si>
  <si>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</si>
  <si>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</si>
  <si>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</si>
  <si>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</si>
  <si>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</si>
  <si>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</si>
  <si>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</si>
  <si>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</si>
  <si>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</si>
  <si>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</si>
  <si>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</si>
  <si>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</si>
  <si>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</si>
  <si>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</si>
  <si>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</si>
  <si>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</si>
  <si>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</si>
  <si>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</si>
  <si>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</si>
  <si>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</si>
  <si>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</si>
  <si>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</si>
  <si>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</si>
  <si>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</si>
  <si>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</si>
  <si>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</si>
  <si>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</si>
  <si>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</si>
  <si>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</si>
  <si>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</si>
  <si>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</si>
  <si>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</si>
  <si>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</si>
  <si>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</si>
  <si>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</si>
  <si>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</si>
  <si>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</si>
  <si>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</si>
  <si>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</si>
  <si>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</si>
  <si>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</si>
  <si>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</si>
  <si>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</si>
  <si>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</si>
  <si>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</si>
  <si>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</si>
  <si>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</si>
  <si>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</si>
  <si>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</si>
  <si>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</si>
  <si>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</si>
  <si>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</si>
  <si>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</si>
  <si>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</si>
  <si>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</si>
  <si>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</si>
  <si>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</si>
  <si>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</si>
  <si>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</si>
  <si>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</si>
  <si>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</si>
  <si>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</si>
  <si>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</si>
  <si>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</si>
  <si>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</si>
  <si>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</si>
  <si>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</si>
  <si>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</si>
  <si>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</si>
  <si>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</si>
  <si>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</si>
  <si>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</si>
  <si>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</si>
  <si>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</si>
  <si>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</si>
  <si>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</si>
  <si>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</si>
  <si>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</si>
  <si>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</si>
  <si>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</si>
  <si>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</si>
  <si>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</si>
  <si>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</si>
  <si>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</si>
  <si>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</si>
  <si>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</si>
  <si>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</si>
  <si>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</si>
  <si>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</si>
  <si>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</si>
  <si>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</si>
  <si>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</si>
  <si>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</si>
  <si>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</si>
  <si>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</si>
  <si>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</si>
  <si>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</si>
  <si>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</si>
  <si>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</si>
  <si>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</si>
  <si>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</si>
  <si>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</si>
  <si>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</si>
  <si>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</si>
  <si>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</si>
  <si>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</si>
  <si>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</si>
  <si>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</si>
  <si>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</si>
  <si>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</si>
  <si>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</si>
  <si>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</si>
  <si>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</si>
  <si>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</si>
  <si>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</si>
  <si>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</si>
  <si>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</si>
  <si>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</si>
  <si>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</si>
  <si>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</si>
  <si>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</si>
  <si>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</si>
  <si>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</si>
  <si>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</si>
  <si>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</si>
  <si>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</si>
  <si>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</si>
  <si>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</si>
  <si>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</si>
  <si>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</si>
  <si>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</si>
  <si>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</si>
  <si>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</si>
  <si>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</si>
  <si>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</si>
  <si>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</si>
  <si>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</si>
  <si>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</si>
  <si>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</si>
  <si>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</si>
  <si>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</si>
  <si>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</si>
  <si>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</si>
  <si>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</si>
  <si>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</si>
  <si>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</si>
  <si>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</si>
  <si>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</si>
  <si>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</si>
  <si>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</si>
  <si>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</si>
  <si>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</si>
  <si>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</si>
  <si>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</si>
  <si>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</si>
  <si>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</si>
  <si>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</si>
  <si>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</si>
  <si>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</si>
  <si>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</si>
  <si>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</si>
  <si>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</si>
  <si>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</si>
  <si>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</si>
  <si>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</si>
  <si>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</si>
  <si>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</si>
  <si>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</si>
  <si>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</si>
  <si>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</si>
  <si>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</si>
  <si>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</si>
  <si>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</si>
  <si>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</si>
  <si>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</si>
  <si>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</si>
  <si>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</si>
  <si>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</si>
  <si>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</si>
  <si>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</si>
  <si>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</si>
  <si>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</si>
  <si>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</si>
  <si>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</si>
  <si>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</si>
  <si>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</si>
  <si>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</si>
  <si>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</si>
  <si>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</si>
  <si>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</si>
  <si>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</si>
  <si>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</si>
  <si>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</si>
  <si>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</si>
  <si>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</si>
  <si>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</si>
  <si>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</si>
  <si>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</si>
  <si>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</si>
  <si>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</si>
  <si>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</si>
  <si>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</si>
  <si>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</si>
  <si>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</si>
  <si>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</si>
  <si>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</si>
  <si>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</si>
  <si>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</si>
  <si>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</si>
  <si>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</si>
  <si>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</si>
  <si>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</si>
  <si>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</si>
  <si>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</si>
  <si>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</si>
  <si>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</si>
  <si>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</si>
  <si>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</si>
  <si>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</si>
  <si>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</si>
  <si>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</si>
  <si>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</si>
  <si>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</si>
  <si>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</si>
  <si>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</si>
  <si>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</si>
  <si>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</si>
  <si>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</si>
  <si>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</si>
  <si>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</si>
  <si>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</si>
  <si>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</si>
  <si>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</si>
  <si>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</si>
  <si>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</si>
  <si>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</si>
  <si>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</si>
  <si>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</si>
  <si>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</si>
  <si>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</si>
  <si>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</si>
  <si>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</si>
  <si>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</si>
  <si>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</si>
  <si>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</si>
  <si>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</si>
  <si>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</si>
  <si>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</si>
  <si>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</si>
  <si>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</si>
  <si>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</si>
  <si>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</si>
  <si>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</si>
  <si>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</si>
  <si>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</si>
  <si>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</si>
  <si>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</si>
  <si>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</si>
  <si>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</si>
  <si>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</si>
  <si>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</si>
  <si>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</si>
  <si>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</si>
  <si>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</si>
  <si>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</si>
  <si>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</si>
  <si>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</si>
  <si>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</si>
  <si>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</si>
  <si>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</si>
  <si>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</si>
  <si>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</si>
  <si>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</si>
  <si>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</si>
  <si>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</si>
  <si>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</si>
  <si>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</si>
  <si>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</si>
  <si>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</si>
  <si>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</si>
  <si>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</si>
  <si>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</si>
  <si>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</si>
  <si>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</si>
  <si>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</si>
  <si>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</si>
  <si>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</si>
  <si>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</si>
  <si>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</si>
  <si>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</si>
  <si>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</si>
  <si>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</si>
  <si>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</si>
  <si>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</si>
  <si>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</si>
  <si>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</si>
  <si>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</si>
  <si>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</si>
  <si>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</si>
  <si>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</si>
  <si>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</si>
  <si>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</si>
  <si>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</si>
  <si>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</si>
  <si>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</si>
  <si>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</si>
  <si>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</si>
  <si>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</si>
  <si>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</si>
  <si>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</si>
  <si>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</si>
  <si>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</si>
  <si>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</si>
  <si>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</si>
  <si>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</si>
  <si>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</si>
  <si>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</si>
  <si>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</si>
  <si>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</si>
  <si>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</si>
  <si>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</si>
  <si>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</si>
  <si>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</si>
  <si>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</si>
  <si>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</si>
  <si>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</si>
  <si>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</si>
  <si>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</si>
  <si>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</si>
  <si>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</si>
  <si>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</si>
  <si>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</si>
  <si>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</si>
  <si>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</si>
  <si>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</si>
  <si>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</si>
  <si>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</si>
  <si>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</si>
  <si>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</si>
  <si>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</si>
  <si>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</si>
  <si>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</si>
  <si>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</si>
  <si>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</si>
  <si>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</si>
  <si>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</si>
  <si>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</si>
  <si>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</si>
  <si>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</si>
  <si>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</si>
  <si>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</si>
  <si>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</si>
  <si>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</si>
  <si>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</si>
  <si>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</si>
  <si>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</si>
  <si>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</si>
  <si>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</si>
  <si>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</si>
  <si>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</si>
  <si>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</si>
  <si>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</si>
  <si>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</si>
  <si>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</si>
  <si>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</si>
  <si>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</si>
  <si>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</si>
  <si>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</si>
  <si>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</si>
  <si>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</si>
  <si>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</si>
  <si>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</si>
  <si>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</si>
  <si>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</si>
  <si>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</si>
  <si>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</si>
  <si>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</si>
  <si>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</si>
  <si>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</si>
  <si>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437-Prestar servicios profesionales al Instituto Distrital de Patrimonio Cultural para apoyar la gestión de la Oficina Asesora Jurídica en los asuntos que le sean asignados y de orden administrativo que sean necesarias para el desempeño institucional</t>
  </si>
  <si>
    <t>431-Prestar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t>
  </si>
  <si>
    <t>436-Prestar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t>
  </si>
  <si>
    <t>251-Prestar servicios profesionales para llevar a cabo actividades financieras, presupuestales y contables en desarrollo de la Gestión Institucional del IDPC.</t>
  </si>
  <si>
    <t>392-Prestar servicios profesionales para apoyar a la Subdirección de Gestión Corporativa en el desarrollo de actividades relacionadas con la adquisición de bienes y servicios, y seguimiento a la ejecución del del proyecto de inversión y funcionamiento para una adecuada gestión institucional.</t>
  </si>
  <si>
    <t>400-Prestar servicios profesionales a la Subdirección de Gestión Corporativa para apoyar en el trámite de respuesta a requerimientos internos y externos y seguimiento de otros temas de su competencia para el fortalecimiento de la gestión institucional.</t>
  </si>
  <si>
    <t>438-Prestar servicios profesionales al Instituto Distrital de Patrimonio Cultural para apoyar la gestión de la Oficina Asesora Jurídica en los asuntos que le sean asignados y de orden administrativo que sean necesarias para el fortalecimiento del desempeño institucional</t>
  </si>
  <si>
    <t>439-Prestar servicios profesionales al Instituto Distrital de Patrimonio Cultural para apoyar los asuntos estratégicos de la Oficina Asesora Jurídica relacionados con temas contractuales y administrativos que sean necesarias para el fortalecimiento del desempeño institucional</t>
  </si>
  <si>
    <t>257-Prestar servicios profesionales a la Subdirección de Gestión Corporativa para apoyar el desarrollo de actividades relacionadas con la contratación de bienes y servicios, proyección y revisión de documentos, peticiones, actos administrativos y demás requeridos por el IDPC, para una adecuada gestión institucional.</t>
  </si>
  <si>
    <t>463-Prestar servicios de apoyo en la conducción de los vehículos de propiedad del Instituto Distrital de Patrimonio Cultural.</t>
  </si>
  <si>
    <t>435-Prestar servicios profesionales al Instituto Distrital de Patrimonio Cultural para apoyar la gestión de la Oficina Asesora Jurídica en los asuntos relacionados con la defensa judicial y extrajudicial de la entidad  para la prevención del daño antijurídico de la entidad necesarios para el fortalecimiento del desempeño institucional</t>
  </si>
  <si>
    <t>464-Prestar servicios de apoyo  en la conducción de los vehículos de propiedad del Instituto Distrital de Patrimonio Cultural.</t>
  </si>
  <si>
    <t>227-Prestar servicios profesionales para desarrollar actividades para la cooperación y relaciones internacionales entre instituciones encargadas del Patrimonio Cultural para el fortalecimiento de la gestión institucional.</t>
  </si>
  <si>
    <t>234-Prestar servicios profesionales al Instituto Disrital de Patrimonio Cultural para apoyar el desarrollo de actividades e instrumentos tecnológicos orientados a facilitar el análisis de la información producida por la Oficina Asesora de Planeación y apoyar la implementación de las políticas de gestión y desempeño de acuerdo con el Modelo Integrado de Planeación y Gestión (MIPG).</t>
  </si>
  <si>
    <t>405-Prestar servicios de apoyo a la gestión al IDPC en el manejo los instrumentos archivísticos en el marco de la Política de Gestión Documental del Modelo Integrado de Planeación y Gestión.</t>
  </si>
  <si>
    <t>126-Prestar servicios profesionales al Instituto Distrital de Patrimonio Cultural para apoyar actividades de gestión social y operativas que adelanta la Subdirección de Protección e Intervención del Patrimonio.</t>
  </si>
  <si>
    <t>119-Prestar servicios profesionales para apoyar las estrategias de gestión en torno a las metas, planes, programas y proyectos de la Subdirección de Protección e Intervención del Patrimonio del Instituto Distrital de Patrimonio Cultural.</t>
  </si>
  <si>
    <t>157-Prestar servicios profesionales al Instituto Distrital de Patrimonio Cultural para apoyar el desarrollo técnico de las actividades en fachadas y espacio público en los Bienes de interés Cultural de la Subdirección de Protección e Intervención del Patrimonio.</t>
  </si>
  <si>
    <t>127-Prestar servicios profesionales al Instituto Distrital de Patrimonio Cultural para apoyar las actividades de indole contractual y juridico de la Subdirección de Protección e Intervención del Patrimonio.</t>
  </si>
  <si>
    <t>128-Prestar servicios profesionales al Instituto Distrital de Patrimonio Cultural apoyando actividades juridicas de la Subdirección de Protección e Intervención del Patrimonio.</t>
  </si>
  <si>
    <t>122-Prestar servicios profesionales para el apoyo de las actividades financieras y de planeación que se requieran en la Subdirección de Protección e Intervención del Patrimonio del Instituto Distrital de Patrimonio Cultural.</t>
  </si>
  <si>
    <t>108-Prestar servicios profesionales al Instituto Distrital de Patrimonio Cultural en el apoyo  gestion juridica  de los procesos, servicios, trámites y procedimientos relacionados con la intervención, protección, conservación y recuperación del patrimonio cultural localizado en el Distrito Capital.</t>
  </si>
  <si>
    <t>121-Prestar servicios profesionales para apoyar el seguimiento de las metas de los proyectos a cargo de la Subdirección de protección e intervención del Patrimonio del Instituto Distrital de Patrimonio Cultural.</t>
  </si>
  <si>
    <t>411-Prestar servicios de apoyo para desarrollar actividades de archivo y correspondencia de documentos recibidos y producidos por el IDPC.</t>
  </si>
  <si>
    <t>243-Prestar servicios profesionales para acompañar al Instituto Distrital de Patrimonio Cultural en el desarrollo de acciones relacionadas con la gestión de la infraestructura tecnológica para el mejoramiento de los indicadores de gestion y seguridad de información.</t>
  </si>
  <si>
    <t>95-Prestar servicios profesionales al Instituto Distrital de Patrimonio Cultural para apoyar en las  etapas de intervencion de los inmuebles declarados como Bienes de Interes Cultural del Distrito Capital y sus colindantes.</t>
  </si>
  <si>
    <t>125-Prestar servicios de apoyo a la gestion al Instituto Distrital de Patrimonio Cultural en las actividades administrativas y operativas derivadas de la Subdirección de Protección e Intervención.</t>
  </si>
  <si>
    <t>433-Prestar servicios de apyo a la gestión en la Oficina Asesora Jurídica del Instituto Distrital de Patrimonio Cultural en actividades administrativas con énfasis en el manejo de aplicativos institucionales internos y externos y actualización a matrices de información que sean transversales al fortalecimiento del desempeño institucional</t>
  </si>
  <si>
    <t>36-Prestar servicios profesionales jurídicos al Instituto Distrital de Patrimonio Cultural, para realizar las acciones jurídicas y de seguimiento contractual y administrativo de los procesos liderados por la Subdirección de Gestión. Territorial del Patrimonio Cultural.</t>
  </si>
  <si>
    <t>15-Prestar servicios profesionales al Instituto Distrital de Patrimonio Cultural para apoyar las actividades de seguimiento administrativo y contractual requeridas por la Subdirección de Gestión Territorial del Patrimonio relacionadas con el desarrollo de la  segunda fase de la implementación del PEMP del Centro Histórico de Bogotá</t>
  </si>
  <si>
    <t>299-Prestar servicios profesionales al Instituto Distrital de Patrimonio Cultural para apoyar las actividades periodísticas requeridas para el fortalecimiento de la comunicación interna y externa de la entidad.</t>
  </si>
  <si>
    <t>151-Prestar servicios profesionales al Instituto Distrital de Patrimonio Cultural para apoyar los proyectos editoriales de la entidad en el marco de la estrategia de territorialización del Museo de Bogotá</t>
  </si>
  <si>
    <t>205-Prestar servicios profesionales al Instituto Distrital de Patrimonio Cultural para apoyar los procesos de formación en patrimonio cultural con niños, niñas, adolescentes y diferentes actores comunitarios e institucionales, en contextos educativos y comunitarios, que contribuya a ampliar la cobertura en la formación en patrimonio cultural.</t>
  </si>
  <si>
    <t>177-Prestar servicios profesionales al Instituto Distrital de Patrimonio Cultural para apoyar la  implementación del programa distrital de estímulos para la cultura y programa distrital de apoyos concertados para la  vigencia 2022.</t>
  </si>
  <si>
    <t>200-201-Prestar servicios profesionales al IDPC para apoyar la gestión y articulación de procesos de reconocimiento, salvaguardia, identificación, documentación del patrimonio cultural inmateria de la ciudad a través de  procesos de inventario y declaratorias.</t>
  </si>
  <si>
    <t>440-Prestar servicios profesionales al Instituto Distrital de Patrimonio Cultural para apoyar la gestión de la Oficina Asesora Jurídica en todos los asuntos relacionados con la defensa judicial y extrajudicial de la entidad y apoyar en la construcción de la línea jurídico institucional  que sean necesarias para prevenir el daño antijurídico de la entidad y fortalezcan el desempeño institucional.</t>
  </si>
  <si>
    <t>146-Prestar servicios profesionales al Instituto Distrital de Patrimonio Cultural - IDPC para apoyar la estructuración y definición de los enfoques, conceptos y metodologías propias de la investigación a los procesos de gestión misionales de la entidad.</t>
  </si>
  <si>
    <t>173-Prestar servicios profesionales al Instituto Distrital de Patrimonio Cultural para apoyar las actividades de planeación y seguimiento a proyectos requeridas por la Subdirección de Divulgación y Apropiación del Patrimonio Cultural.</t>
  </si>
  <si>
    <t>198-199-Prestar servicios profesionales al Instituto Distrital de Patrimonio Cultural para apoyar la puesta en marcha de planes, programas, proyectos y acciones para la salvaguardia, activación y reconocimiento de prácticas y manifestaciones culturales de Bogotá a través de procesos de declaratoria e inventario del patrimonio cultural inmaterial.</t>
  </si>
  <si>
    <t>40-Prestar sus servicios profesionales al Instituto Distrital de Patrimonio Cultural apoyando  los procesos de análisis y evaluación técnica, respecto a las solicitudes de intervención en inmuebles declarados como Bienes de Interés Cultural del Distrito Capital y sus colindantes.</t>
  </si>
  <si>
    <t>138-Prestar servicios profesionales al Instituto Distrital de Patrimonio Cultural para apoyar la gestión y seguimiento de los requerimientos y tramites en materia juridica y contractual de la Subdirección de Divulgación y Apropiación del Patrimonio Cultural.</t>
  </si>
  <si>
    <t>41-Prestar sus servicios profesionales de manera autónoma al Instituto Distrital de Patrimonio Cultural, apoyando la evaluación técnica, respecto a las solicitudes de intervención en inmuebles declarados como Bienes de Interés Cultural del Distrito Capital y sus colindantes.</t>
  </si>
  <si>
    <t>42-Prestar sus servicios profesionales  al Instituto Distrital de Patrimonio Cultural apoyando las solicitudes para intervenir los inmuebles declarados como Bienes de Interes Cultural del Distrito Capital y sus colindantes.</t>
  </si>
  <si>
    <t>68-Prestar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</si>
  <si>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69-Prestar sus servicios profesionales  al Instituto Distrital de Patrimonio Cultural apoyando las solicitudes para intervenir los inmuebles declarados como Bienes de Interes Cultural del Distrito Capital y sus colindantes.</t>
  </si>
  <si>
    <t>70-Prestar sus servicios profesionales  al Instituto Distrital de Patrimonio Cultural apoyando las solicitudes para intervenir los inmuebles declarados como Bienes de Interes Cultural del Distrito Capital y sus colindantes.</t>
  </si>
  <si>
    <t>71-Prestar sus servicios profesionales  al Instituto Distrital de Patrimonio Cultural apoyando las solicitudes para intervenir los inmuebles declarados como Bienes de Interes Cultural del Distrito Capital y sus colindantes.</t>
  </si>
  <si>
    <t>73-Prestar sus servicios profesionales  al Instituto Distrital de Patrimonio Cultural apoyando las solicitudes para intervenir los inmuebles declarados como Bienes de Interes Cultural del Distrito Capital y sus colindantes.</t>
  </si>
  <si>
    <t>74-Prestar sus servicios profesionales  al Instituto Distrital de Patrimonio Cultural apoyando las solicitudes para intervenir los inmuebles declarados como Bienes de Interes Cultural del Distrito Capital y sus colindantes.</t>
  </si>
  <si>
    <t>76-Prestar sus servicios profesionales  al Instituto Distrital de Patrimonio Cultural apoyando las solicitudes para intervenir los inmuebles declarados como Bienes de Interes Cultural del Distrito Capital y sus colindantes.</t>
  </si>
  <si>
    <t>77-Prestar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</si>
  <si>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123-Prestar servicios profesionales para apoyar las actividades y procedimientos financieros, de planeación y de mejoramiento continuo que se requieran en la Subdirección de Protección e Intervención.</t>
  </si>
  <si>
    <t>97-Prestar servicios profesionales al Instituto Distrital de Patrimonio Cultural en el apoyo técnico para la protección e intervención de la línea de trabajo de espacios públicos patrimoniales, instalación de publicidad exterior visual y localización de estaciones de telecomunicaciones en bienes y sectores de interés cultural.</t>
  </si>
  <si>
    <t>136-Prestar servicios profesionales al Instituto Distrital de Patrimonio Cultural, para apoyar los trámites técnicos sobre patrimonio arqueológico de Bogota.</t>
  </si>
  <si>
    <t>130-Prestar servicios profesionales al Instituto Distrital de Patrimonio Cultural apoyando actividades juridicas de la Subdirección de Protección e Intervención del Patrimonio.</t>
  </si>
  <si>
    <t>38-Prestar servicios de apoyo a la gestión al Instituto Distrital de Patrimonio Cultural para desarrollar actividades administrativas y operativas que requiera la Subdirección de Gestión Territorial del Patrimonio.</t>
  </si>
  <si>
    <t>39-Prestar servicios profesionales al Instituto Distrital de Patrimonio Cultural para apoyar el seguimiento y control de los programas, planes y proyectos de inversión en la Subdirección de Gestión Territorial.</t>
  </si>
  <si>
    <t>37-Prestar servicios profesionales al Instituto Distrital de Patrimonio Cultural para realizar el acompañamiento jurídico en la gestión de la Subdirección de Gestión Territorial del Patrimonio.</t>
  </si>
  <si>
    <t>1-Prestar servicios profesionales al Instituto Distrital de Patrimonio Cultural para apoyar la gestión interinstitucional, en el marco de la caracterización de UPL en el marco de la activación de entornos patrimoniales.</t>
  </si>
  <si>
    <t>237-Prestar servicios profesionales en la ejecución de actividades de acompañamiento, análisis y seguimiento del cumplimiento del Plan Estratégico Institucional y las políticas de gestión y desempeño que lidera la Oficina Asesora de Planeación.</t>
  </si>
  <si>
    <t>420-Prestar servicios profesionales al Instituto Distrital de Patrimonio Cultural para adelantar actividades relacionadas con el sistema Bogotá te escucha, atención y asignación de las peticiones presentadas por la ciudadanía ante la entidad.</t>
  </si>
  <si>
    <t>238-Prestar servicios profesionales a la Oficina Asesora de Planeación del Instituto Distrital de Patrimonio Cultural para desarrollar actividades administrativas y de gestión encaminadas a asegurar su funcionamiento, en el marco de la implementación y sostenibilidad de las políticas de gestión y desempeño que conforman el MIPG.</t>
  </si>
  <si>
    <t>2-Prestar servicios profesionales al Instituto Distrital de Patrimonio Cultural para apoyar las estrategias y procesos de  activación de entornos patrimoniales.</t>
  </si>
  <si>
    <t>82-Prestar servicios profesionales al Instituto Distrital de Patrimonio Cultural para apoyar  la formulación de los instrumentos de planeación territorial en entornos patrimoniales.</t>
  </si>
  <si>
    <t>45-Prestar sus servicios profesionales  al Instituto Distrital de Patrimonio Cultural apoyando las solicitudes para intervenir los inmuebles declarados como Bienes de Interes Cultural del Distrito Capital y sus colindantes.</t>
  </si>
  <si>
    <t>47-Prestar servicios profesionales al Instituto Distrital de Patrimonio Cultural apoyando la verificación, analisis y evaluación de las solicitudes para intervenir los inmuebles declarados como Bienes de Interes Cultural del Distrito Capital y sus colindantes.</t>
  </si>
  <si>
    <t>75-Prestar sus servicios profesionales  al Instituto Distrital de Patrimonio Cultural apoyando las solicitudes para intervenir los inmuebles declarados como Bienes de Interes Cultural del Distrito Capital y sus colindantes.</t>
  </si>
  <si>
    <t>78-Prestar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</si>
  <si>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105-Prestar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</si>
  <si>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106-Prestar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</si>
  <si>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99-Prestar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</si>
  <si>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100-Prestar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</si>
  <si>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104-Prestar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</si>
  <si>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110-Prestar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</si>
  <si>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111-Prestar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</si>
  <si>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112-Prestar servicios de apoyo a la gestion al Instituto Distrital de Patrimonio Cultural en los tramites, servicios y procedimientos  administrativo y operativo a cargo de la Subdirección de Protección e Intervención del Patrimonio.</t>
  </si>
  <si>
    <t>131-Prestar servicios profesionales al Instituto Distrital de Patrimonio Cultural apoyando los procesos, proyectos y acciones de protección e intervención del patrimonio cultural a cargo de la Subdirección de Protección e Intervención del Patrimonio.</t>
  </si>
  <si>
    <t>174-Prestar servicios profesionales al Instituto Distrital de Patrimonio Cultural para apoyar en los reportes, informes y actividades de seguimiento de la Subdirección de Divulgación de Apropiación del Patrimonio Cultural</t>
  </si>
  <si>
    <t>178-Prestar servicios profesionales al Instituto Distrital de Patrimonio Cultural para apoyar la  implementación del programa distrital de estímulos para la cultura y programa distrital de apoyos concertados para la  vigencia 2022.</t>
  </si>
  <si>
    <t>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t>
  </si>
  <si>
    <t>236-Prestar servicios profesionales al Instituto Distrital de Patrimonio Cultural para apoyar la articulación y ejecución interinstitucional de los proyectos misionales de la entidad.</t>
  </si>
  <si>
    <t>229-Prestar servicios de apoyo a la gestión al Instituto Distrital de Patrimonio Cultural en las actividades relacionadas con la organización y administración del archivo documental.</t>
  </si>
  <si>
    <t>395-Prestar servicios de apoyo a la gestión al Instituto Distrital de Patrimonio Cultural en las actividades relacionadas con la organización del archivo documental.</t>
  </si>
  <si>
    <t>399-Prestar servicios profesionales para apoyar jurídicamente en el trámite de las actuaciones disciplinarias de competencia del Instituto Distrital de Patrimonio Cultural.</t>
  </si>
  <si>
    <t>83-Prestar servicios profesionales al Instituto Distrital de Patrimonio Cultural para apoyar la formulación de los instrumentos de planeación territorial en entornos patrimoniales</t>
  </si>
  <si>
    <t>54-Prestar servicios profesionales al Instituto Distrital de Patrimonio Cultural para apoyar el desarrollo de los componentes de activación y apoyo interinstitucional en el marco de la activación del Parque Arqueológico en Usme.</t>
  </si>
  <si>
    <t>56-Prestar servicios profesionales al Instituto Distrital de Patrimonio Cultural para apoyar el desarrollo del componente arquitectónico y paisajístico del diseño de parque arqueológico en la localidad de Usme, así como el apoyo a la estructuración de los procesos contractuales de la SGTP</t>
  </si>
  <si>
    <t>61-Prestar servicios profesionales al Instituto Distrital de Patrimonio Cultural para apoyar  el proceso de salvaguardia participativa del patrimonio vivo del Sumapaz</t>
  </si>
  <si>
    <t>29-Prestar servicios profesionales al Instituto Distrital de Patrimonio Cultural para apoyar la elaboración de insumos del componente de gestión en el marco de la segunda fase de la implementación del PEMP del Centro Histórico de Bogotá.</t>
  </si>
  <si>
    <t>3-Prestar servicios profesionales al Instituto Distrital de Patrimonio Cultural apoyando las actividades de planeación, gestión y seguimiento a las estrategias y procesos de activación de entornos patrimoniales.</t>
  </si>
  <si>
    <t>20-Prestar servicios profesionales al Instituto Distrital de Patrimonio Cultural para apoyar el desarrollo de estrategias, acciones de gestión colaborativa, participación ciudadana  y demás acciones que aporten en la segunda fase de la implementación del PEMP del Centro Histórico de Bogotá.</t>
  </si>
  <si>
    <t>27-Prestar servicios profesionales al Instituto Distrital de Patrimonio Cultural para apoyar el componente normativo urbano de los instrumentos de planeación territorial relacionados con Bienes y Sectores de Interés Cultural, así como la evaluación técnica de aquellos instrumentos que le sean solicitados, en el marco de la implementación de la segunda fase PEMP Centro Histórico de Bogotá.</t>
  </si>
  <si>
    <t>44-Prestar servicios profesionales al Instituto Distrital de Patrimonio Cultural, apoyando con el análisis urbano, cartográfico y geoestadístico territorial para la formulación de los instrumentos de planeación territorial y la implemantación de la segunda fase del PEMP del Centro Histórico de Bogotá, y apoyar el desarrollo de  los lineamientos del equipo SIG de la Subdirección de Gestión Territorial que permitarán la implementación y el fortalecimiento del Sistema de Información Geográfica.</t>
  </si>
  <si>
    <t>90-Prestar servicios profesionales al Instituto Distrital de Patrimonio Cultural para apoyar el desarrollo de la complementación, consolidación del inventario y valoración del patrimonio cultural inmueble de los componentes que hagan parte de la formulación de instrumentos de planeación territorial</t>
  </si>
  <si>
    <t>230-Prestar servicios de apoyo a la gestión de la Subdirección Corporativa en el desarrollo de actividades operativas, administrativas y contractuales para la adquisición de bienes y servicios requeridos por la entidad.</t>
  </si>
  <si>
    <t>233-Prestar servicios profesionales al Instituto Distrital de Patrimonio Cultural para apoyar en el seguimiento de la ejecución de la política de participación ciudadana de la entidad y el programa de Fomento del IDPC, como plataforma de participación efectiva e incidente de la ciudadanía.</t>
  </si>
  <si>
    <t>226-Prestar servicios para apoyar a la Dirección General en el desarrollo de actividades administrativas y asistenciales para el fortalecimiento de la gestión del Instituto Distrital de Patrimonio Cultural.</t>
  </si>
  <si>
    <t>101-Prestar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</si>
  <si>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118-Prestar servicios profesionales en el apoyo a los ciudadanos interesados en la realización de trámites, servicios y otros procedimientos administrativos a cargo de la Subdirección de Protección e Intervención del Patrimonio del Instituto Distrital de Patrimonio.</t>
  </si>
  <si>
    <t>120-Prestar servicios profesionales apoyando el seguimiento y sistematización de estrategias de impacto y de monitoreo de los programas, planes, proyectos y metas de la Subdirección de Protección e Intervención del Patrimonio del Instituto Distrital de Patrimonio.</t>
  </si>
  <si>
    <t>155-Prestar servicios profesionales al Instituto Distrital de Patrimonio Cultural para apoyar las actividades en fachadas y espacio público en los Bienes de interés Cultural de la Subdirección de Protección e Intervención del Patrimonio.</t>
  </si>
  <si>
    <t>246-Prestar servicios profesionales para el desarrollo de acciones relacionadas con la gestión de la infraestructura tecnológica y sistemas de información para el mejoramiento de la eficiencia en el IDPC.</t>
  </si>
  <si>
    <t>239-Prestar servicios profesionales al Instituto Distrital de Patrimonio Cultural para apoyar la implementación de metodologías colaborativas para la participación ciudadana efectiva e incidente en los procesos misionales del IDPC.</t>
  </si>
  <si>
    <t>394-Prestar servicios profesionales al IDPC, para apoyar la ejecución del Plan Anual de Auditorías, particularmente en las evaluaciones y seguimientos que le sean asignadas, así como los demás roles de Control Interno.</t>
  </si>
  <si>
    <t>144-Prestar servicios profesionales al Instituto Distrital de Patrimonio Cultural para apoyar la implementación de acciones de activación participativas y colaborativas con comunidades en la fase de reflexión del programa Recorridos Patrimoniales</t>
  </si>
  <si>
    <t>153-Prestar servicios profesionales al Instituto Distrital de Patrimonio Cultural para apoyar la revisión y generación de contenidos de carácter histórico de los títulos a ser publicados por el Instituto en el marco de la estrategia de territorialización del Museo de Bogotá.</t>
  </si>
  <si>
    <t>279-Prestar servicios de apoyo a la gestión al Instituto Distrital de Patrimonio Cultural para la revisión constante del estado de las  instalaciones y montaje de exposiciones requeridos en el Museo de la Ciudad Autoconstruida</t>
  </si>
  <si>
    <t>212-Prestar servicios de apoyo a la gestión al Instituto Distrital de Patrimonio Cultural para la revisión constante del estado de las  instalaciones y montaje de exposiciones en las sedes del Museo de Bogotá.</t>
  </si>
  <si>
    <t>197-Prestar servicios profesionales al Instituto Distrital de Patrimonio Cultural para apoyar  los procesos de identificación, documentación y registro del patrimonio cultural inmaterial de la ciudad.</t>
  </si>
  <si>
    <t>98-Prestar servicios profesionales al Instituto Distrital de Patrimonio Cultural para apoyar las actividades de gestión social, administrativas y operativas  relacionadas con la línea de trabajo de espacios públicos patrimoniales, publicidad exterior y estaciones de telecomunicaciones de la Subdirección de Protección e Intervención del Patrimonio.</t>
  </si>
  <si>
    <t>109-Prestar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</si>
  <si>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113-Prestar servicios profesionales al Instituto Distrital de Patrimonio Cultural en el apoyo  y gestion de los procesos asociados a la actualización y revisión del inevntario de los Bienes de Interés Cultural de naturaleza material del Distrito Capital acorde con la valoración patrimonial de los mismos.</t>
  </si>
  <si>
    <t>103-Prestar sus servicios profesionales al Instituto Distrital de Patrimonio Cultural en el apoyo y gestion  de las acciones necesarias relacionadas con solicitudes de control urbano, solicitudes de acceso a beneficios económicos para inmuebles de interés cultural reglamentados por la administración distrital y solicitudes por estado de ruina de inmuebles en la ciudad de Bogotá.</t>
  </si>
  <si>
    <t>156-Prestar servicios profesionales al Instituto Distrital de Patrimonio Cultural para apoyar el desarrollo técnico de las actividades en fachadas y espacio público en los Bienes de interés Cultural de la Subdirección de Protección e Intervención del Patrimonio.</t>
  </si>
  <si>
    <t>168-Prestar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</si>
  <si>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167-Prestar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</si>
  <si>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165-Prestar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</si>
  <si>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232-Prestar servicios profesionales al Instituto Distrital de Patrimonio Cultural para apoyar la puesta en marcha, procesamiento de información y seguimiento de la Política de Participación Ciudadana de la entidad.</t>
  </si>
  <si>
    <t>235-Prestar servicios profesionales al Instituto Distrital de Patrimonio Cultural, para apoyar la puesta en marcha, seguimiento y mejora del Plan Institucional de Gestión Ambiental PIGA y demás requerimientos ambientales de ley, en el marco del Modelo Integrado de Planeación y Gestión.</t>
  </si>
  <si>
    <t>244-Prestar servicios profesionales para apoyar  al IDPC en el desarrollo, integración y mejoramiento de los sistemas de información y la gestión institucional.</t>
  </si>
  <si>
    <t>253-Prestar servicios de apoyo administrativo y asistencial en la gestión desarrollada por la Subdirección de Gestión Corporativa del IDPC.</t>
  </si>
  <si>
    <t>408-Prestar sus servicios para apoyar las actividades técnicas requeridas en el proceso de operación del Subsistema Interno de Gestión Documental y Archivos (SIGA) del Instituto Distrital de Patrimonio Cultural.</t>
  </si>
  <si>
    <t>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t>
  </si>
  <si>
    <t>258-Prestar servicios profesionales para apoyar al IDPC, en el desarrollo de actividades relacionadas con el Modelo Integrado de Planeación y Gestión MIPG y el seguimiento a los planes institucionales de la Subdireccion de Gestión Corporativa.</t>
  </si>
  <si>
    <t>465-Prestar servicios profesionales para apoyar al Instituto Distrital de Patrimonio Cultural en el desarrollo de acciones tendientes a establecer relaciones con entes distritales y locales para el fortalecimiento de la gestión institucional.</t>
  </si>
  <si>
    <t>247-Prestar servicios profesionales en el desarrollo de actividades relacionadas con el Plan de Preservación Digital y la funcionalidad del sistema de gestión documental ORFEO, para el mejoramiento de la eficiencia de la gestión institucional del IDPC.</t>
  </si>
  <si>
    <t>398-Prestar servicios profesionales para apoyar a la Oficina de Control Disciplinario Interno en la sustanciación de expedientes y otros trámites que sean de su competencia.</t>
  </si>
  <si>
    <t>402-Prestar servicios de apoyo administrativo en la ejecución de actividades de archivo y correspondencia con ocasión de la gestión instucional del IDPC.</t>
  </si>
  <si>
    <t>410-Prestar servicios profesionales en el desarrollo de actividades definidas en la Política de Gestión Documental en el IDPC.</t>
  </si>
  <si>
    <t>396-Prestar servicios profesionales apoyar al IDPC en el desarrollo de actividades relacionadas con la gestión de la infraestructura tecnológica de red, servicios y sistemas de información para el mejoramiento de la gestión institucional.</t>
  </si>
  <si>
    <t>397-Prestar servicios de apoyo a la gestión a la Subdirección de Gestión Corporativa para guiar y orientar a la ciudadanía en el acceso a los servicios  prestados por el IDPC.</t>
  </si>
  <si>
    <t>242-Prestar servicios profesionales para apoyar en el seguimiento de las actividades programadas en el Plan Anual de Auditorías y demás roles de competencia de la Asesoría de Control Interno.</t>
  </si>
  <si>
    <t>421-Prestar servicios profesionales al Instituto Distrital de Patrimonio Cultural para desarrollar actividades relacionadas con la Política Pública Distrital de Servicio a la Ciudadanía y demás relacionadas, en el marco del Modelo Integrado de Planeación y Gestión.</t>
  </si>
  <si>
    <t>254-Prestar servicios profesionales para acompañar a la Subdirección de Gestión Corporativa en los asuntos contables, financieros  y administrativos relacionados con la Gestión del Talento Humano del IDPC.</t>
  </si>
  <si>
    <t>403-Prestar servicios de apoyo a la Subdireccción de Gestión Corporativa para el desarrollo de actividades de préstamo, consulta y organización de archivos recibidos y producidos por el IDPC</t>
  </si>
  <si>
    <t>404-Prestar servicios de apoyo para realizar actividades de gestión documental y correspondencia en el IDPC.</t>
  </si>
  <si>
    <t>407-Prestar servicios para apoyar al IDPC en el manejo, recepción de documentación y administración del sistema de gestión documental ORFEO, para una eficiente gestión institucional</t>
  </si>
  <si>
    <t>102-Prestar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</si>
  <si>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114-Prestar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</si>
  <si>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115-Prestar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</si>
  <si>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116-Prestar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</si>
  <si>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117-Prestar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</si>
  <si>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124-Prestar servicios profesionales a la Subdirección de protección e  intervención apoyando los programas y proyectos de intervención y protección de los patrimonios integrados del Distrito Capital.</t>
  </si>
  <si>
    <t>135-Prestar servicios profesionales al Instituto Distrital de Patrimonio Cultural para apoyar las acciones relacionadas con la seguridad, salud en el trabajo y acompañamiento en las labores de intervencion  adelantadas por la Subdirección de Protección e Intervención del Patrimonio.</t>
  </si>
  <si>
    <t>158-Prestar servicios profesionales al Instituto Distrital de Patrimonio Cultural en las actividades técnicas en fachadas y espacio público en los Bienes de interés Cultural de la Subdirección de Protección e Intervención del Patrimonio.</t>
  </si>
  <si>
    <t>159-Prestar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</si>
  <si>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162-Prestar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</si>
  <si>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366-Prestar servicios profesionales al Instituto Distrital de Patrimonio Cultural para apoyar los procesos que involucran la valoración y actualización del inventario de los Bienes de Interés Cultural de naturaleza material del Distrito Capital.</t>
  </si>
  <si>
    <t>413-Prestar servicios de apoyo administrativo en la ejecución de actividades de archivo y correspondencia con ocasión de la gestión instucional del IDPC.</t>
  </si>
  <si>
    <t>160-Prestar servicios de apoyo a la gestión al Instituto Distrital de Patrimonio Cultural en el seguimiento de las intervenciones de fachadas y espacio público de Sectores de Interés Cultural y en Bienes inmuebles de interés Cultural.</t>
  </si>
  <si>
    <t>163-Prestar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</si>
  <si>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166-Prestar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</si>
  <si>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296-Prestar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</si>
  <si>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322-Prestar servicios profesionales al Instituto Distrital de Patrimonio Cultural para apoyar las intervenciones directas que se realicen sobre los bienes de interés cultural mueble del Distrito Capital.</t>
  </si>
  <si>
    <t>319-Prestar servicios profesionales al Instituto Distrital de Patrimonio Cultural para apoyar los diferentes programas de los bienes de interés cultural mueble del Distrito Capital.</t>
  </si>
  <si>
    <t>318-Prestar servicios profesionales al Instituto Distrital de Patrimonio Cultural para apoyar las acciones de protección e intervención necesarias sobre los bienes muebles ubicados en el espacio público de la ciudad</t>
  </si>
  <si>
    <t>371-Prestar servicios profesionales al Instituto Distrital de Patrimonio Cultural apoyando la actualización del inventario BIC mueble del Distrito Capital de acuerdo con los lineamientos de la Subdirección de Protección e Intervención.</t>
  </si>
  <si>
    <t>331-Prestar servicios profesionales al Instituto Distrital de Patrimonio Cultural para apoyar las acciones relacionadas con la seguridad, salud en el trabajo y acompañamiento en las labores de campo adelantadas por la Subdirección de Protección e Intervención del Patrimonio.</t>
  </si>
  <si>
    <t>369-Prestar servicios profesionales al Instituto Distrital de Patrimonio Cultural apoyando la actualización y valoración del inventario BIC inmueble del Distrito Capital de acuerdo con los lineamientos de la Subdirección de Protección e Intervención.</t>
  </si>
  <si>
    <t>368-Prestar servicios profesionales al Instituto Distrital de Patrimonio Cultural apoyando la actualización del inventario BIC mueble del Distrito Capital de acuerdo con los lineamientos de la Subdirección de Protección e Intervención.</t>
  </si>
  <si>
    <t>462-Prestar servicios de apoyo a la gestión para el desarrollo de actividades operativas y de servicios generales requeridas por el Instituto Distrital de Patrimonio Cultural.</t>
  </si>
  <si>
    <t>11-Prestar servicios profesionales al Instituto Distrital de Patrimonio Cultural para apoyar y acompañar los procesos de activación relacionados con el patrimonio natural en los entornos patrimoniales.</t>
  </si>
  <si>
    <t>50-Prestar servicios profesionales al Instituto Distrital de Patrimonio Cultural para apoyar la implementación y fortalecimiento del Sistema de Información Geográfica –SIGPC-, actualización, normalización e implementación de las bases de datos SIG de inventario que permitan la administración del patrimonio en el Distrito Capital y la gestión de relaciones interinstitucionales enfocadas en el intercambio de información geográfica, en el marco de la segunda fase de la implementación del PEMP del Centro Histórico de Bogotá.</t>
  </si>
  <si>
    <t>63-Prestar servicios profesionales al Instituto Distrital de Patrimonio Cultural para apoyar en la identificación  y el registro del patrimonio vivo de las mujeres en Sumapaz</t>
  </si>
  <si>
    <t>16-Prestar servicios profesionales al Instituto Distrital de Patrimonio Cultural para apoyar el desarrollo técnico y metodológico de la caracterización de Unidades de Planeamiento Local UPL en el marco de la formulación de los instrumentos de gestión territorial en la SGTP, desde el componente urbanístico.</t>
  </si>
  <si>
    <t>6-Prestar servicios profesionales al Instituto Distrital de Patrimonio Cultural para apoyar el desarrollo de las actividades de participación ciudadana y divulgación de estrategias y procesos de activación de entornos patrimoniales.</t>
  </si>
  <si>
    <t>10-Prestar servicios profesionales al Instituto Distrital de Patrimonio Cultural para apoyar el desarrollo de los procesos de activación relacionados con el patrimonio natural en los entornos patrimoniales.</t>
  </si>
  <si>
    <t>53-Prestar servicios profesionales al Instituto Distrital de Patrimono Cultural para apoyar  la gestión del ordenamiento territorial y la política pública de ruralidad en el  borde urbano rural del Sur de Bogotá, así como el apoyo a la gestión interinstitucional y social para el desarrollo del componente ambiental del Plan de Manejo Arqueológico del Area Arqueológica Protegida  - Parque Arqueológico y del Patrimonio Cultural.</t>
  </si>
  <si>
    <t>57-Prestar servicios profesionales al Instituto Distrital de Patrimonio Cultural para apoyar al componente de proyecto arquitectonico y constructivo para la estructuración de procesos contractuales de la SGT.</t>
  </si>
  <si>
    <t>62-Prestar servicios profesionales al Instituto Distrital de Patrimonio Cultural para apoyar en la identificación y registro participativo del patrimonio natural del Sumapaz</t>
  </si>
  <si>
    <t>64-Prestar servicios profesionales al Instituto Distrital de Patrimonio Cultural para apoyar la identificación  y registro del patrimonio vivo de las cuencas de los rios Blanco y Sumapaz.</t>
  </si>
  <si>
    <t>46-Prestar servicios profesionales al Instituto Distrital de Patrimonio Cultural para apoyar la elaboración de insumos tecnicos y cartograficos necesarios para el desarrollo de los instrumentos de planeación.</t>
  </si>
  <si>
    <t>84-Prestar servicios profesionales al Instituto Distrital de Patrimonio Cultural para apoyar los procesos de participación ciudadana y de divulgación en el marco de la formulación de los instrumentos de planeación territorial en entornos patrimoniales.</t>
  </si>
  <si>
    <t>88-Prestar servicios profesionales al Instituto Distrital de Patrimonio Cultural para apoyar la elaboración de los insumos del componente ambiental y de patrimonio natural en articulación con los demas componentes que hagan parte de la formulación de instrumentos de planeación territorial en entornos patrimoniales.</t>
  </si>
  <si>
    <t>89-Prestar servicios profesionales al Instituto Distrital de Patrimonio Cultural en apoyar las diferentes etapas para elaborar los insumos del componente urbano y su articulación con la formulación de instrumentos de planeación territorial en entornos patrimoniales.</t>
  </si>
  <si>
    <t>85-Prestar servicios profesionales al Instituto Distrital de Patrimonio Cultural para apoyar la  elaboración de los insumos del componente socioeconómico, el plan de gestión y financiero en articulación con los demás componentes que hagan parte de la formulación de instrumentos de planeación territorial en entornos patrimoniales.</t>
  </si>
  <si>
    <t>17-Prestar servicios profesionales al Instituto Distrital de Patrimonio Cultural para apoyar  la elaboración, desarrollo y gestión de insumos urbanísticos, arquitectónicos, gráficos y documentales, orientados a la divulgación pública del PEMP Centro Histórico de Bogotá</t>
  </si>
  <si>
    <t>4-Prestar servicios profesionales al Instituto Distrital de Patrimonio Cultural para apoyar la elaboración e implementación de las metodologías de captura, procesamiento y análisis de información que orienten la definición y seguimiento de estrategias en el marco de la segunda  de faase de  implementación del PEMP del Centro Histórico</t>
  </si>
  <si>
    <t>19-Prestar servicios profesionales al Instituto Distrital de Patrimonio Cultural para apoyar la elaboración de insumos urbanísticos, arquitectónicos, gráficos y documentales, orientados a la divulgación pública del PEMP Centro Histórico de Bogotá</t>
  </si>
  <si>
    <t>18-Prestar servicios profesionales al Instituto Distrital de Patrimonio Cultural para apoyar la elaboración de insumos urbanísticos, arquitectónicos, gráficos y documentales, orientados a la divulgación pública del PEMP Centro Histórico de Bogotá</t>
  </si>
  <si>
    <t>87-Prestar servicios profesionales al Instituto Distrital de Patrimonio Cultural para apoyar la  elaboración de los insumos del componente habitacional en articulación con los demás componentes que hagan parte de la formulación de instrumentos de planeación territorial en entornos patrimoniales.</t>
  </si>
  <si>
    <t>91-Prestar servicios profesionales al Instituto Distrital de Patrimonio Cultural para apoyar la elaboración de los insumos del componente de patrimonio inmueble en articulación con los demás componentes que hagan parte de la formulación de instrumentos de planeación territorial en entornos patrimoniales..</t>
  </si>
  <si>
    <t>28-Prestar servicios profesionales al Instituto Distrital de Patrimonio Cultural para apoyar la implementación de la segunda fase del PEMP del Centro Histórico de Bogotá y demás instrumentos de planeación en lo relacionado al componente normativo y demás acciones que aporten al desarrollo de la fase.</t>
  </si>
  <si>
    <t>30-Prestar servicios profesionales al Instituto Distrital de Patrimonio Cultural para apoyar la elaboración de insumos del componente de gestión en el marco de la segunda fase de la implementación del PEMP del Centro Histórico de Bogotá</t>
  </si>
  <si>
    <t>250-Prestar Servicios profesionales al Instituto Distrital de Patrimonio Cultural realizado actividades propias del procedimiento contable de la entidad, conforme al marco normativo contable vigente, las políticas contables de la entidad y del Distrito Capital</t>
  </si>
  <si>
    <t>164-Prestar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</si>
  <si>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374-Prestar servicios profesionales al Instituto Distrital de Patrimonio Cultural para apoyar los procesos de identificación, documentación y registro del patrimonio cultural inmaterial de la ciudad.</t>
  </si>
  <si>
    <t>142-Prestar servicios profesionales al Instituto Distrital de Patrimonio Cultural para apoyar la estructuración de acciones de activación participativas y colaborativas con comunidades en el marco del programa de Recorridos Patrimoniales</t>
  </si>
  <si>
    <t>277-Prestar servicios de apoyo a la gestión al Instituto Distrital de Patrimonio Cultural en la ejecución de los procesos de mediación relacionados con diversidades poblacionales y en la generación de contenidos pedagógicos para el Museo de la Ciudad Autoconstruida.</t>
  </si>
  <si>
    <t>264-Prestar servicios profesionales al Instituto Distrital de Patrimonio Cultural Instituto Distrital de Patrimonio Cultural para apoyar en la construcción y puesta en marcha de los espacios de cocreación y ambientes de aprendizajes de la dimensión digital del Museo de Bogotá.</t>
  </si>
  <si>
    <t>209-Prestar servicios profesionales al Instituto Distrital de Patrimonio Cultural para apoyar la definición de lineamientos museográficos del proyecto de renovación del Museo de Bogotá.</t>
  </si>
  <si>
    <t>143-Prestar servicios profesionales al Instituto Distrital de Patrimonio Cultural para apoyar la implementación de acciones de activación participativas y colaborativas con comunidades en la fase de exploración del programa Recorridos Patrimoniales</t>
  </si>
  <si>
    <t>145-Prestar servicios profesionales al Instituto Distrital de Patrimonio Cultural para apoyar la implementacion de acciones de activación participativas y colaborativas con comunidades en la fase de acción del programa Recorridos Patrimoniales</t>
  </si>
  <si>
    <t>273-Prestar servicios Profesionales al Instituto Distrital de Patrimonio Cultural para apoyar la apropiación de los contenidos y programas del Museo de la Ciudad Autoconstruida</t>
  </si>
  <si>
    <t>263-Prestar servicios profesionales al Instituto Distrital de Patrimonio Cultural para apoyar los ejercicios de formación y transversalización de enfoques diferenciales desde las actividades educativas del Museo de Bogotá.</t>
  </si>
  <si>
    <t>221-Prestar servicios profesionales al Instituto Distrital de Patrimonio Cultural para apoyar en la estructuración y puesta en marcha de la estrategia pedagógica del Museo de Bogotá y los lineamientos educativos para el proyecto de renovación.</t>
  </si>
  <si>
    <t>137-Prestar servicios profesionales al Instituto Distrital de Patrimonio Cultural para apoyar las diferentes actividades administrativas y operativas requeridas por la Subdirección de Divulgación y Apropiación del Patrimonio Cultural.</t>
  </si>
  <si>
    <t>140-Prestar servicios profesionales al Instituto Distrital de Patrimonio Cultural para apoyar la gestion y seguimiento de las actividades relacionadas al componente presupuestal y financiero de todos los proyectos a cargo de la Subdirección de Divulgación y Apropiación del Patrimonio Cultural.</t>
  </si>
  <si>
    <t>141-Prestar servicios profesionales al Instituto Distrital de Patrimonio Cultural para apoyar a la Subdirección de Divulgación de Apropiación al Patrimonio Cultural en las actividades financieras y de control presupuestal.</t>
  </si>
  <si>
    <t>320-Prestar servicios profesionales al Instituto Distrital de Patrimonio Cultural para el apoyo de programas de los bienes de interés cultural mueble del Distrito Capital..</t>
  </si>
  <si>
    <t>321-Prestar servicios profesionales al Instituto Distrital de Patrimonio Cultural para apoyar el desarrollo de las acciones que adelante el equipo de bienes muebles y monumentos.</t>
  </si>
  <si>
    <t>323-Prestar servicios profesionales al Instituto Distrital de Patrimonio Cultural para apoyar las intervenciones y proyectos de protección que se realicen sobre los bienes de interés cultural mueble del Distrito Capital.</t>
  </si>
  <si>
    <t>325-Prestar servicios de apoyo a la gestión al Instituto Distrital de Patrimonio Cultural en la intervencion y recuperacion de los bienes muebles ubicados en el espacio público y de la memoria de patrimonios integrados del Distrito Capital</t>
  </si>
  <si>
    <t>326-Prestar servicios de apoyo a la gestión al Instituto Distrital de Patrimonio Cultural en la intervencion y recuperacion de los bienes muebles ubicados en el espacio público y de la memoria de patrimonios integrados del Distrito Capital</t>
  </si>
  <si>
    <t>328-Prestar servicios de apoyo a la gestión al Instituto Distrital de Patrimonio Cultural en la intervencion y recuperacion de los bienes muebles ubicados en el espacio público y de la memoria de patrimonios integrados del Distrito Capital</t>
  </si>
  <si>
    <t>332-Prestar servicios de apoyo a la gestión al Instituto Distrital de Patrimonio Cultural para apoyar las actividades técnicas de fachadas y espacio público de Sectores de Interés Cultural y en Bienes inmuebles de Interés Cultural.</t>
  </si>
  <si>
    <t>367-Prestar servicios profesionales al Instituto Distrital de Patrimonio Cultural para apoyar la actualización del inventario BIC del Distrito Capital de acuerdo con los lineamientos de la Subdirección de Protección e Intervención del Patrimonio.</t>
  </si>
  <si>
    <t>372-Prestar servicios profesionales al Instituto Distrital de Patrimonio Cultural apoyando la actualización del inventario BIC mueble del Distrito Capital de acuerdo con los lineamientos de la Subdirección de Protección e Intervención.</t>
  </si>
  <si>
    <t>373-Prestar servicios profesionales al Instituto Distrital de Patrimonio Cultural apoyando la actualización y valoración del inventario BIC inmueble del Distrito Capital de acuerdo con los lineamienos de la Subdiercción de Protección e Intervención.</t>
  </si>
  <si>
    <t>224-Prestar servicios profesionales para ejecutar actividades relacionadas con la administración de bienes y servicios para una eficiente gestión institucional en el IDPC.</t>
  </si>
  <si>
    <t>225-Prestar servicios profesionales para ejecutar actividades relacionadas con el seguimiento al mantenimiento y conservación de la Infraestructura física para el adecuado funcionamiento de la sedes del IDPC.</t>
  </si>
  <si>
    <t>245-Prestar servicios de apoyo a la gestión en la infraestructura tecnológica para el mejoramiento de su eficiencia en el IDPC.</t>
  </si>
  <si>
    <t>249-Prestar servicios de apoyo a la gestión para el desarrollo de actividades operativas y de servicios generales requeridas por el Instituto Distrital de Patrimonio Cultural.</t>
  </si>
  <si>
    <t>252-
Prestar Servicios profesionales al Instituto Distrital de Patrimonio Cultural realizado actividades propias del procedimiento contable y otros relacionados con el proceso financiero de la entidad, conforme al la normatividad vigente</t>
  </si>
  <si>
    <t>409-Prestar servicios de apoyo administrativo en la ejecución de actividades de archivo y correspondencia con ocasión de la gestión instucional del IDPC.</t>
  </si>
  <si>
    <t>419-Prestar servicios profesionales para apoyar el IDPC en el desarrollo de actividades relacionadas con el Modelo de Atención a la Ciudadanía en articulación con la  Política Pública Distrital de Servicio a la Ciudadanía.</t>
  </si>
  <si>
    <t>139-Prestar servicios profesionales al Instituto Distrital de Patrimonio Cultural para apoyar las actividades jurídicas y contractuales requeridas por la Subdirección de Divulgación y Apropiación del Patrimonio Cultural.</t>
  </si>
  <si>
    <t>266-Prestar servicios de apoyo a la gestión al Instituto Distrital de Patrimonio Cultural en las activaciones pedagógicas del Museo de Bogotá con enfasis en temas de género.</t>
  </si>
  <si>
    <t>267-Prestar servicios de apoyo a la gestión al Instituto Distrital de Patrimonio Cultural en las activaciones pedagógicas del Museo de Bogotá con enfasis en atención de niños y niñas y personas mayores.</t>
  </si>
  <si>
    <t>281-Prestar servicios profesionales al Instituto Distrital de Patrimonio Cultural para apoyar la implementación de la estrategia de activación social y salvaguardia de los patrimonios integrados del Complejo Hospitalario San Juan de Dios durante la vigencia 2022.</t>
  </si>
  <si>
    <t>149-Prestar servicios profesionales al Instituto Distrital de Patrimonio Cultural - IDPC para apoyar la implementación de enfoques, conceptos y metodologías propias de la investigación a los procesos de gestión misionales de la entidad.</t>
  </si>
  <si>
    <t>272-Prestar servicios Profesionales al Instituto Distrital de Patrimonio Cultural para asistir administrativa y operativamente el funcionamiento de la Gerencia del Museo de Bogotá.</t>
  </si>
  <si>
    <t>265-Prestar servicios profesionales al Instituto Distrital de Patrimonio Cultural para apoyar en la construcción e implementación del programa de entrenamiento y capacitación de mediadores del Museo de Bogotá.</t>
  </si>
  <si>
    <t>176-Prestar servicios profesionales al Instituto Distrital de Patrimonio Cultural para apoyar la formulación del programa distrital de estímulos para la cultura vigencia 2022</t>
  </si>
  <si>
    <t>147-Prestar servicios profesionales al Instituto Distrital de Patrimonio Cultural - IDPC para apoyar la implementación de enfoques, conceptos y metodologías propias de la investigación a los procesos de gestión misionales de la entidad.</t>
  </si>
  <si>
    <t>274-Prestar servicios de apoyo a la gestión al Instituto Distrital de Patrimonio Cultural en la ejecución de los procesos de mediación relacionados con tensiones medioambientales y en la generación de contenidos pedagógicos para el Museo de la Ciudad Autoconstruida.</t>
  </si>
  <si>
    <t>8-Prestar servicios profesionales al Instituto Distrital de Patrimonio Cultural para apoyar el desarrollo de los procesos de activación relacionados con la identificación, valoración y salvaguardia del patrimonio cultural inmaterial en los entornos patrimoniales.</t>
  </si>
  <si>
    <t>12-Prestar servicios profesionales al Instituto Distrital de Patrimonio Cultural para apoyar el desarrollo de los procesos de activación relacionados con el espacio público en los entornos patrimoniales.</t>
  </si>
  <si>
    <t>49-Prestar servicios profesionales al Instituto Distrital de Patrimonio Cultural, para apoyar la elaboraciòn de la cartográfia e información de datos georreferenciados que se requieran para la toma de decisiones en el marco de la segunda fase de la implementación del PEMP del Centro Histórico de Bogotá.</t>
  </si>
  <si>
    <t>52-Prestar servicios profesionales al Instituto Distrital de Patrimono Cultural para apoyar la gestión y dinamización de la Mesa Gestora del Parque Arqueológico y del Patrimonio Cultural de Usme y de las acciones partipativas asociadas el Proyecto.</t>
  </si>
  <si>
    <t>231-Prestar servicios profesionales al Instituto Distrital de Patrimonio Cultural, como apoyo en los procesos de planeación y seguimiento a los proyectos de la entidad, en el marco de la implementación y sostenibilidad de la política de planeación institucional del Modelo Integrado de Planeación y Gestión.</t>
  </si>
  <si>
    <t>256-Prestar servicios profesionales al Instituto Distrital de Patrimonio Cultural para apoyar la implementación de la Política de Participación Ciudadana de la entidad.</t>
  </si>
  <si>
    <t>416-Prestar servicios profesionales para desarrollar actividades relacionadas con el manejo de información, trámites contractuales y mejoramiento de procesos y procedimientos administrativos requeridos por la Subdirección de Gestión Corporativa.</t>
  </si>
  <si>
    <t>429-Prestar servicios profesionales al Instituto Distrital de Patrimonio Cultural para el desarrollo de acciones de comunicación pública encaminadas a promover la comunicación participativa y ciudadana en los territorios.</t>
  </si>
  <si>
    <t>508-Prestar servicios profesionales para apoyar al IDPC en el soporte, mantenimiento y actualización de las plataformas de los sitios web, así como el desarrollo de  proyectos digitales para el fortalecimiento de la comunicación pública y comunitaria.</t>
  </si>
  <si>
    <t>161-Prestar servicios de apoyo a la gestión al Instituto Distrital de Patrimonio Cultural en el seguimiento de las intervenciones de fachadas y espacio público de Sectores de Interés Cultural y en Bienes inmuebles de interés Cultural.</t>
  </si>
  <si>
    <t>324-Prestar servicios de apoyo a la gestión al Instituto Distrital de Patrimonio Cultural en la intervencion y recuperacion de los bienes muebles ubicados en el espacio público y de la memoria de patrimonios integrados del Distrito Capital</t>
  </si>
  <si>
    <t>327-Prestar servicios de apoyo a la gestión al Instituto Distrital de Patrimonio Cultural en la intervencion y recuperacion de los bienes muebles ubicados en el espacio público y de la memoria de patrimonios integrados del Distrito Capital</t>
  </si>
  <si>
    <t>370-Prestar servicios profesionales al Instituto Distrital de Patrimonio Cultural apoyando la actualización del inventario BIC mueble del Distrito Capital de acuerdo con los lineamientos de la Subdirección de Protección e Intervención.</t>
  </si>
  <si>
    <t>86-Prestar servicios profesionales al Instituto Distrital de Patrimonio Cultural para apoyar las actividades de identificación participativa de manifestaciones y prácticas culturales en articulación con los demás componentes que hagan parte de la formulación de instrumentos de planeación territorial en entornos patrimoniales.</t>
  </si>
  <si>
    <t>92-Prestar servicios profesionales al Instituto Distrital de Patrimonio Cultural para apoyar la produccción de insumos que hagan parte de la formulación de instrumentos de planeación territorial.</t>
  </si>
  <si>
    <t>21-Prestar servicios profesionales al Instituto Distrital de Patrimonio Cultural para apoyar las actividades de divulgación,  participación ciudadana, pedagogía y gestión colaborativa,  y demás acciones que aporten a la implementación de la segunda fase  del PEMP Centro Histórico de Bogotá.</t>
  </si>
  <si>
    <t>22-Prestar servicios profesionales al Instituto Distrital de Patrimonio Cultural para apoyar las actividades de divulgación, gestión colaborativa, participación ciudadana,y demás acciones que aporten en el marco de la implementación de la segunda fase del PEMP del Centro Histórico de Bogotá.</t>
  </si>
  <si>
    <t>23-Prestar servicios profesionales al Instituto Distrital de Patrimonio Cultural para apoyar las actividades de divulgación, gestión colaborativa, participación ciudadana, y demás acciones que aporten a  la implementación de la segunda fase del PEMP del Centro Histórico de Bogotá.</t>
  </si>
  <si>
    <t>5-Prestar servicios profesionales al Instituto Distrital de Patrimonio Cultural para apoyar las actividades relacionadas con la elaboración, implementación y sistematización de las metodologías de captura y procesamiento de información en el marco de la segunda fase de la implementación del PEMP del Centro Histórico</t>
  </si>
  <si>
    <t>180-Prestar servicios profesionales al Instituto Distrital de Patrimonio Cultural para apoyar la implementación de procesos de activación social de los patrimonios en perspectiva de integralidad, con perspectiva diferencial y territorial.</t>
  </si>
  <si>
    <t>276-
Prestar servicios de apoyo a la gestión al Instituto Distrital de Patrimonio Cultural en la ejecución de los procesos de mediación relacionados con estigmatización y en la generación de contenidos pedagógicos para el Museo de la Ciudad Autoconstruida.</t>
  </si>
  <si>
    <t>206-Prestar servicios profesionales al Instituto Distrital de Patrimonio Cultural para apoyar el desarrollo de la propuesta curatorial de la primera fase del proyecto museográfico de renovación del Museo de Bogotá.</t>
  </si>
  <si>
    <t>290-Prestar servicios profesionales al Instituto Distrital de Patrimonio Cultural para apoyar la sistematización de la información y de las estrategias de formación institucional desde una perspectiva de integralidad de los patrimonios.</t>
  </si>
  <si>
    <t>278-Prestar servicios de apoyo a la gestión al Instituto Distrital de Patrimonio Cultural en la ejecución de los procesos de mediación relacionados con defensa del territorio y en la generación de contenidos pedagógicos para el Museo de la Ciudad Autoconstruida.</t>
  </si>
  <si>
    <t>129-Prestar servicios profesionales al Instituto Distrital del Patrimonio Cultural para apoyar las actividades y procedimientos administrativos de la Subdirección de Protección e Intervención del Patrimonio.</t>
  </si>
  <si>
    <t>434-Prestar servicios profesionales al Instituto Distrital de Patrimonio Cultural para apoyar la gestión de la Oficina Asesora Jurídica en los asuntos de orden legal que le sean asignados necesarias para el fortalecimiento del desempeño institucional</t>
  </si>
  <si>
    <t>432-Prestar servicios de apoyo a la gestión en la Oficina Asesora Jurídica del Instituto Distrital de Patrimonio Cultural en actividades administrativas transversales al fortalecimiento del desempeño institucional</t>
  </si>
  <si>
    <t>298-Prestar servicios profesionales al Instituto Distrital de Patrimonio Cultural para apoyar los planes y las estrategias de comunicación de la entidad encaminadas a la comprensión, activación y apropiación del patrimonio cultural de la ciudad.</t>
  </si>
  <si>
    <t>285-Prestar servicios profesionales al Instituto Distrital de Patrimonio Cultural para apoyar la planeación, implementación y seguimiento de los procesos de formación que el proyecto adelante en en el ciclo integral de educación para la vida en Bogotá, desde una perspectiva de integralidad de los patrimonios</t>
  </si>
  <si>
    <t>271-Prestar servicios profesionales al Instituto Distrital de Patrimonio Cultural para apoyar la implementación de la estrategia de posicionamiento y el proyecto de divulgación del Museo de Bogotá.</t>
  </si>
  <si>
    <t>215-Prestar servicios profesionales al Instituto Distrital de Patrimonio Cultural para apoyar en la elaboración del plan de identificación, clasificación y sistematización de los bienes no catalogados y que hacen parte de la colección del Museo de Bogotá.</t>
  </si>
  <si>
    <t>216-Prestar servicios profesionales al Instituto Distrital de Patrimonio Cultural para apoyar en la elaboración del programa de conservación del Museo de Bogotá y realizar actividades de control medio ambiental y control de factores antropogénicos de las piezas de la colección.</t>
  </si>
  <si>
    <t>217-Prestar servicios profesionales al Instituto Distrital de Patrimonio Cultural para apoyar en la realización de la primera etapa del proyecto de organización, acceso y ampliación del acervo digital de los fondos Acuña, Gamboa, Manuel H y Daniel Rodríguez que hacen parte de la colección del Museo de Bogotá.</t>
  </si>
  <si>
    <t>286-Prestar servicios profesionales al Instituto Distrital de Patrimonio Cultural para apoyar y acompañar el componente pedagógico, conceptual y operativo del proceso de formación a formadores del proyecto de formación en patrimonio cultural, en concordancia con las apuestas estratégicas del IDPC.</t>
  </si>
  <si>
    <t>287-Prestar servicios profesionales al Instituto Distrital de Patrimonio Cultural para apoyar la  implementación de procesos de formación en patrimonio cultural en el ciclo  integral de educación para la vida en Bogotá que contribuyan a la ampliación de la cobertura y ámbitos del proyecto de formación en patrimonio cultural, en concordancia con las apuestas estratégicas del IDPC.</t>
  </si>
  <si>
    <t>288-Prestar servicios profesionales al Instituto Distrital de Patrimonio Cultural para apoyar la implementación de procesos de formación en patrimonio cultural que promuevan la participación de niños, niñas y adolescentes en contextos comunitarios, favoreciendo la ampliación de los ámbitos y cobertura del proyecto de formación en patrimonio cultural, en articulación con proyectos estratégicos del IDPC.</t>
  </si>
  <si>
    <t>305-Prestar servicios de apoyo a la gestión al Instituto Distrital de Patrimonio Cultural en la ejecución de los procesos de mediación relacionados con prácticas artísticas y en la generación de contenidos pedagógicos para el Museo de la Ciudad Autoconstruida.</t>
  </si>
  <si>
    <t>24-Prestar servicios profesionales al Instituto Distrital de Patrimonio Cultural para apoyar la consolidación de los procesos de desarrollo conceptual para la valoración urbana y definición de líneas de base e indicadores en la caracterización de Unidades de Planeamiento Local UPL en el marco de la activación de entornos patrimoniales</t>
  </si>
  <si>
    <t>25-Prestar servicios profesionales al Instituto Distrital de Patrimonio Cultural para apoyar la formulación del componente técnico y metodológico en la construcción de líneas de base e indicadores en la caracterización de Unidades de Planeamiento Local UPL en el marco de la activación de entornos patrimoniales</t>
  </si>
  <si>
    <t>32-Prestar servicios profesionales al Instituto Distrital de Patrimonio Cultural para apoyar el desarrollo y gestión de las acciones jurídicas, administrativas e institucionales en el marco de la implementación de la segunda fase del PEMP Centro Histórico de Bogotá</t>
  </si>
  <si>
    <t>51-Prestar servicios profesionales al Instituto Distrital de Patrimono Cultural para apoyar la gestión y dinamización de la Mesa Gestora del Parque Arqueológico y del Patrimonio Cultural de Usme y de las acciones partipativas asociadas el Proyecto.</t>
  </si>
  <si>
    <t>65-Prestar servicios profesionales al Instituto Distrital de Patrimonio Cultural para apoyar la identificación  y registro del patrimonio vivo de las cuencas de los rios Blanco y Sumapaz.</t>
  </si>
  <si>
    <t>7-Prestar servicios profesionales al Instituto Distrital de Patrimonio Cultural para apoyar las actividades de participación ciudadana y divulgación de estrategias y procesos de activación de entornos patrimoniales.</t>
  </si>
  <si>
    <t>262-Prestar servicios profesionales al Instituto Distrital de Patrimonio Cultural para apoyar el proceso de participación ciudadana y divulgación en el marco de la formulación de los instrumentos de planeación territorial en entornos patrimoniales</t>
  </si>
  <si>
    <t>79-Prestar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</si>
  <si>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80-Prestar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</si>
  <si>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81-Prestar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</si>
  <si>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248-Prestar servicios profesionales para el desarrollo de actividades relacionadas con el modelo de seguridad y privacidad de la Informaciónen en el IDPC.</t>
  </si>
  <si>
    <t>406-Prestar servicios de apoyo a la gestión para realizar actividades de archivo y de correspondencia  en el marco de la Política de Gestión Documental.</t>
  </si>
  <si>
    <t>412-Prestar servicios de apoyo administrativo en la ejecución de actividades de archivo y correspondencia con ocasión de la gestión instucional del IDPC.</t>
  </si>
  <si>
    <t>514-Prestar servicios profesionales al Instituto Distrital de Patrimonio Cultural apoyando las actividades relacionadas con el patrimonio arqueológico de Bogotá D.C., en los inventarios e intervenciones en bienes y sectores de interés cultural que desarrolle el IDPC.</t>
  </si>
  <si>
    <t>107-Prestar sus servicios de apoyo a la gestión al Instituto Distrital de Patrimonio Cultural en actividades administrativasy operativas relacionadas con gestión de información, seguimiento, control de solicitudes y presentación de informes, dentro de la línea de trabajo de Control Urbano, Beneficios Económicos para BIC y Amenaza de Ruina.</t>
  </si>
  <si>
    <t>379-Prestar servicios profesionales al Instituto Distrital de Patrimonio Cultural apoyando en las actividades relacionadas con el patrimonio arqueológico en las intervenciones en bienes y sectores de interés cultural del Distrito Capital</t>
  </si>
  <si>
    <t>384-Prestar servicios profesionales al Instituto Distrital de Patrimonio Cultural para apoyar el desarrollo de las etapas precontractuales  contractuales y postcontractuales  de los procesos y proyectos de la Subdirección de Protección e Intervención del Patrimonio.</t>
  </si>
  <si>
    <t>513-Prestar servicios de apoyo a la gestión al Instituto Distrital de Patrimonio Cultural, en las actividades relacionadas con la identificación de documentos  y fuentes de carácter primario derivadas de la recuperación de la memoria asociada a los inventarios de patrimonio cultural que realice el IDPC.</t>
  </si>
  <si>
    <t>297-Prestar servicios de apoyo a la gestión al Instituto Distrital de Patrimonio Cultural para apoyar la elaboración del registro fotográfico de las actividades y contenidos derivados de las estrategias de comunciación de la entidad durante la vigencia 2022.</t>
  </si>
  <si>
    <t>284-Prestar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t>
  </si>
  <si>
    <t>283-Prestar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t>
  </si>
  <si>
    <t>203-Prestar servicios profesionales al Instituto Distrital de Patrimonio Cultural para apoyar la realización de acciones y articulaciones que permitan el acceso diverso, plural e igualitario a los programas institucionales en perspectiva del enfoque diferencial étnico.</t>
  </si>
  <si>
    <t>222-Prestar servicios de apoyo a la gestión  al Instituto Distrital de Patrimonio Cultural para desarrollar actividades relacionadas con la co-producción de contenidos audiovisuales y multimediales con comunidades de la localidad de Suba, en el marco de la estrategia de comunicación participativa de la entidad.</t>
  </si>
  <si>
    <t>223-Prestar servicios de apoyo a la gestión al Instituto Distrital de Patrimonio Cultural para desarrollar actividades relacionadas con la co-producción de contenidos audiovisuales y multimediales con comunidades de la localidad de Usme y Bosa, en el marco de la estrategia de comunicación participativa de la entidad.</t>
  </si>
  <si>
    <t>241-Prestar servicios profesionales al Instituto Distrital de Patrimonio Cultural para apoyar la puesta en marcha de la Política de Participación Ciudadana de la entidad con enfoque territorial y diferencial.</t>
  </si>
  <si>
    <t>255-Prestar servicios profesionales para apoyar el desarrollo de actividades relacionadas con el Sistema de Gestión de Seguridad y Salud en el Trabajo en el IDPC.</t>
  </si>
  <si>
    <t>228-Prestar servicios profesionales para establecer mecanismos de articulación entre el IDPC y otros sectores en cumplimiento de la gestión institucional del IDPC.</t>
  </si>
  <si>
    <t>414-Prestar servicios profesionales al Instituto Distrital de Patrimonio Cultural para apoyar jurídicamente en la sustanciación y trámite de los procesos disciplinarios que se adelanten en la Oficina de Control Disciplinario Interno del IDPC</t>
  </si>
  <si>
    <t>430-Prestar servicios profesionales al Instituto Distrital de Patrimonio Cultural para el fortalecimiento de la comunicación pública mediante la distribución de contenidos digitales y la interacción con las audiencias digitales en el marco de los proyectos estratégicos de la entidad.</t>
  </si>
  <si>
    <t>467-Prestar los servicios de apoyo al IDPC desarrollando actividades asistenciales, operativas y de ornato en las instalaciones de propiedad o a cargo del IDPC.</t>
  </si>
  <si>
    <t>211-Prestar servicios profesionales al Instituto Distrital de Patrimonio Cultural para apoyar la actualización y realización de planimetrias de los proyectos a cargo del Museo de Bogotá.</t>
  </si>
  <si>
    <t>270-Prestar servicios profesionales al Instituto Distrital de Patrimonio Cultural para apoyar el registro y edición en video, imagen y audio, de los proyectos, estrategias, actividades y campañas del Museo de Bogotá</t>
  </si>
  <si>
    <t>304-Prestar servicios de apoyo a la gestión al Instituto Distrital de Patrimonio Cultural para orientar y desarrollar la implementación de la estrategia digital en el marco del proyecto de renovación del Museo de Bogotá.</t>
  </si>
  <si>
    <t>269-Prestar servicios profesionales al Instituto Distrital de Patrimonio Cultural para apoyar la planeación, elaboración y finalización gráfica de contenidos digitales según los requerimientos de la estrategia digital en el marco de la renovación del Museo de Bogotá.</t>
  </si>
  <si>
    <t>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t>
  </si>
  <si>
    <t>213-Prestar servicios profesionales al Instituto Distrital de Patrimonio Cultural para apoyar la puesta en marcha de un sistema de información y planeación del Museo de Bogotá.</t>
  </si>
  <si>
    <t>218-Prestar servicios profesionales al Instituto Distrital de Patrimonio Cultural para apoyar en la elaboración y ejecución del proyecto de organización y mejoramiento del sistema y las condiciones de almacenamiento de los bienes de la colección, en las reservas del Museo de Bogotá y Archivo de Bogotá.</t>
  </si>
  <si>
    <t>275-Prestar servicios de apoyo a la gestión al Instituto Distrital de Patrimonio Cultural en la ejecución de los procesos de mediación relacionados con niños y niñas y en la generación de contenidos pedagógicos para el Museo de la Ciudad Autoconstruida.</t>
  </si>
  <si>
    <t>317-Prestar servicios profesionales al Instituto Distrital de Patrimonio Cultural para apoyar la realización de las ilustraciones que acompañarán de forma gráfica algunas de las publicaciones del Instituto Distrital de Patrimonio Cultural.</t>
  </si>
  <si>
    <t>154-Prestar servicios profesionales al Instituto Distrital de Patrimonio Cultural para apoyar la revisión de la sintaxis, semántica y ortografía de páginas de texto a ser publicadas por la entidad en el marco de la estrategia de territorialización del Museo de Bogotá.</t>
  </si>
  <si>
    <t>376-Prestar servicios de apoyo a la gestión al Instituto Distrital de Patrimonio Cultural para apoyar la implementación de la estrategia de comunicación y el sistema gráfico para el parque arqueológico y cultural de Usme, en el marco del Convenio Interadministratvo FDLU-CIA-370-2021.</t>
  </si>
  <si>
    <t>349-Prestar servicios profesionales al Intituto Distrital de Patrimonio Cultural para apoyar las acciones de evaluación relacionadas con la visita regular de la Contraloria en la vigencia 2022.</t>
  </si>
  <si>
    <t>152-Prestar servicios profesionales al Instituto Distrital de Patrimonio Cultural para apoyar la implementación de la imagen y el diseño grafico de los títulos publicados por la entidad en el marco de la estrategia de territorialización del Museo de Bogotá</t>
  </si>
  <si>
    <t>295-Prestar servicios profesionales al Instituto Distrital de Patrimonio Cultural para apoyar la produccion de los contentenidos gráficos que se requeran en el marco de las estrategias y acciones de comunciación durante la vigencia 2022.</t>
  </si>
  <si>
    <t>282-Prestar servicios profesionales al Instituto Distrital de Patrimonio Cultural para apoyar el analisis e Implementación de la Estrategia de activación social y Salvaguardia de los Patrimonios Integrados del Complejo Hospitalario San Juan de Dios durante la vigencia 2022.</t>
  </si>
  <si>
    <t>207-Prestar servicios profesionales al Instituto Distrital de Patrimonio Cultural para apoyar la investigación de la primera fase del proyecto museográfico de renovación del Museo de Bogotá.</t>
  </si>
  <si>
    <t>301-Prestar servicios profesionales al Instituto Distrital de Patrimonio Cultural  como gestor(a) digital para apoyar la planeación y gestión las estrategias, contenidos de plataformas digitales, redes sociales y el sitio web del IDPC.</t>
  </si>
  <si>
    <t>510-Prestar servicios profesionales al Instituto Distrital de Patrimono Cultural para apoyar las acciones de arqueología preventiva y pública del Parque Arqueológico y del Patrimonio Cultural de Usme en el marco del Convenio Interadministratvo FDLU-CIA-370-2021.</t>
  </si>
  <si>
    <t>300-Prestar servicios profesionales al Instituto Distrital de Patrimonio Cultural para apoyar el desarrollo de contenidos comunicativos y la gestión de comunidades digitales de los canales de comuncación del IDPC que apunten al fortalecimiento de la comunicación pública con enfoque participativo.</t>
  </si>
  <si>
    <t>210-Prestar servicios profesionales al Instituto Distrital de Patrimonio Cultural para apoyar la implementación del diseño gráfico para el proyecto de renovación del Museo de Bogotá.</t>
  </si>
  <si>
    <t>220-Prestar servicios profesionales al Instituto Distrital de Patrimonio Cultural para apoyar para la digitalización en alta resolución de las fotografías del fondo Saúl Ordúz y editar las respectivas versiones de consulta para su vinculación en Colecciones Colombianas.</t>
  </si>
  <si>
    <t>133-Prestar servicios profesionales al Instituto Distrital de Patrimonio Cultural para ejecutar las acciones integrales inter e intrainstitucionales del componente programático en  el marco de la  implementación del PEMP del Centro Histórico</t>
  </si>
  <si>
    <t>43-Prestar servicios profesionales al Instituto Distrital de Patrimonio Cultural para apoyar el desarrollo de los procesos de activación relacionados con el fortalecimiento de tejidos productivos en los entornos patrimoniales.</t>
  </si>
  <si>
    <t>48-Prestar servicios profesionales al Instituto Distrital de Patrimonio Cultural para apoyar la programación, actualización e implementación de los procesos y trámites que se requieren en el aplicativo informático SISBIC, en el marco de la segunda fase de la implementación del PEMP del Centro Histórico de Bogotá.</t>
  </si>
  <si>
    <t>93-Prestar servicios profesionales al Instituto Distrital de Patrimonio Cultural para apoyar la elaboracion de los insumos del componente de movilidad y accesibilidad en articulación con los demás componentes que hagan parte de la formulación de instrumentos de planeación territorial en entornos patrimoniales.</t>
  </si>
  <si>
    <t>94-Prestar servicios profesionales  al Instituto Distrital de Patrimonio Cultural para apoyar el análisis técnico de las redes húmedas en articulación con los demás componentes que hagan parte de la formulación de instrumentos de planeación territorial.</t>
  </si>
  <si>
    <t>214-Prestar servicios de apoyo a la gestión al Instituto Distrital de Patrimonio Cultural para brindar soporte técnico en los procesos de recolección y sistematización de la información generada en los proyectos y estudios de públicos del Museo de Bogotá.</t>
  </si>
  <si>
    <t>293-Prestar servicios profesionales al Instituto Distrital de Patrimonio Cultural para apoyar la producción de contenidos comunicativos, realización de eventos y actividades en el marco de las estrategias de  comunicación de la entidad.</t>
  </si>
  <si>
    <t>291-Prestar servicios profesionales al Instituto Distrital de Patrimonio Cultural para apoyar la implementacion de las estategias y acciones de comunicación del Instituto vigencia 2022.</t>
  </si>
  <si>
    <t>515-Prestar servicios de apoyo a la gestión al Instituto Distrital de Patrimonio Cultural para la puesta en marcha de las acciones participativas en la localidad de Usme, definidas por el programa de Recorridos Patrimoniales</t>
  </si>
  <si>
    <t>208-Prestar servicios profesionales al Instituto Distrital de Patrimonio Cultural para apoyar en la generación de los contenidos curatoriales en colaboración con la ciudadanía en el marco del proyecto museográfico de renovación del Museo de Bogotá.</t>
  </si>
  <si>
    <t>31-Prestar servicios profesionales al Instituto Distrital de Patrimonio Cultural para apoyar la elaboración de insumos del componente de gestión en el marco de la segunda fase de la implementación del PEMP del Centro Histórico de Bogotá.</t>
  </si>
  <si>
    <t>55-Prestar servicios profesionales al Instituto Distrital de Patrimonio Cultural para  apoyar el desarrollo  del componente étnico intercultural y diferencial del Proyecto Parque Arqueológico de Usme.</t>
  </si>
  <si>
    <t>66-Prestar servicios de apoyo a la  gestión social para realizar la identificación y registro del patrimonio vivo de las comunidades campesinas en Sumapaz</t>
  </si>
  <si>
    <t>9-Prestar servicios profesionales al Instituto Distrital de Patrimonio Cultural para apoyar las estrategias y procesos de activación relacionados con temas artísticos, culturales y de espacio público en los entornos patrimoniales.</t>
  </si>
  <si>
    <t>415-Prestar servicios profesionales para el desarrollo de procesos financieros, contables y demás asuntos requeridos por la Subdirección de Gestión Corporativa del IDPC.</t>
  </si>
  <si>
    <t>33-Prestar servicios profesionales al Instituto Distrital de Patrimonio Cultural para apoyar el seguimiento a los programas, proyectos y acciones en el marco de la implementacion de la segunda fase del PEMP Centro Histórico de Bogotá, en el marco del sistema de gestión del CHB.</t>
  </si>
  <si>
    <t>280-Prestar servicios profesionales al Instituto Distrital de Patrimonio Cultural para apoyar la gestión, ejecución y seguimiento de la estrategia de Activación Social y Salvaguardia de los Patrimonios Integrados del Complejo Hospitalario San Juan de Dios en cumplimiento del CONVENIO INTERADMINISTRATIVO No. 342-2021, durante la vigencia 2022.</t>
  </si>
  <si>
    <t>382-Prestar servicios profesionales al Instituto Distrital de Patrimonio Cultural para apoyar la realización de acciones y la articulación que permitan el acceso diverso, plural e igualitario a los programas institucionales en perspectiva del enfoque diferencial étnico.</t>
  </si>
  <si>
    <t>179-Prestar servicios profesionales al Instituto Distrital de Patrimonio Cultural para apoyar la formulación del programa distrital de estímulos para la cultura vigencia 2022</t>
  </si>
  <si>
    <t>148-Prestar servicios profesionales al Instituto Distrital de Patrimonio Cultural - IDPC para apoyar la implementación de enfoques, conceptos y metodologías propias de la investigación a los procesos de gestión misionales de la entidad.</t>
  </si>
  <si>
    <t>196-Prestar servicios profesionales al Instituto Distrital de Patrimonio Cultural para apoyar los procesos de identificación, documentación y registro del patrimonio cultural inmaterial a partir de la consolidación de herramientas y rutas metodologícas para la confección participativa y colaborativa de inventarios de PCI.</t>
  </si>
  <si>
    <t>375-Prestar servicios profesionales al Instituto Distrital de Patrimonio Cultural para apoyar la implementación de los contenidos curatoriales del parque del patrimonio arqueológico y cultural de Usme en colaboración con la ciudadanía en el marco del Convenio Interadministratvo FDLU-CIA-370-2021.</t>
  </si>
  <si>
    <t>150-Prestar servicios profesionales al Instituto Distrital de Patrimonio Cultural - IDPC para apoyar la estructuración de la propuesta editorial de los contenidos investigativos adelantados por la entidad.</t>
  </si>
  <si>
    <t>308-Prestar servicios de apoyo a la gestión al Instituto Distrital de Patrimono Cultural para apoyar la gestión del componente ambiental del Plan de Manejo Arqueológico del Area Arqueológica  Protegida  - Parque Arqueológico y del Patrimonio Cultural de Usme, en el marco del Convenio Interadministratvo FDLU-CIA-370-2021.</t>
  </si>
  <si>
    <t>204-Prestar servicios de apoyo a la gestión al Instituto Distrital de Patrimonio Cultural para apoyar el manejo y consulta de las colecciones que hacen parte del Centro de Documentación de la Entidad</t>
  </si>
  <si>
    <t>294-Prestar servicios profesionales al Instituto Distrital de Patrimonio Cultural para apoyar la producción de contenidos  audiovisuales y multimediales en el marco de las estrategias y planes de comunicación de la entidad.</t>
  </si>
  <si>
    <t>96-Prestar servicios profesionales al Instituto Distrital de Patrimonio cultural para apoyar en el control y seguimiento de los trámites, servicios y demás información de la ciudadanía a cargo de la Sudireccion de Proteccion e Intervencion del Patrimonio.</t>
  </si>
  <si>
    <t>219-Prestar servicios profesionales al Instituto Distrital de Patrimonio Cultural para apoyar en las mejoras bioclimáticas de los espacios de reserva provisional en la sede Casa de los Siete Balcones.</t>
  </si>
  <si>
    <t>500-Prestar servicios profesionales al Instituto Distrital de Patrimonio Cultural para apoyar los procesos de divulgación y activación del patrimonio cultural arqueológico en una localidad de Usme.</t>
  </si>
  <si>
    <t>175-Prestar servicios profesionales al Instituto Distrital de Patrimonio Cultural para apoyar el desarrollo y seguimiento de los proyectos misionales de la Subdirección de Divulgación y apropiación del patrimonio.</t>
  </si>
  <si>
    <t>194-Prestar servicios profesionales al Instituto Distrital de Patrimonio Cultural para apoyar el desarrollo de procesos de inclusión en la Lista Representativa de Patrimonio Cultural Inmaterial del ámbto distrital, así como el acompañamiento a iniciativas y procesos orientados a la salvaguardia del patrimonio cultural de grupos poblacionales presentes en los territorios de la ciudad.</t>
  </si>
  <si>
    <t>195-Prestar servicios profesionales al Instituto Distrital de Patrimonio Cultural para apoyar técnicamente iniciativas insitutucionales y ciudadanas de reconocimiento de manifestaciones culturales y artísticas presentes en el Distrito Capital relacionadas con el patrimonio cultural inmaterial,  así como acciones orientadas a la activación, reconocimiento y gestión de este tipo de patrimonio en la ciudad.</t>
  </si>
  <si>
    <t>193-Prestar servicios profesionales al Instituto Distrital de Patrimonio Cultural para apoyar acciones y estrategias de documentación, activación y gestión integral del Patrimonio Cultual Inmaterial (PCI) del Distrito Capital y acompañar procesos ciudadanos de reconocimiento del patrimonio, con el fin de avanzar en las declaratorias de PCI del ámbito distrital.</t>
  </si>
  <si>
    <t>377-Prestar servicios de apoyo a la gestión al Instituto Distrital de Patrimonio Cultural para el desarrollo de las acciones participativas definidas en el marco del Convenio Interadministratvo FDLU-CIA-370-2021.</t>
  </si>
  <si>
    <t>289-Prestar servicios profesionales al Instituto Distrital de Patrimonio Cultural para apoyar y acompañar pedagógicamente los procesos dirigidos a fomentar el patrimonio cultural de la ciudad con niños, niñas, adolescentes y diferentes actores comunitarios e institucionales.</t>
  </si>
  <si>
    <t>6 Meses</t>
  </si>
  <si>
    <t>11 Meses</t>
  </si>
  <si>
    <t>315 Dias</t>
  </si>
  <si>
    <t>302 Dias</t>
  </si>
  <si>
    <t>10 Meses</t>
  </si>
  <si>
    <t>345 Dias</t>
  </si>
  <si>
    <t>2 Meses</t>
  </si>
  <si>
    <t>7 Meses</t>
  </si>
  <si>
    <t xml:space="preserve">315 Dias </t>
  </si>
  <si>
    <t>5 Meses</t>
  </si>
  <si>
    <t xml:space="preserve">335 Dias </t>
  </si>
  <si>
    <t>310 Dias</t>
  </si>
  <si>
    <t>225 Dias</t>
  </si>
  <si>
    <t>314 Dias</t>
  </si>
  <si>
    <t>290 Dias</t>
  </si>
  <si>
    <t>3 Meses</t>
  </si>
  <si>
    <t>9 Meses</t>
  </si>
  <si>
    <t>285 Dias</t>
  </si>
  <si>
    <t>4 Meses</t>
  </si>
  <si>
    <t>https://community.secop.gov.co/Public/Tendering/OpportunityDetail/Index?noticeUID=CO1.NTC.2554222&amp;isFromPublicArea=True&amp;isModal=False</t>
  </si>
  <si>
    <t>https://community.secop.gov.co/Public/Tendering/OpportunityDetail/Index?noticeUID=CO1.NTC.2560288&amp;isFromPublicArea=True&amp;isModal=False</t>
  </si>
  <si>
    <t>https://community.secop.gov.co/Public/Tendering/OpportunityDetail/Index?noticeUID=CO1.NTC.2562793&amp;isFromPublicArea=True&amp;isModal=False</t>
  </si>
  <si>
    <t>https://community.secop.gov.co/Public/Tendering/OpportunityDetail/Index?noticeUID=CO1.NTC.2563663&amp;isFromPublicArea=True&amp;isModal=False</t>
  </si>
  <si>
    <t>https://community.secop.gov.co/Public/Tendering/OpportunityDetail/Index?noticeUID=CO1.NTC.2571136&amp;isFromPublicArea=True&amp;isModal=False</t>
  </si>
  <si>
    <t>https://community.secop.gov.co/Public/Tendering/OpportunityDetail/Index?noticeUID=CO1.NTC.2564514&amp;isFromPublicArea=True&amp;isModal=False</t>
  </si>
  <si>
    <t>https://community.secop.gov.co/Public/Tendering/OpportunityDetail/Index?noticeUID=CO1.NTC.2580581&amp;isFromPublicArea=True&amp;isModal=False</t>
  </si>
  <si>
    <t>https://community.secop.gov.co/Public/Tendering/OpportunityDetail/Index?noticeUID=CO1.NTC.2564821&amp;isFromPublicArea=True&amp;isModal=False</t>
  </si>
  <si>
    <t>https://community.secop.gov.co/Public/Tendering/OpportunityDetail/Index?noticeUID=CO1.NTC.2566047&amp;isFromPublicArea=True&amp;isModal=False</t>
  </si>
  <si>
    <t>https://community.secop.gov.co/Public/Tendering/OpportunityDetail/Index?noticeUID=CO1.NTC.2582524&amp;isFromPublicArea=True&amp;isModal=False</t>
  </si>
  <si>
    <t>https://community.secop.gov.co/Public/Tendering/OpportunityDetail/Index?noticeUID=CO1.NTC.2583583&amp;isFromPublicArea=True&amp;isModal=true&amp;asPopupView=true</t>
  </si>
  <si>
    <t>https://community.secop.gov.co/Public/Tendering/OpportunityDetail/Index?noticeUID=CO1.NTC.2584181&amp;isFromPublicArea=True&amp;isModal=False</t>
  </si>
  <si>
    <t>https://community.secop.gov.co/Public/Tendering/OpportunityDetail/Index?noticeUID=CO1.NTC.2590708&amp;isFromPublicArea=True&amp;isModal=False</t>
  </si>
  <si>
    <t>https://community.secop.gov.co/Public/Tendering/OpportunityDetail/Index?noticeUID=CO1.NTC.2588544&amp;isFromPublicArea=True&amp;isModal=False</t>
  </si>
  <si>
    <t>https://community.secop.gov.co/Public/Tendering/OpportunityDetail/Index?noticeUID=CO1.NTC.2589103&amp;isFromPublicArea=True&amp;isModal=False</t>
  </si>
  <si>
    <t>https://community.secop.gov.co/Public/Tendering/OpportunityDetail/Index?noticeUID=CO1.NTC.2610095&amp;isFromPublicArea=True&amp;isModal=False</t>
  </si>
  <si>
    <t>https://community.secop.gov.co/Public/Tendering/OpportunityDetail/Index?noticeUID=CO1.NTC.2609619&amp;isFromPublicArea=True&amp;isModal=False</t>
  </si>
  <si>
    <t>https://community.secop.gov.co/Public/Tendering/OpportunityDetail/Index?noticeUID=CO1.NTC.2611093&amp;isFromPublicArea=True&amp;isModal=False</t>
  </si>
  <si>
    <t>https://community.secop.gov.co/Public/Tendering/OpportunityDetail/Index?noticeUID=CO1.NTC.2610448&amp;isFromPublicArea=True&amp;isModal=False</t>
  </si>
  <si>
    <t>https://community.secop.gov.co/Public/Tendering/OpportunityDetail/Index?noticeUID=CO1.NTC.2611307&amp;isFromPublicArea=True&amp;isModal=False</t>
  </si>
  <si>
    <t>https://community.secop.gov.co/Public/Tendering/OpportunityDetail/Index?noticeUID=CO1.NTC.2609892&amp;isFromPublicArea=True&amp;isModal=False</t>
  </si>
  <si>
    <t>https://community.secop.gov.co/Public/Tendering/OpportunityDetail/Index?noticeUID=CO1.NTC.2608465&amp;isFromPublicArea=True&amp;isModal=False</t>
  </si>
  <si>
    <t>https://community.secop.gov.co/Public/Tendering/ContractNoticePhases/View?PPI=CO1.PPI.16817926&amp;isFromPublicArea=True&amp;isModal=False</t>
  </si>
  <si>
    <t>https://community.secop.gov.co/Public/Tendering/OpportunityDetail/Index?noticeUID=CO1.NTC.2595872&amp;isFromPublicArea=True&amp;isModal=False</t>
  </si>
  <si>
    <t>https://community.secop.gov.co/Public/Tendering/OpportunityDetail/Index?noticeUID=CO1.NTC.2595867&amp;isFromPublicArea=True&amp;isModal=False</t>
  </si>
  <si>
    <t>https://community.secop.gov.co/Public/Tendering/OpportunityDetail/Index?noticeUID=CO1.NTC.2596778&amp;isFromPublicArea=True&amp;isModal=False</t>
  </si>
  <si>
    <t>https://community.secop.gov.co/Public/Tendering/OpportunityDetail/Index?noticeUID=CO1.NTC.2597288&amp;isFromPublicArea=True&amp;isModal=False</t>
  </si>
  <si>
    <t>https://community.secop.gov.co/Public/Tendering/OpportunityDetail/Index?noticeUID=CO1.NTC.2602066&amp;isFromPublicArea=True&amp;isModal=False</t>
  </si>
  <si>
    <t>https://community.secop.gov.co/Public/Tendering/OpportunityDetail/Index?noticeUID=CO1.NTC.2621054&amp;isFromPublicArea=True&amp;isModal=False</t>
  </si>
  <si>
    <t>https://community.secop.gov.co/Public/Tendering/OpportunityDetail/Index?noticeUID=CO1.NTC.2621462&amp;isFromPublicArea=True&amp;isModal=False</t>
  </si>
  <si>
    <t>https://community.secop.gov.co/Public/Tendering/OpportunityDetail/Index?noticeUID=CO1.NTC.2627682&amp;isFromPublicArea=True&amp;isModal=False</t>
  </si>
  <si>
    <t>https://community.secop.gov.co/Public/Tendering/OpportunityDetail/Index?noticeUID=CO1.NTC.2628265&amp;isFromPublicArea=True&amp;isModal=False</t>
  </si>
  <si>
    <t>https://community.secop.gov.co/Public/Tendering/OpportunityDetail/Index?noticeUID=CO1.NTC.2635290&amp;isFromPublicArea=True&amp;isModal=False</t>
  </si>
  <si>
    <t>https://community.secop.gov.co/Public/Tendering/OpportunityDetail/Index?noticeUID=CO1.NTC.2628635&amp;isFromPublicArea=True&amp;isModal=False</t>
  </si>
  <si>
    <t>https://community.secop.gov.co/Public/Tendering/OpportunityDetail/Index?noticeUID=CO1.NTC.2621386&amp;isFromPublicArea=True&amp;isModal=False</t>
  </si>
  <si>
    <t>https://community.secop.gov.co/Public/Tendering/OpportunityDetail/Index?noticeUID=CO1.NTC.2618685&amp;isFromPublicArea=True&amp;isModal=False</t>
  </si>
  <si>
    <t>https://community.secop.gov.co/Public/Tendering/OpportunityDetail/Index?noticeUID=CO1.NTC.2619622&amp;isFromPublicArea=True&amp;isModal=False</t>
  </si>
  <si>
    <t>https://community.secop.gov.co/Public/Tendering/OpportunityDetail/Index?noticeUID=CO1.NTC.2619109&amp;isFromPublicArea=True&amp;isModal=False</t>
  </si>
  <si>
    <t>https://community.secop.gov.co/Public/Tendering/OpportunityDetail/Index?noticeUID=CO1.NTC.2616474&amp;isFromPublicArea=True&amp;isModal=False</t>
  </si>
  <si>
    <t>https://community.secop.gov.co/Public/Tendering/OpportunityDetail/Index?noticeUID=CO1.NTC.2622619&amp;isFromPublicArea=True&amp;isModal=False</t>
  </si>
  <si>
    <t>https://community.secop.gov.co/Public/Tendering/OpportunityDetail/Index?noticeUID=CO1.NTC.2610907&amp;isFromPublicArea=True&amp;isModal=False</t>
  </si>
  <si>
    <t>https://community.secop.gov.co/Public/Tendering/OpportunityDetail/Index?noticeUID=CO1.NTC.2622556&amp;isFromPublicArea=True&amp;isModal=False</t>
  </si>
  <si>
    <t>https://community.secop.gov.co/Public/Tendering/OpportunityDetail/Index?noticeUID=CO1.NTC.2622746&amp;isFromPublicArea=True&amp;isModal=False</t>
  </si>
  <si>
    <t>https://community.secop.gov.co/Public/Tendering/OpportunityDetail/Index?noticeUID=CO1.NTC.2622824&amp;isFromPublicArea=True&amp;isModal=False</t>
  </si>
  <si>
    <t>https://community.secop.gov.co/Public/Tendering/OpportunityDetail/Index?noticeUID=CO1.NTC.2622689&amp;isFromPublicArea=True&amp;isModal=False</t>
  </si>
  <si>
    <t>https://community.secop.gov.co/Public/Tendering/OpportunityDetail/Index?noticeUID=CO1.NTC.2623264&amp;isFromPublicArea=True&amp;isModal=False</t>
  </si>
  <si>
    <t xml:space="preserve">https://community.secop.gov.co/Public/Tendering/OpportunityDetail/Index?noticeUID=CO1.NTC.2623185&amp;isFromPublicArea=True&amp;isModal=False
</t>
  </si>
  <si>
    <t>https://community.secop.gov.co/Public/Tendering/OpportunityDetail/Index?noticeUID=CO1.NTC.2623604&amp;isFromPublicArea=True&amp;isModal=False</t>
  </si>
  <si>
    <t>https://community.secop.gov.co/Public/Tendering/ContractNoticePhases/View?PPI=CO1.PPI.16902913&amp;isFromPublicArea=True&amp;isModal=False</t>
  </si>
  <si>
    <t xml:space="preserve">https://community.secop.gov.co/Public/Tendering/OpportunityDetail/Index?noticeUID=CO1.NTC.2624035&amp;isFromPublicArea=True&amp;isModal=False
</t>
  </si>
  <si>
    <t>https://community.secop.gov.co/Public/Tendering/OpportunityDetail/Index?noticeUID=CO1.NTC.2624403&amp;isFromPublicArea=True&amp;isModal=False</t>
  </si>
  <si>
    <t>https://community.secop.gov.co/Public/Tendering/OpportunityDetail/Index?noticeUID=CO1.NTC.2621960&amp;isFromPublicArea=True&amp;isModal=False</t>
  </si>
  <si>
    <t>https://community.secop.gov.co/Public/Tendering/OpportunityDetail/Index?noticeUID=CO1.NTC.2624724&amp;isFromPublicArea=True&amp;isModal=False</t>
  </si>
  <si>
    <t>https://community.secop.gov.co/Public/Tendering/OpportunityDetail/Index?noticeUID=CO1.NTC.2621674&amp;isFromPublicArea=True&amp;isModal=False</t>
  </si>
  <si>
    <t>https://community.secop.gov.co/Public/Tendering/OpportunityDetail/Index?noticeUID=CO1.NTC.2621453&amp;isFromPublicArea=True&amp;isModal=False</t>
  </si>
  <si>
    <t>https://community.secop.gov.co/Public/Tendering/OpportunityDetail/Index?noticeUID=CO1.NTC.2628442&amp;isFromPublicArea=True&amp;isModal=true&amp;asPopupView=true</t>
  </si>
  <si>
    <t>https://community.secop.gov.co/Public/Tendering/OpportunityDetail/Index?noticeUID=CO1.NTC.2622951&amp;isFromPublicArea=True&amp;isModal=true&amp;asPopupView=true</t>
  </si>
  <si>
    <t>https://community.secop.gov.co/Public/Tendering/OpportunityDetail/Index?noticeUID=CO1.NTC.2622637&amp;isFromPublicArea=True&amp;isModal=true&amp;asPopupView=true</t>
  </si>
  <si>
    <t>https://community.secop.gov.co/Public/Tendering/OpportunityDetail/Index?noticeUID=CO1.NTC.2628175&amp;isFromPublicArea=True&amp;isModal=true&amp;asPopupView=true</t>
  </si>
  <si>
    <t xml:space="preserve">https://community.secop.gov.co/Public/Tendering/OpportunityDetail/Index?noticeUID=CO1.NTC.2634073&amp;isFromPublicArea=True&amp;isModal=False
</t>
  </si>
  <si>
    <t>https://community.secop.gov.co/Public/Tendering/OpportunityDetail/Index?noticeUID=CO1.NTC.2634089&amp;isFromPublicArea=True&amp;isModal=true&amp;asPopupView=true</t>
  </si>
  <si>
    <t>https://community.secop.gov.co/Public/Tendering/OpportunityDetail/Index?noticeUID=CO1.NTC.2634921&amp;isFromPublicArea=True&amp;isModal=true&amp;asPopupView=true</t>
  </si>
  <si>
    <t>https://community.secop.gov.co/Public/Tendering/OpportunityDetail/Index?noticeUID=CO1.NTC.2628291&amp;isFromPublicArea=True&amp;isModal=true&amp;asPopupView=true</t>
  </si>
  <si>
    <t>https://community.secop.gov.co/Public/Tendering/OpportunityDetail/Index?noticeUID=CO1.NTC.2628261&amp;isFromPublicArea=True&amp;isModal=true&amp;asPopupView=true</t>
  </si>
  <si>
    <t xml:space="preserve">https://community.secop.gov.co/Public/Tendering/OpportunityDetail/Index?noticeUID=CO1.NTC.2622568&amp;isFromPublicArea=True&amp;isModal=False
</t>
  </si>
  <si>
    <t>https://community.secop.gov.co/Public/Tendering/OpportunityDetail/Index?noticeUID=CO1.NTC.2628055&amp;isFromPublicArea=True&amp;isModal=true&amp;asPopupView=true</t>
  </si>
  <si>
    <t>https://community.secop.gov.co/Public/Tendering/OpportunityDetail/Index?noticeUID=CO1.NTC.2627955&amp;isFromPublicArea=True&amp;isModal=true&amp;asPopupView=true</t>
  </si>
  <si>
    <t>https://community.secop.gov.co/Public/Tendering/OpportunityDetail/Index?noticeUID=CO1.NTC.2628677&amp;isFromPublicArea=True&amp;isModal=true&amp;asPopupView=true</t>
  </si>
  <si>
    <t>https://community.secop.gov.co/Public/Tendering/OpportunityDetail/Index?noticeUID=CO1.NTC.2628094&amp;isFromPublicArea=True&amp;isModal=true&amp;asPopupView=true</t>
  </si>
  <si>
    <t>https://community.secop.gov.co/Public/Tendering/OpportunityDetail/Index?noticeUID=CO1.NTC.2628178&amp;isFromPublicArea=True&amp;isModal=true&amp;asPopupView=true</t>
  </si>
  <si>
    <t>https://community.secop.gov.co/Public/Tendering/OpportunityDetail/Index?noticeUID=CO1.NTC.2626989&amp;isFromPublicArea=True&amp;isModal=true&amp;asPopupView=true</t>
  </si>
  <si>
    <t>https://community.secop.gov.co/Public/Tendering/OpportunityDetail/Index?noticeUID=CO1.NTC.2627355&amp;isFromPublicArea=True&amp;isModal=true&amp;asPopupView=true</t>
  </si>
  <si>
    <t>https://community.secop.gov.co/Public/Tendering/OpportunityDetail/Index?noticeUID=CO1.NTC.2628100&amp;isFromPublicArea=True&amp;isModal=true&amp;asPopupView=true</t>
  </si>
  <si>
    <t>https://community.secop.gov.co/Public/Tendering/OpportunityDetail/Index?noticeUID=CO1.NTC.2628532&amp;isFromPublicArea=True&amp;isModal=true&amp;asPopupView=true</t>
  </si>
  <si>
    <t>https://community.secop.gov.co/Public/Tendering/OpportunityDetail/Index?noticeUID=CO1.NTC.2628907&amp;isFromPublicArea=True&amp;isModal=true&amp;asPopupView=true</t>
  </si>
  <si>
    <t>https://community.secop.gov.co/Public/Tendering/OpportunityDetail/Index?noticeUID=CO1.NTC.2630912&amp;isFromPublicArea=True&amp;isModal=true&amp;asPopupView=true</t>
  </si>
  <si>
    <t>https://community.secop.gov.co/Public/Tendering/OpportunityDetail/Index?noticeUID=CO1.NTC.2631538&amp;isFromPublicArea=True&amp;isModal=true&amp;asPopupView=true</t>
  </si>
  <si>
    <t>https://community.secop.gov.co/Public/Tendering/OpportunityDetail/Index?noticeUID=CO1.NTC.2639897&amp;isFromPublicArea=True&amp;isModal=true&amp;asPopupView=true</t>
  </si>
  <si>
    <t>https://community.secop.gov.co/Public/Tendering/OpportunityDetail/Index?noticeUID=CO1.NTC.2639887&amp;isFromPublicArea=True&amp;isModal=true&amp;asPopupView=true</t>
  </si>
  <si>
    <t>https://community.secop.gov.co/Public/Tendering/OpportunityDetail/Index?noticeUID=CO1.NTC.2639880&amp;isFromPublicArea=True&amp;isModal=true&amp;asPopupView=true</t>
  </si>
  <si>
    <t>https://community.secop.gov.co/Public/Tendering/OpportunityDetail/Index?noticeUID=CO1.NTC.2638885&amp;isFromPublicArea=True&amp;isModal=true&amp;asPopupView=true</t>
  </si>
  <si>
    <t>https://community.secop.gov.co/Public/Tendering/OpportunityDetail/Index?noticeUID=CO1.NTC.2639196&amp;isFromPublicArea=True&amp;isModal=true&amp;asPopupView=true</t>
  </si>
  <si>
    <t>https://community.secop.gov.co/Public/Tendering/OpportunityDetail/Index?noticeUID=CO1.NTC.2643003&amp;isFromPublicArea=True&amp;isModal=true&amp;asPopupView=true</t>
  </si>
  <si>
    <t>https://community.secop.gov.co/Public/Tendering/OpportunityDetail/Index?noticeUID=CO1.NTC.2643288&amp;isFromPublicArea=True&amp;isModal=true&amp;asPopupView=true</t>
  </si>
  <si>
    <t>https://community.secop.gov.co/Public/Tendering/OpportunityDetail/Index?noticeUID=CO1.NTC.2635006&amp;isFromPublicArea=True&amp;isModal=true&amp;asPopupView=true</t>
  </si>
  <si>
    <t>https://community.secop.gov.co/Public/Tendering/OpportunityDetail/Index?noticeUID=CO1.NTC.2628648&amp;isFromPublicArea=True&amp;isModal=true&amp;asPopupView=true</t>
  </si>
  <si>
    <t>https://community.secop.gov.co/Public/Tendering/OpportunityDetail/Index?noticeUID=CO1.NTC.2643148&amp;isFromPublicArea=True&amp;isModal=true&amp;asPopupView=true</t>
  </si>
  <si>
    <t>https://community.secop.gov.co/Public/Tendering/OpportunityDetail/Index?noticeUID=CO1.NTC.2643309&amp;isFromPublicArea=True&amp;isModal=true&amp;asPopupView=true</t>
  </si>
  <si>
    <t>https://community.secop.gov.co/Public/Tendering/OpportunityDetail/Index?noticeUID=CO1.NTC.2628805&amp;isFromPublicArea=True&amp;isModal=true&amp;asPopupView=true</t>
  </si>
  <si>
    <t>https://community.secop.gov.co/Public/Tendering/OpportunityDetail/Index?noticeUID=CO1.NTC.2642422&amp;isFromPublicArea=True&amp;isModal=true&amp;asPopupView=true</t>
  </si>
  <si>
    <t>https://community.secop.gov.co/Public/Tendering/OpportunityDetail/Index?noticeUID=CO1.NTC.2633078&amp;isFromPublicArea=True&amp;isModal=true&amp;asPopupView=true</t>
  </si>
  <si>
    <t>https://community.secop.gov.co/Public/Tendering/OpportunityDetail/Index?noticeUID=CO1.NTC.2633343&amp;isFromPublicArea=True&amp;isModal=true&amp;asPopupView=true</t>
  </si>
  <si>
    <t>https://community.secop.gov.co/Public/Tendering/OpportunityDetail/Index?noticeUID=CO1.NTC.2635029&amp;isFromPublicArea=True&amp;isModal=true&amp;asPopupView=true</t>
  </si>
  <si>
    <t>https://community.secop.gov.co/Public/Tendering/OpportunityDetail/Index?noticeUID=CO1.NTC.2632877&amp;isFromPublicArea=True&amp;isModal=true&amp;asPopupView=true</t>
  </si>
  <si>
    <t>https://community.secop.gov.co/Public/Tendering/OpportunityDetail/Index?noticeUID=CO1.NTC.2698653&amp;isFromPublicArea=True&amp;isModal=False</t>
  </si>
  <si>
    <t>https://community.secop.gov.co/Public/Tendering/OpportunityDetail/Index?noticeUID=CO1.NTC.2639998&amp;isFromPublicArea=True&amp;isModal=true&amp;asPopupView=true</t>
  </si>
  <si>
    <t>https://community.secop.gov.co/Public/Tendering/OpportunityDetail/Index?noticeUID=CO1.NTC.2639644&amp;isFromPublicArea=True&amp;isModal=true&amp;asPopupView=true</t>
  </si>
  <si>
    <t>https://community.secop.gov.co/Public/Tendering/OpportunityDetail/Index?noticeUID=CO1.NTC.2639603&amp;isFromPublicArea=True&amp;isModal=true&amp;asPopupView=true</t>
  </si>
  <si>
    <t>https://community.secop.gov.co/Public/Tendering/OpportunityDetail/Index?noticeUID=CO1.NTC.2639892&amp;isFromPublicArea=True&amp;isModal=true&amp;asPopupView=true</t>
  </si>
  <si>
    <t>https://community.secop.gov.co/Public/Tendering/OpportunityDetail/Index?noticeUID=CO1.NTC.2640924&amp;isFromPublicArea=True&amp;isModal=true&amp;asPopupView=true</t>
  </si>
  <si>
    <t>https://community.secop.gov.co/Public/Tendering/OpportunityDetail/Index?noticeUID=CO1.NTC.2639283&amp;isFromPublicArea=True&amp;isModal=true&amp;asPopupView=true</t>
  </si>
  <si>
    <t>https://community.secop.gov.co/Public/Tendering/OpportunityDetail/Index?noticeUID=CO1.NTC.2661482&amp;isFromPublicArea=True&amp;isModal=true&amp;asPopupView=true</t>
  </si>
  <si>
    <t>https://community.secop.gov.co/Public/Tendering/OpportunityDetail/Index?noticeUID=CO1.NTC.2655586&amp;isFromPublicArea=True&amp;isModal=true&amp;asPopupView=true</t>
  </si>
  <si>
    <t>https://community.secop.gov.co/Public/Tendering/OpportunityDetail/Index?noticeUID=CO1.NTC.2639981&amp;isFromPublicArea=True&amp;isModal=true&amp;asPopupView=true</t>
  </si>
  <si>
    <t>https://community.secop.gov.co/Public/Tendering/OpportunityDetail/Index?noticeUID=CO1.NTC.2663741&amp;isFromPublicArea=True&amp;isModal=true&amp;asPopupView=true</t>
  </si>
  <si>
    <t>https://community.secop.gov.co/Public/Tendering/OpportunityDetail/Index?noticeUID=CO1.NTC.2671390&amp;isFromPublicArea=True&amp;isModal=true&amp;asPopupView=true</t>
  </si>
  <si>
    <t>https://community.secop.gov.co/Public/Tendering/OpportunityDetail/Index?noticeUID=CO1.NTC.2671644&amp;isFromPublicArea=True&amp;isModal=true&amp;asPopupView=true</t>
  </si>
  <si>
    <t>https://community.secop.gov.co/Public/Tendering/OpportunityDetail/Index?noticeUID=CO1.NTC.2639865&amp;isFromPublicArea=True&amp;isModal=true&amp;asPopupView=true</t>
  </si>
  <si>
    <t>https://community.secop.gov.co/Public/Tendering/OpportunityDetail/Index?noticeUID=CO1.NTC.2715870&amp;isFromPublicArea=True&amp;isModal=true&amp;asPopupView=true</t>
  </si>
  <si>
    <t>https://community.secop.gov.co/Public/Tendering/OpportunityDetail/Index?noticeUID=CO1.NTC.2655852&amp;isFromPublicArea=True&amp;isModal=true&amp;asPopupView=true</t>
  </si>
  <si>
    <t>https://community.secop.gov.co/Public/Tendering/OpportunityDetail/Index?noticeUID=CO1.NTC.2655766&amp;isFromPublicArea=True&amp;isModal=true&amp;asPopupView=true</t>
  </si>
  <si>
    <t>https://community.secop.gov.co/Public/Tendering/OpportunityDetail/Index?noticeUID=CO1.NTC.2666261&amp;isFromPublicArea=True&amp;isModal=true&amp;asPopupView=true</t>
  </si>
  <si>
    <t>https://community.secop.gov.co/Public/Tendering/OpportunityDetail/Index?noticeUID=CO1.NTC.2666702&amp;isFromPublicArea=True&amp;isModal=true&amp;asPopupView=true</t>
  </si>
  <si>
    <t>https://community.secop.gov.co/Public/Tendering/OpportunityDetail/Index?noticeUID=CO1.NTC.2666744&amp;isFromPublicArea=True&amp;isModal=true&amp;asPopupView=true</t>
  </si>
  <si>
    <t>https://community.secop.gov.co/Public/Tendering/OpportunityDetail/Index?noticeUID=CO1.NTC.2666581&amp;isFromPublicArea=True&amp;isModal=true&amp;asPopupView=true</t>
  </si>
  <si>
    <t>https://community.secop.gov.co/Public/Tendering/OpportunityDetail/Index?noticeUID=CO1.NTC.2667142&amp;isFromPublicArea=True&amp;isModal=true&amp;asPopupView=true</t>
  </si>
  <si>
    <t>https://community.secop.gov.co/Public/Tendering/OpportunityDetail/Index?noticeUID=CO1.NTC.2667503&amp;isFromPublicArea=True&amp;isModal=true&amp;asPopupView=true</t>
  </si>
  <si>
    <t>https://community.secop.gov.co/Public/Tendering/OpportunityDetail/Index?noticeUID=CO1.NTC.2667539&amp;isFromPublicArea=True&amp;isModal=true&amp;asPopupView=true</t>
  </si>
  <si>
    <t>https://community.secop.gov.co/Public/Tendering/OpportunityDetail/Index?noticeUID=CO1.NTC.2668145&amp;isFromPublicArea=True&amp;isModal=true&amp;asPopupView=true</t>
  </si>
  <si>
    <t>https://community.secop.gov.co/Public/Tendering/OpportunityDetail/Index?noticeUID=CO1.NTC.2655493&amp;isFromPublicArea=True&amp;isModal=true&amp;asPopupView=true</t>
  </si>
  <si>
    <t>https://community.secop.gov.co/Public/Tendering/OpportunityDetail/Index?noticeUID=CO1.NTC.2659572&amp;isFromPublicArea=True&amp;isModal=true&amp;asPopupView=true</t>
  </si>
  <si>
    <t>https://community.secop.gov.co/Public/Tendering/OpportunityDetail/Index?noticeUID=CO1.NTC.2662461&amp;isFromPublicArea=True&amp;isModal=true&amp;asPopupView=true</t>
  </si>
  <si>
    <t>https://community.secop.gov.co/Public/Tendering/OpportunityDetail/Index?noticeUID=CO1.NTC.2667147&amp;isFromPublicArea=True&amp;isModal=true&amp;asPopupView=true</t>
  </si>
  <si>
    <t>https://community.secop.gov.co/Public/Tendering/OpportunityDetail/Index?noticeUID=CO1.NTC.2665421&amp;isFromPublicArea=True&amp;isModal=true&amp;asPopupView=true</t>
  </si>
  <si>
    <t>https://community.secop.gov.co/Public/Tendering/OpportunityDetail/Index?noticeUID=CO1.NTC.2665743&amp;isFromPublicArea=True&amp;isModal=true&amp;asPopupView=true</t>
  </si>
  <si>
    <t>https://community.secop.gov.co/Public/Tendering/OpportunityDetail/Index?noticeUID=CO1.NTC.2661861&amp;isFromPublicArea=True&amp;isModal=true&amp;asPopupView=true</t>
  </si>
  <si>
    <t>https://community.secop.gov.co/Public/Tendering/OpportunityDetail/Index?noticeUID=CO1.NTC.2667542&amp;isFromPublicArea=True&amp;isModal=true&amp;asPopupView=true</t>
  </si>
  <si>
    <t>https://community.secop.gov.co/Public/Tendering/OpportunityDetail/Index?noticeUID=CO1.NTC.2665280&amp;isFromPublicArea=True&amp;isModal=true&amp;asPopupView=true</t>
  </si>
  <si>
    <t>https://community.secop.gov.co/Public/Tendering/OpportunityDetail/Index?noticeUID=CO1.NTC.2719129&amp;isFromPublicArea=True&amp;isModal=true&amp;asPopupView=true</t>
  </si>
  <si>
    <t>https://community.secop.gov.co/Public/Tendering/OpportunityDetail/Index?noticeUID=CO1.NTC.2665562&amp;isFromPublicArea=True&amp;isModal=true&amp;asPopupView=true</t>
  </si>
  <si>
    <t>https://community.secop.gov.co/Public/Tendering/OpportunityDetail/Index?noticeUID=CO1.NTC.2705623&amp;isFromPublicArea=True&amp;isModal=true&amp;asPopupView=true</t>
  </si>
  <si>
    <t>https://community.secop.gov.co/Public/Tendering/OpportunityDetail/Index?noticeUID=CO1.NTC.2666747&amp;isFromPublicArea=True&amp;isModal=true&amp;asPopupView=true</t>
  </si>
  <si>
    <t>https://community.secop.gov.co/Public/Tendering/OpportunityDetail/Index?noticeUID=CO1.NTC.2701025&amp;isFromPublicArea=True&amp;isModal=true&amp;asPopupView=true</t>
  </si>
  <si>
    <t>https://community.secop.gov.co/Public/Tendering/OpportunityDetail/Index?noticeUID=CO1.NTC.2701046&amp;isFromPublicArea=True&amp;isModal=true&amp;asPopupView=true</t>
  </si>
  <si>
    <t>https://community.secop.gov.co/Public/Tendering/OpportunityDetail/Index?noticeUID=CO1.NTC.2701071&amp;isFromPublicArea=True&amp;isModal=true&amp;asPopupView=true</t>
  </si>
  <si>
    <t>https://community.secop.gov.co/Public/Tendering/OpportunityDetail/Index?noticeUID=CO1.NTC.2700587&amp;isFromPublicArea=True&amp;isModal=true&amp;asPopupView=true</t>
  </si>
  <si>
    <t>https://community.secop.gov.co/Public/Tendering/OpportunityDetail/Index?noticeUID=CO1.NTC.2701504&amp;isFromPublicArea=True&amp;isModal=true&amp;asPopupView=true</t>
  </si>
  <si>
    <t>https://community.secop.gov.co/Public/Tendering/OpportunityDetail/Index?noticeUID=CO1.NTC.2654124&amp;isFromPublicArea=True&amp;isModal=true&amp;asPopupView=true</t>
  </si>
  <si>
    <t>https://community.secop.gov.co/Public/Tendering/OpportunityDetail/Index?noticeUID=CO1.NTC.2654530&amp;isFromPublicArea=True&amp;isModal=true&amp;asPopupView=true</t>
  </si>
  <si>
    <t>https://community.secop.gov.co/Public/Tendering/OpportunityDetail/Index?noticeUID=CO1.NTC.2654367&amp;isFromPublicArea=True&amp;isModal=true&amp;asPopupView=true</t>
  </si>
  <si>
    <t>https://community.secop.gov.co/Public/Tendering/OpportunityDetail/Index?noticeUID=CO1.NTC.2654955&amp;isFromPublicArea=True&amp;isModal=true&amp;asPopupView=true</t>
  </si>
  <si>
    <t>https://community.secop.gov.co/Public/Tendering/OpportunityDetail/Index?noticeUID=CO1.NTC.2655154&amp;isFromPublicArea=True&amp;isModal=true&amp;asPopupView=true</t>
  </si>
  <si>
    <t>https://community.secop.gov.co/Public/Tendering/OpportunityDetail/Index?noticeUID=CO1.NTC.2655478&amp;isFromPublicArea=True&amp;isModal=true&amp;asPopupView=true</t>
  </si>
  <si>
    <t>https://community.secop.gov.co/Public/Tendering/OpportunityDetail/Index?noticeUID=CO1.NTC.2655760&amp;isFromPublicArea=True&amp;isModal=true&amp;asPopupView=true</t>
  </si>
  <si>
    <t>https://community.secop.gov.co/Public/Tendering/OpportunityDetail/Index?noticeUID=CO1.NTC.2656029&amp;isFromPublicArea=True&amp;isModal=true&amp;asPopupView=true</t>
  </si>
  <si>
    <t>https://community.secop.gov.co/Public/Tendering/OpportunityDetail/Index?noticeUID=CO1.NTC.2655963&amp;isFromPublicArea=True&amp;isModal=true&amp;asPopupView=true</t>
  </si>
  <si>
    <t>https://community.secop.gov.co/Public/Tendering/OpportunityDetail/Index?noticeUID=CO1.NTC.2656128&amp;isFromPublicArea=True&amp;isModal=true&amp;asPopupView=true</t>
  </si>
  <si>
    <t>https://community.secop.gov.co/Public/Tendering/OpportunityDetail/Index?noticeUID=CO1.NTC.2656310&amp;isFromPublicArea=True&amp;isModal=true&amp;asPopupView=true</t>
  </si>
  <si>
    <t>https://community.secop.gov.co/Public/Tendering/OpportunityDetail/Index?noticeUID=CO1.NTC.2662934&amp;isFromPublicArea=True&amp;isModal=true&amp;asPopupView=true</t>
  </si>
  <si>
    <t>https://community.secop.gov.co/Public/Tendering/OpportunityDetail/Index?noticeUID=CO1.NTC.2661895&amp;isFromPublicArea=True&amp;isModal=true&amp;asPopupView=true</t>
  </si>
  <si>
    <t>https://community.secop.gov.co/Public/Tendering/OpportunityDetail/Index?noticeUID=CO1.NTC.2662449&amp;isFromPublicArea=True&amp;isModal=true&amp;asPopupView=true</t>
  </si>
  <si>
    <t>https://community.secop.gov.co/Public/Tendering/OpportunityDetail/Index?noticeUID=CO1.NTC.2664340&amp;isFromPublicArea=True&amp;isModal=true&amp;asPopupView=true</t>
  </si>
  <si>
    <t>https://community.secop.gov.co/Public/Tendering/OpportunityDetail/Index?noticeUID=CO1.NTC.2662790&amp;isFromPublicArea=True&amp;isModal=true&amp;asPopupView=true</t>
  </si>
  <si>
    <t>https://community.secop.gov.co/Public/Tendering/OpportunityDetail/Index?noticeUID=CO1.NTC.2667806&amp;isFromPublicArea=True&amp;isModal=true&amp;asPopupView=true</t>
  </si>
  <si>
    <t>https://community.secop.gov.co/Public/Tendering/OpportunityDetail/Index?noticeUID=CO1.NTC.2667742&amp;isFromPublicArea=True&amp;isModal=true&amp;asPopupView=true</t>
  </si>
  <si>
    <t>https://community.secop.gov.co/Public/Tendering/OpportunityDetail/Index?noticeUID=CO1.NTC.2667875&amp;isFromPublicArea=True&amp;isModal=true&amp;asPopupView=true</t>
  </si>
  <si>
    <t>https://community.secop.gov.co/Public/Tendering/OpportunityDetail/Index?noticeUID=CO1.NTC.2668227&amp;isFromPublicArea=True&amp;isModal=true&amp;asPopupView=true</t>
  </si>
  <si>
    <t>https://community.secop.gov.co/Public/Tendering/OpportunityDetail/Index?noticeUID=CO1.NTC.2668702&amp;isFromPublicArea=True&amp;isModal=true&amp;asPopupView=true</t>
  </si>
  <si>
    <t>https://community.secop.gov.co/Public/Tendering/OpportunityDetail/Index?noticeUID=CO1.NTC.2668813&amp;isFromPublicArea=True&amp;isModal=true&amp;asPopupView=true</t>
  </si>
  <si>
    <t>https://community.secop.gov.co/Public/Tendering/OpportunityDetail/Index?noticeUID=CO1.NTC.2668896&amp;isFromPublicArea=True&amp;isModal=true&amp;asPopupView=true</t>
  </si>
  <si>
    <t>https://community.secop.gov.co/Public/Tendering/OpportunityDetail/Index?noticeUID=CO1.NTC.2667694&amp;isFromPublicArea=True&amp;isModal=true&amp;asPopupView=true</t>
  </si>
  <si>
    <t>https://community.secop.gov.co/Public/Tendering/OpportunityDetail/Index?noticeUID=CO1.NTC.2677726&amp;isFromPublicArea=True&amp;isModal=true&amp;asPopupView=true</t>
  </si>
  <si>
    <t>https://community.secop.gov.co/Public/Tendering/OpportunityDetail/Index?noticeUID=CO1.NTC.2677781&amp;isFromPublicArea=True&amp;isModal=true&amp;asPopupView=true</t>
  </si>
  <si>
    <t>https://community.secop.gov.co/Public/Tendering/OpportunityDetail/Index?noticeUID=CO1.NTC.2677886&amp;isFromPublicArea=True&amp;isModal=true&amp;asPopupView=true</t>
  </si>
  <si>
    <t>https://community.secop.gov.co/Public/Tendering/OpportunityDetail/Index?noticeUID=CO1.NTC.2680182&amp;isFromPublicArea=True&amp;isModal=true&amp;asPopupView=true</t>
  </si>
  <si>
    <t>https://community.secop.gov.co/Public/Tendering/OpportunityDetail/Index?noticeUID=CO1.NTC.2680196&amp;isFromPublicArea=True&amp;isModal=true&amp;asPopupView=true</t>
  </si>
  <si>
    <t>https://community.secop.gov.co/Public/Tendering/OpportunityDetail/Index?noticeUID=CO1.NTC.2677824&amp;isFromPublicArea=True&amp;isModal=true&amp;asPopupView=true</t>
  </si>
  <si>
    <t>https://community.secop.gov.co/Public/Tendering/OpportunityDetail/Index?noticeUID=CO1.NTC.2677839&amp;isFromPublicArea=True&amp;isModal=true&amp;asPopupView=true</t>
  </si>
  <si>
    <t>https://community.secop.gov.co/Public/Tendering/OpportunityDetail/Index?noticeUID=CO1.NTC.2677858&amp;isFromPublicArea=True&amp;isModal=true&amp;asPopupView=true</t>
  </si>
  <si>
    <t>https://community.secop.gov.co/Public/Tendering/OpportunityDetail/Index?noticeUID=CO1.NTC.2680504&amp;isFromPublicArea=True&amp;isModal=true&amp;asPopupView=true</t>
  </si>
  <si>
    <t>https://community.secop.gov.co/Public/Tendering/OpportunityDetail/Index?noticeUID=CO1.NTC.2680529&amp;isFromPublicArea=True&amp;isModal=true&amp;asPopupView=true</t>
  </si>
  <si>
    <t>https://community.secop.gov.co/Public/Tendering/OpportunityDetail/Index?noticeUID=CO1.NTC.2677769&amp;isFromPublicArea=True&amp;isModal=true&amp;asPopupView=true</t>
  </si>
  <si>
    <t>https://community.secop.gov.co/Public/Tendering/OpportunityDetail/Index?noticeUID=CO1.NTC.2681204&amp;isFromPublicArea=True&amp;isModal=true&amp;asPopupView=true</t>
  </si>
  <si>
    <t>https://community.secop.gov.co/Public/Tendering/OpportunityDetail/Index?noticeUID=CO1.NTC.2677493&amp;isFromPublicArea=True&amp;isModal=true&amp;asPopupView=true</t>
  </si>
  <si>
    <t>https://community.secop.gov.co/Public/Tendering/OpportunityDetail/Index?noticeUID=CO1.NTC.2678177&amp;isFromPublicArea=True&amp;isModal=true&amp;asPopupView=true</t>
  </si>
  <si>
    <t>https://community.secop.gov.co/Public/Tendering/OpportunityDetail/Index?noticeUID=CO1.NTC.2680972&amp;isFromPublicArea=True&amp;isModal=true&amp;asPopupView=true</t>
  </si>
  <si>
    <t>https://community.secop.gov.co/Public/Tendering/OpportunityDetail/Index?noticeUID=CO1.NTC.2677165&amp;isFromPublicArea=True&amp;isModal=true&amp;asPopupView=true</t>
  </si>
  <si>
    <t>https://community.secop.gov.co/Public/Tendering/OpportunityDetail/Index?noticeUID=CO1.NTC.2681516&amp;isFromPublicArea=True&amp;isModal=true&amp;asPopupView=true</t>
  </si>
  <si>
    <t>https://community.secop.gov.co/Public/Tendering/OpportunityDetail/Index?noticeUID=CO1.NTC.2681284&amp;isFromPublicArea=True&amp;isModal=true&amp;asPopupView=true</t>
  </si>
  <si>
    <t>https://community.secop.gov.co/Public/Tendering/OpportunityDetail/Index?noticeUID=CO1.NTC.2677632&amp;isFromPublicArea=True&amp;isModal=true&amp;asPopupView=true</t>
  </si>
  <si>
    <t>https://community.secop.gov.co/Public/Tendering/OpportunityDetail/Index?noticeUID=CO1.NTC.2681252&amp;isFromPublicArea=True&amp;isModal=true&amp;asPopupView=true</t>
  </si>
  <si>
    <t>https://community.secop.gov.co/Public/Tendering/OpportunityDetail/Index?noticeUID=CO1.NTC.2678413&amp;isFromPublicArea=True&amp;isModal=true&amp;asPopupView=true</t>
  </si>
  <si>
    <t>https://community.secop.gov.co/Public/Tendering/OpportunityDetail/Index?noticeUID=CO1.NTC.2678354&amp;isFromPublicArea=True&amp;isModal=true&amp;asPopupView=true</t>
  </si>
  <si>
    <t>https://community.secop.gov.co/Public/Tendering/OpportunityDetail/Index?noticeUID=CO1.NTC.2681239&amp;isFromPublicArea=True&amp;isModal=true&amp;asPopupView=true</t>
  </si>
  <si>
    <t>https://community.secop.gov.co/Public/Tendering/OpportunityDetail/Index?noticeUID=CO1.NTC.2671929&amp;isFromPublicArea=True&amp;isModal=true&amp;asPopupView=true</t>
  </si>
  <si>
    <t>https://community.secop.gov.co/Public/Tendering/OpportunityDetail/Index?noticeUID=CO1.NTC.2682703&amp;isFromPublicArea=True&amp;isModal=true&amp;asPopupView=true</t>
  </si>
  <si>
    <t>https://community.secop.gov.co/Public/Tendering/OpportunityDetail/Index?noticeUID=CO1.NTC.2682708&amp;isFromPublicArea=True&amp;isModal=true&amp;asPopupView=true</t>
  </si>
  <si>
    <t>https://community.secop.gov.co/Public/Tendering/OpportunityDetail/Index?noticeUID=CO1.NTC.2680480&amp;isFromPublicArea=True&amp;isModal=true&amp;asPopupView=true</t>
  </si>
  <si>
    <t>https://community.secop.gov.co/Public/Tendering/OpportunityDetail/Index?noticeUID=CO1.NTC.2681410&amp;isFromPublicArea=True&amp;isModal=true&amp;asPopupView=true</t>
  </si>
  <si>
    <t>https://community.secop.gov.co/Public/Tendering/OpportunityDetail/Index?noticeUID=CO1.NTC.2681437&amp;isFromPublicArea=True&amp;isModal=true&amp;asPopupView=true</t>
  </si>
  <si>
    <t>https://community.secop.gov.co/Public/Tendering/OpportunityDetail/Index?noticeUID=CO1.NTC.2681609&amp;isFromPublicArea=True&amp;isModal=true&amp;asPopupView=true</t>
  </si>
  <si>
    <t>https://community.secop.gov.co/Public/Tendering/OpportunityDetail/Index?noticeUID=CO1.NTC.2700697&amp;isFromPublicArea=True&amp;isModal=true&amp;asPopupView=true</t>
  </si>
  <si>
    <t>https://community.secop.gov.co/Public/Tendering/OpportunityDetail/Index?noticeUID=CO1.NTC.2710721&amp;isFromPublicArea=True&amp;isModal=true&amp;asPopupView=true</t>
  </si>
  <si>
    <t>https://community.secop.gov.co/Public/Tendering/OpportunityDetail/Index?noticeUID=CO1.NTC.2703756&amp;isFromPublicArea=True&amp;isModal=true&amp;asPopupView=true</t>
  </si>
  <si>
    <t>https://community.secop.gov.co/Public/Tendering/OpportunityDetail/Index?noticeUID=CO1.NTC.2681893&amp;isFromPublicArea=True&amp;isModal=true&amp;asPopupView=true</t>
  </si>
  <si>
    <t>https://community.secop.gov.co/Public/Tendering/OpportunityDetail/Index?noticeUID=CO1.NTC.2682331&amp;isFromPublicArea=True&amp;isModal=true&amp;asPopupView=true</t>
  </si>
  <si>
    <t>https://community.secop.gov.co/Public/Tendering/OpportunityDetail/Index?noticeUID=CO1.NTC.2684764&amp;isFromPublicArea=True&amp;isModal=true&amp;asPopupView=true</t>
  </si>
  <si>
    <t>https://community.secop.gov.co/Public/Tendering/OpportunityDetail/Index?noticeUID=CO1.NTC.2684794&amp;isFromPublicArea=True&amp;isModal=true&amp;asPopupView=true</t>
  </si>
  <si>
    <t>https://community.secop.gov.co/Public/Tendering/OpportunityDetail/Index?noticeUID=CO1.NTC.2682349&amp;isFromPublicArea=True&amp;isModal=true&amp;asPopupView=true</t>
  </si>
  <si>
    <t>https://community.secop.gov.co/Public/Tendering/OpportunityDetail/Index?noticeUID=CO1.NTC.2686037&amp;isFromPublicArea=True&amp;isModal=true&amp;asPopupView=true</t>
  </si>
  <si>
    <t>https://community.secop.gov.co/Public/Tendering/OpportunityDetail/Index?noticeUID=CO1.NTC.2687503&amp;isFromPublicArea=True&amp;isModal=true&amp;asPopupView=true</t>
  </si>
  <si>
    <t>https://community.secop.gov.co/Public/Tendering/OpportunityDetail/Index?noticeUID=CO1.NTC.2687494&amp;isFromPublicArea=True&amp;isModal=true&amp;asPopupView=true</t>
  </si>
  <si>
    <t>https://community.secop.gov.co/Public/Tendering/OpportunityDetail/Index?noticeUID=CO1.NTC.2689068&amp;isFromPublicArea=True&amp;isModal=true&amp;asPopupView=true</t>
  </si>
  <si>
    <t>https://community.secop.gov.co/Public/Tendering/OpportunityDetail/Index?noticeUID=CO1.NTC.2691439&amp;isFromPublicArea=True&amp;isModal=true&amp;asPopupView=true</t>
  </si>
  <si>
    <t>https://community.secop.gov.co/Public/Tendering/OpportunityDetail/Index?noticeUID=CO1.NTC.2692920&amp;isFromPublicArea=True&amp;isModal=true&amp;asPopupView=true</t>
  </si>
  <si>
    <t>https://community.secop.gov.co/Public/Tendering/OpportunityDetail/Index?noticeUID=CO1.NTC.2692272&amp;isFromPublicArea=True&amp;isModal=true&amp;asPopupView=true</t>
  </si>
  <si>
    <t>https://community.secop.gov.co/Public/Tendering/OpportunityDetail/Index?noticeUID=CO1.NTC.2693964&amp;isFromPublicArea=True&amp;isModal=true&amp;asPopupView=true</t>
  </si>
  <si>
    <t>https://community.secop.gov.co/Public/Tendering/OpportunityDetail/Index?noticeUID=CO1.NTC.2695205&amp;isFromPublicArea=True&amp;isModal=true&amp;asPopupView=true</t>
  </si>
  <si>
    <t>https://community.secop.gov.co/Public/Tendering/OpportunityDetail/Index?noticeUID=CO1.NTC.2696048&amp;isFromPublicArea=True&amp;isModal=true&amp;asPopupView=true</t>
  </si>
  <si>
    <t>https://community.secop.gov.co/Public/Tendering/OpportunityDetail/Index?noticeUID=CO1.NTC.2701344&amp;isFromPublicArea=True&amp;isModal=true&amp;asPopupView=true</t>
  </si>
  <si>
    <t>https://community.secop.gov.co/Public/Tendering/OpportunityDetail/Index?noticeUID=CO1.NTC.2701537&amp;isFromPublicArea=True&amp;isModal=true&amp;asPopupView=true</t>
  </si>
  <si>
    <t>https://community.secop.gov.co/Public/Tendering/OpportunityDetail/Index?noticeUID=CO1.NTC.2701548&amp;isFromPublicArea=True&amp;isModal=true&amp;asPopupView=true</t>
  </si>
  <si>
    <t>https://community.secop.gov.co/Public/Tendering/OpportunityDetail/Index?noticeUID=CO1.NTC.2701267&amp;isFromPublicArea=True&amp;isModal=true&amp;asPopupView=true</t>
  </si>
  <si>
    <t>https://community.secop.gov.co/Public/Tendering/OpportunityDetail/Index?noticeUID=CO1.NTC.2721621&amp;isFromPublicArea=True&amp;isModal=true&amp;asPopupView=true</t>
  </si>
  <si>
    <t>https://community.secop.gov.co/Public/Tendering/OpportunityDetail/Index?noticeUID=CO1.NTC.2715401&amp;isFromPublicArea=True&amp;isModal=true&amp;asPopupView=true</t>
  </si>
  <si>
    <t>https://community.secop.gov.co/Public/Tendering/OpportunityDetail/Index?noticeUID=CO1.NTC.2722536&amp;isFromPublicArea=True&amp;isModal=true&amp;asPopupView=true</t>
  </si>
  <si>
    <t>https://community.secop.gov.co/Public/Tendering/OpportunityDetail/Index?noticeUID=CO1.NTC.2696401&amp;isFromPublicArea=True&amp;isModal=true&amp;asPopupView=true</t>
  </si>
  <si>
    <t>https://community.secop.gov.co/Public/Tendering/OpportunityDetail/Index?noticeUID=CO1.NTC.2709683&amp;isFromPublicArea=True&amp;isModal=true&amp;asPopupView=true</t>
  </si>
  <si>
    <t>https://community.secop.gov.co/Public/Tendering/OpportunityDetail/Index?noticeUID=CO1.NTC.2703591&amp;isFromPublicArea=True&amp;isModal=true&amp;asPopupView=true</t>
  </si>
  <si>
    <t>https://community.secop.gov.co/Public/Tendering/OpportunityDetail/Index?noticeUID=CO1.NTC.2712335&amp;isFromPublicArea=True&amp;isModal=true&amp;asPopupView=true</t>
  </si>
  <si>
    <t>https://community.secop.gov.co/Public/Tendering/OpportunityDetail/Index?noticeUID=CO1.NTC.2701407&amp;isFromPublicArea=True&amp;isModal=true&amp;asPopupView=true</t>
  </si>
  <si>
    <t>https://community.secop.gov.co/Public/Tendering/OpportunityDetail/Index?noticeUID=CO1.NTC.2704772&amp;isFromPublicArea=True&amp;isModal=False</t>
  </si>
  <si>
    <t>https://community.secop.gov.co/Public/Tendering/OpportunityDetail/Index?noticeUID=CO1.NTC.2701074&amp;isFromPublicArea=True&amp;isModal=true&amp;asPopupView=true</t>
  </si>
  <si>
    <t>https://community.secop.gov.co/Public/Tendering/OpportunityDetail/Index?noticeUID=CO1.NTC.2702220&amp;isFromPublicArea=True&amp;isModal=true&amp;asPopupView=true</t>
  </si>
  <si>
    <t>https://community.secop.gov.co/Public/Tendering/OpportunityDetail/Index?noticeUID=CO1.NTC.2703620&amp;isFromPublicArea=True&amp;isModal=true&amp;asPopupView=true</t>
  </si>
  <si>
    <t>https://community.secop.gov.co/Public/Tendering/OpportunityDetail/Index?noticeUID=CO1.NTC.2709316&amp;isFromPublicArea=True&amp;isModal=true&amp;asPopupView=true</t>
  </si>
  <si>
    <t>https://community.secop.gov.co/Public/Tendering/OpportunityDetail/Index?noticeUID=CO1.NTC.2700394&amp;isFromPublicArea=True&amp;isModal=true&amp;asPopupView=true</t>
  </si>
  <si>
    <t>https://community.secop.gov.co/Public/Tendering/OpportunityDetail/Index?noticeUID=CO1.NTC.2700515&amp;isFromPublicArea=True&amp;isModal=true&amp;asPopupView=true</t>
  </si>
  <si>
    <t>https://community.secop.gov.co/Public/Tendering/OpportunityDetail/Index?noticeUID=CO1.NTC.2700402&amp;isFromPublicArea=True&amp;isModal=true&amp;asPopupView=true</t>
  </si>
  <si>
    <t>https://community.secop.gov.co/Public/Tendering/OpportunityDetail/Index?noticeUID=CO1.NTC.2700615&amp;isFromPublicArea=True&amp;isModal=true&amp;asPopupView=true</t>
  </si>
  <si>
    <t>https://community.secop.gov.co/Public/Tendering/OpportunityDetail/Index?noticeUID=CO1.NTC.2693131&amp;isFromPublicArea=True&amp;isModal=true&amp;asPopupView=true</t>
  </si>
  <si>
    <t>https://community.secop.gov.co/Public/Tendering/OpportunityDetail/Index?noticeUID=CO1.NTC.2693459&amp;isFromPublicArea=True&amp;isModal=true&amp;asPopupView=true</t>
  </si>
  <si>
    <t>https://community.secop.gov.co/Public/Tendering/OpportunityDetail/Index?noticeUID=CO1.NTC.2693598&amp;isFromPublicArea=True&amp;isModal=true&amp;asPopupView=true</t>
  </si>
  <si>
    <t>https://community.secop.gov.co/Public/Tendering/OpportunityDetail/Index?noticeUID=CO1.NTC.2694285&amp;isFromPublicArea=True&amp;isModal=true&amp;asPopupView=true</t>
  </si>
  <si>
    <t>https://community.secop.gov.co/Public/Tendering/OpportunityDetail/Index?noticeUID=CO1.NTC.2729635&amp;isFromPublicArea=True&amp;isModal=true&amp;asPopupView=true</t>
  </si>
  <si>
    <t>https://community.secop.gov.co/Public/Tendering/OpportunityDetail/Index?noticeUID=CO1.NTC.2696812&amp;isFromPublicArea=True&amp;isModal=true&amp;asPopupView=true</t>
  </si>
  <si>
    <t>https://community.secop.gov.co/Public/Tendering/OpportunityDetail/Index?noticeUID=CO1.NTC.2697372&amp;isFromPublicArea=True&amp;isModal=true&amp;asPopupView=true</t>
  </si>
  <si>
    <t>https://community.secop.gov.co/Public/Tendering/OpportunityDetail/Index?noticeUID=CO1.NTC.2698205&amp;isFromPublicArea=True&amp;isModal=true&amp;asPopupView=true</t>
  </si>
  <si>
    <t>https://community.secop.gov.co/Public/Tendering/OpportunityDetail/Index?noticeUID=CO1.NTC.2698736&amp;isFromPublicArea=True&amp;isModal=true&amp;asPopupView=true</t>
  </si>
  <si>
    <t>https://community.secop.gov.co/Public/Tendering/OpportunityDetail/Index?noticeUID=CO1.NTC.2700551&amp;isFromPublicArea=True&amp;isModal=true&amp;asPopupView=true</t>
  </si>
  <si>
    <t>https://community.secop.gov.co/Public/Tendering/OpportunityDetail/Index?noticeUID=CO1.NTC.2700834&amp;isFromPublicArea=True&amp;isModal=true&amp;asPopupView=true</t>
  </si>
  <si>
    <t>https://community.secop.gov.co/Public/Tendering/OpportunityDetail/Index?noticeUID=CO1.NTC.2700547&amp;isFromPublicArea=True&amp;isModal=true&amp;asPopupView=true</t>
  </si>
  <si>
    <t>https://community.secop.gov.co/Public/Tendering/OpportunityDetail/Index?noticeUID=CO1.NTC.2701008&amp;isFromPublicArea=True&amp;isModal=true&amp;asPopupView=true</t>
  </si>
  <si>
    <t>https://community.secop.gov.co/Public/Tendering/OpportunityDetail/Index?noticeUID=CO1.NTC.2701020&amp;isFromPublicArea=True&amp;isModal=true&amp;asPopupView=true</t>
  </si>
  <si>
    <t>https://community.secop.gov.co/Public/Tendering/OpportunityDetail/Index?noticeUID=CO1.NTC.2701106&amp;isFromPublicArea=True&amp;isModal=true&amp;asPopupView=true</t>
  </si>
  <si>
    <t>https://community.secop.gov.co/Public/Tendering/OpportunityDetail/Index?noticeUID=CO1.NTC.2700548&amp;isFromPublicArea=True&amp;isModal=true&amp;asPopupView=true</t>
  </si>
  <si>
    <t>https://community.secop.gov.co/Public/Tendering/OpportunityDetail/Index?noticeUID=CO1.NTC.2702287&amp;isFromPublicArea=True&amp;isModal=true&amp;asPopupView=true</t>
  </si>
  <si>
    <t>https://community.secop.gov.co/Public/Tendering/OpportunityDetail/Index?noticeUID=CO1.NTC.2712312&amp;isFromPublicArea=True&amp;isModal=true&amp;asPopupView=true</t>
  </si>
  <si>
    <t>https://community.secop.gov.co/Public/Tendering/OpportunityDetail/Index?noticeUID=CO1.NTC.2700959&amp;isFromPublicArea=True&amp;isModal=true&amp;asPopupView=true</t>
  </si>
  <si>
    <t>https://community.secop.gov.co/Public/Tendering/OpportunityDetail/Index?noticeUID=CO1.NTC.2699758&amp;isFromPublicArea=True&amp;isModal=true&amp;asPopupView=true</t>
  </si>
  <si>
    <t>https://community.secop.gov.co/Public/Tendering/OpportunityDetail/Index?noticeUID=CO1.NTC.2700206&amp;isFromPublicArea=True&amp;isModal=true&amp;asPopupView=true</t>
  </si>
  <si>
    <t>https://community.secop.gov.co/Public/Tendering/OpportunityDetail/Index?noticeUID=CO1.NTC.2700312&amp;isFromPublicArea=True&amp;isModal=true&amp;asPopupView=true</t>
  </si>
  <si>
    <t>https://community.secop.gov.co/Public/Tendering/OpportunityDetail/Index?noticeUID=CO1.NTC.2700074&amp;isFromPublicArea=True&amp;isModal=true&amp;asPopupView=true</t>
  </si>
  <si>
    <t>https://community.secop.gov.co/Public/Tendering/OpportunityDetail/Index?noticeUID=CO1.NTC.2737356&amp;isFromPublicArea=True&amp;isModal=true&amp;asPopupView=true</t>
  </si>
  <si>
    <t>https://community.secop.gov.co/Public/Tendering/OpportunityDetail/Index?noticeUID=CO1.NTC.2712581&amp;isFromPublicArea=True&amp;isModal=true&amp;asPopupView=true</t>
  </si>
  <si>
    <t>https://community.secop.gov.co/Public/Tendering/OpportunityDetail/Index?noticeUID=CO1.NTC.2703114&amp;isFromPublicArea=True&amp;isModal=true&amp;asPopupView=true</t>
  </si>
  <si>
    <t>https://community.secop.gov.co/Public/Tendering/OpportunityDetail/Index?noticeUID=CO1.NTC.2708805&amp;isFromPublicArea=True&amp;isModal=true&amp;asPopupView=true</t>
  </si>
  <si>
    <t>https://community.secop.gov.co/Public/Tendering/OpportunityDetail/Index?noticeUID=CO1.NTC.2714468&amp;isFromPublicArea=True&amp;isModal=true&amp;asPopupView=true</t>
  </si>
  <si>
    <t>https://community.secop.gov.co/Public/Tendering/OpportunityDetail/Index?noticeUID=CO1.NTC.2715098&amp;isFromPublicArea=True&amp;isModal=true&amp;asPopupView=true</t>
  </si>
  <si>
    <t>https://community.secop.gov.co/Public/Tendering/OpportunityDetail/Index?noticeUID=CO1.NTC.2715472&amp;isFromPublicArea=True&amp;isModal=true&amp;asPopupView=true</t>
  </si>
  <si>
    <t>https://community.secop.gov.co/Public/Tendering/OpportunityDetail/Index?noticeUID=CO1.NTC.2716167&amp;isFromPublicArea=True&amp;isModal=true&amp;asPopupView=true</t>
  </si>
  <si>
    <t>https://community.secop.gov.co/Public/Tendering/OpportunityDetail/Index?noticeUID=CO1.NTC.2718454&amp;isFromPublicArea=True&amp;isModal=true&amp;asPopupView=true</t>
  </si>
  <si>
    <t>https://community.secop.gov.co/Public/Tendering/OpportunityDetail/Index?noticeUID=CO1.NTC.2718762&amp;isFromPublicArea=True&amp;isModal=true&amp;asPopupView=true</t>
  </si>
  <si>
    <t>https://community.secop.gov.co/Public/Tendering/OpportunityDetail/Index?noticeUID=CO1.NTC.2719152&amp;isFromPublicArea=True&amp;isModal=true&amp;asPopupView=true</t>
  </si>
  <si>
    <t>https://community.secop.gov.co/Public/Tendering/OpportunityDetail/Index?noticeUID=CO1.NTC.2719159&amp;isFromPublicArea=True&amp;isModal=true&amp;asPopupView=true</t>
  </si>
  <si>
    <t>https://community.secop.gov.co/Public/Tendering/OpportunityDetail/Index?noticeUID=CO1.NTC.2719479&amp;isFromPublicArea=True&amp;isModal=true&amp;asPopupView=true</t>
  </si>
  <si>
    <t>https://community.secop.gov.co/Public/Tendering/OpportunityDetail/Index?noticeUID=CO1.NTC.2719566&amp;isFromPublicArea=True&amp;isModal=true&amp;asPopupView=true</t>
  </si>
  <si>
    <t>https://community.secop.gov.co/Public/Tendering/OpportunityDetail/Index?noticeUID=CO1.NTC.2719924&amp;isFromPublicArea=True&amp;isModal=true&amp;asPopupView=true</t>
  </si>
  <si>
    <t>https://community.secop.gov.co/Public/Tendering/OpportunityDetail/Index?noticeUID=CO1.NTC.2719922&amp;isFromPublicArea=True&amp;isModal=true&amp;asPopupView=true</t>
  </si>
  <si>
    <t>https://community.secop.gov.co/Public/Tendering/OpportunityDetail/Index?noticeUID=CO1.NTC.2723359&amp;isFromPublicArea=True&amp;isModal=true&amp;asPopupView=true</t>
  </si>
  <si>
    <t>https://community.secop.gov.co/Public/Tendering/OpportunityDetail/Index?noticeUID=CO1.NTC.2723714&amp;isFromPublicArea=True&amp;isModal=true&amp;asPopupView=true</t>
  </si>
  <si>
    <t>https://community.secop.gov.co/Public/Tendering/OpportunityDetail/Index?noticeUID=CO1.NTC.2723191&amp;isFromPublicArea=True&amp;isModal=true&amp;asPopupView=true</t>
  </si>
  <si>
    <t>https://community.secop.gov.co/Public/Tendering/OpportunityDetail/Index?noticeUID=CO1.NTC.2723135&amp;isFromPublicArea=True&amp;isModal=true&amp;asPopupView=true</t>
  </si>
  <si>
    <t>https://community.secop.gov.co/Public/Tendering/OpportunityDetail/Index?noticeUID=CO1.NTC.2721420&amp;isFromPublicArea=True&amp;isModal=true&amp;asPopupView=true</t>
  </si>
  <si>
    <t>https://community.secop.gov.co/Public/Tendering/OpportunityDetail/Index?noticeUID=CO1.NTC.2721866&amp;isFromPublicArea=True&amp;isModal=true&amp;asPopupView=true</t>
  </si>
  <si>
    <t>https://community.secop.gov.co/Public/Tendering/OpportunityDetail/Index?noticeUID=CO1.NTC.2745638&amp;isFromPublicArea=True&amp;isModal=true&amp;asPopupView=true</t>
  </si>
  <si>
    <t>https://community.secop.gov.co/Public/Tendering/OpportunityDetail/Index?noticeUID=CO1.NTC.2716005&amp;isFromPublicArea=True&amp;isModal=true&amp;asPopupView=true</t>
  </si>
  <si>
    <t>https://community.secop.gov.co/Public/Tendering/OpportunityDetail/Index?noticeUID=CO1.NTC.2709101&amp;isFromPublicArea=True&amp;isModal=true&amp;asPopupView=true</t>
  </si>
  <si>
    <t>https://community.secop.gov.co/Public/Tendering/OpportunityDetail/Index?noticeUID=CO1.NTC.2710035&amp;isFromPublicArea=True&amp;isModal=False</t>
  </si>
  <si>
    <t>https://community.secop.gov.co/Public/Tendering/OpportunityDetail/Index?noticeUID=CO1.NTC.2711891&amp;isFromPublicArea=True&amp;isModal=true&amp;asPopupView=true</t>
  </si>
  <si>
    <t>https://community.secop.gov.co/Public/Tendering/OpportunityDetail/Index?noticeUID=CO1.NTC.2713064&amp;isFromPublicArea=True&amp;isModal=true&amp;asPopupView=true</t>
  </si>
  <si>
    <t>https://community.secop.gov.co/Public/Tendering/OpportunityDetail/Index?noticeUID=CO1.NTC.2719616&amp;isFromPublicArea=True&amp;isModal=true&amp;asPopupView=true</t>
  </si>
  <si>
    <t>https://community.secop.gov.co/Public/Tendering/OpportunityDetail/Index?noticeUID=CO1.NTC.2720019&amp;isFromPublicArea=True&amp;isModal=true&amp;asPopupView=true</t>
  </si>
  <si>
    <t>https://community.secop.gov.co/Public/Tendering/OpportunityDetail/Index?noticeUID=CO1.NTC.2728942&amp;isFromPublicArea=True&amp;isModal=true&amp;asPopupView=true</t>
  </si>
  <si>
    <t>https://community.secop.gov.co/Public/Tendering/OpportunityDetail/Index?noticeUID=CO1.NTC.2718668&amp;isFromPublicArea=True&amp;isModal=true&amp;asPopupView=true</t>
  </si>
  <si>
    <t>https://community.secop.gov.co/Public/Tendering/OpportunityDetail/Index?noticeUID=CO1.NTC.2720276&amp;isFromPublicArea=True&amp;isModal=true&amp;asPopupView=true</t>
  </si>
  <si>
    <t>https://community.secop.gov.co/Public/Tendering/OpportunityDetail/Index?noticeUID=CO1.NTC.2754795&amp;isFromPublicArea=True&amp;isModal=true&amp;asPopupView=true</t>
  </si>
  <si>
    <t>https://community.secop.gov.co/Public/Tendering/OpportunityDetail/Index?noticeUID=CO1.NTC.2721310&amp;isFromPublicArea=True&amp;isModal=true&amp;asPopupView=true</t>
  </si>
  <si>
    <t>https://community.secop.gov.co/Public/Tendering/OpportunityDetail/Index?noticeUID=CO1.NTC.2721826&amp;isFromPublicArea=True&amp;isModal=true&amp;asPopupView=true</t>
  </si>
  <si>
    <t>https://community.secop.gov.co/Public/Tendering/OpportunityDetail/Index?noticeUID=CO1.NTC.2720848&amp;isFromPublicArea=True&amp;isModal=true&amp;asPopupView=true</t>
  </si>
  <si>
    <t>https://community.secop.gov.co/Public/Tendering/OpportunityDetail/Index?noticeUID=CO1.NTC.2756023&amp;isFromPublicArea=True&amp;isModal=true&amp;asPopupView=true</t>
  </si>
  <si>
    <t>https://community.secop.gov.co/Public/Tendering/OpportunityDetail/Index?noticeUID=CO1.NTC.2735102&amp;isFromPublicArea=True&amp;isModal=true&amp;asPopupView=true</t>
  </si>
  <si>
    <t>https://community.secop.gov.co/Public/Tendering/OpportunityDetail/Index?noticeUID=CO1.NTC.2723136&amp;isFromPublicArea=True&amp;isModal=true&amp;asPopupView=true</t>
  </si>
  <si>
    <t>https://community.secop.gov.co/Public/Tendering/OpportunityDetail/Index?noticeUID=CO1.NTC.2731401&amp;isFromPublicArea=True&amp;isModal=true&amp;asPopupView=true</t>
  </si>
  <si>
    <t>https://community.secop.gov.co/Public/Tendering/OpportunityDetail/Index?noticeUID=CO1.NTC.2729869&amp;isFromPublicArea=True&amp;isModal=true&amp;asPopupView=true</t>
  </si>
  <si>
    <t>https://community.secop.gov.co/Public/Tendering/OpportunityDetail/Index?noticeUID=CO1.NTC.2729627&amp;isFromPublicArea=True&amp;isModal=true&amp;asPopupView=true</t>
  </si>
  <si>
    <t>https://community.secop.gov.co/Public/Tendering/OpportunityDetail/Index?noticeUID=CO1.NTC.2730194&amp;isFromPublicArea=True&amp;isModal=true&amp;asPopupView=true</t>
  </si>
  <si>
    <t>https://community.secop.gov.co/Public/Tendering/OpportunityDetail/Index?noticeUID=CO1.NTC.2738832&amp;isFromPublicArea=True&amp;isModal=true&amp;asPopupView=true</t>
  </si>
  <si>
    <t>https://community.secop.gov.co/Public/Tendering/OpportunityDetail/Index?noticeUID=CO1.NTC.2732132&amp;isFromPublicArea=True&amp;isModal=true&amp;asPopupView=true</t>
  </si>
  <si>
    <t>https://community.secop.gov.co/Public/Tendering/OpportunityDetail/Index?noticeUID=CO1.NTC.2736586&amp;isFromPublicArea=True&amp;isModal=true&amp;asPopupView=true</t>
  </si>
  <si>
    <t>https://community.secop.gov.co/Public/Tendering/OpportunityDetail/Index?noticeUID=CO1.NTC.2739292&amp;isFromPublicArea=True&amp;isModal=true&amp;asPopupView=true</t>
  </si>
  <si>
    <t>https://community.secop.gov.co/Public/Tendering/OpportunityDetail/Index?noticeUID=CO1.NTC.2741062&amp;isFromPublicArea=True&amp;isModal=true&amp;asPopupView=true</t>
  </si>
  <si>
    <t>https://community.secop.gov.co/Public/Tendering/OpportunityDetail/Index?noticeUID=CO1.NTC.2743647&amp;isFromPublicArea=True&amp;isModal=true&amp;asPopupView=true</t>
  </si>
  <si>
    <t>https://community.secop.gov.co/Public/Tendering/OpportunityDetail/Index?noticeUID=CO1.NTC.2744660&amp;isFromPublicArea=True&amp;isModal=true&amp;asPopupView=true</t>
  </si>
  <si>
    <t>https://community.secop.gov.co/Public/Tendering/OpportunityDetail/Index?noticeUID=CO1.NTC.2745378&amp;isFromPublicArea=True&amp;isModal=true&amp;asPopupView=true</t>
  </si>
  <si>
    <t>https://community.secop.gov.co/Public/Tendering/OpportunityDetail/Index?noticeUID=CO1.NTC.2746677&amp;isFromPublicArea=True&amp;isModal=true&amp;asPopupView=true</t>
  </si>
  <si>
    <t>https://community.secop.gov.co/Public/Tendering/OpportunityDetail/Index?noticeUID=CO1.NTC.2747957&amp;isFromPublicArea=True&amp;isModal=true&amp;asPopupView=true</t>
  </si>
  <si>
    <t>https://community.secop.gov.co/Public/Tendering/OpportunityDetail/Index?noticeUID=CO1.NTC.2769651&amp;isFromPublicArea=True&amp;isModal=true&amp;asPopupView=true</t>
  </si>
  <si>
    <t>https://community.secop.gov.co/Public/Tendering/OpportunityDetail/Index?noticeUID=CO1.NTC.2747707&amp;isFromPublicArea=True&amp;isModal=true&amp;asPopupView=true</t>
  </si>
  <si>
    <t>https://community.secop.gov.co/Public/Tendering/OpportunityDetail/Index?noticeUID=CO1.NTC.2747160&amp;isFromPublicArea=True&amp;isModal=true&amp;asPopupView=true</t>
  </si>
  <si>
    <t>https://community.secop.gov.co/Public/Tendering/OpportunityDetail/Index?noticeUID=CO1.NTC.2771673&amp;isFromPublicArea=True&amp;isModal=true&amp;asPopupView=true</t>
  </si>
  <si>
    <t>https://community.secop.gov.co/Public/Tendering/OpportunityDetail/Index?noticeUID=CO1.NTC.2747167&amp;isFromPublicArea=True&amp;isModal=true&amp;asPopupView=true</t>
  </si>
  <si>
    <t>https://community.secop.gov.co/Public/Tendering/OpportunityDetail/Index?noticeUID=CO1.NTC.2769193&amp;isFromPublicArea=True&amp;isModal=true&amp;asPopupView=true</t>
  </si>
  <si>
    <t>https://community.secop.gov.co/Public/Tendering/OpportunityDetail/Index?noticeUID=CO1.NTC.2770761&amp;isFromPublicArea=True&amp;isModal=true&amp;asPopupView=true</t>
  </si>
  <si>
    <t>https://community.secop.gov.co/Public/Tendering/OpportunityDetail/Index?noticeUID=CO1.NTC.2741124&amp;isFromPublicArea=True&amp;isModal=true&amp;asPopupView=true</t>
  </si>
  <si>
    <t>https://community.secop.gov.co/Public/Tendering/OpportunityDetail/Index?noticeUID=CO1.NTC.2741440&amp;isFromPublicArea=True&amp;isModal=true&amp;asPopupView=true</t>
  </si>
  <si>
    <t>https://community.secop.gov.co/Public/Tendering/OpportunityDetail/Index?noticeUID=CO1.NTC.2741485&amp;isFromPublicArea=True&amp;isModal=true&amp;asPopupView=true</t>
  </si>
  <si>
    <t>https://community.secop.gov.co/Public/Tendering/OpportunityDetail/Index?noticeUID=CO1.NTC.2741667&amp;isFromPublicArea=True&amp;isModal=true&amp;asPopupView=true</t>
  </si>
  <si>
    <t>https://community.secop.gov.co/Public/Tendering/OpportunityDetail/Index?noticeUID=CO1.NTC.2742240&amp;isFromPublicArea=True&amp;isModal=true&amp;asPopupView=true</t>
  </si>
  <si>
    <t>https://community.secop.gov.co/Public/Tendering/OpportunityDetail/Index?noticeUID=CO1.NTC.2739547&amp;isFromPublicArea=True&amp;isModal=true&amp;asPopupView=true</t>
  </si>
  <si>
    <t>https://community.secop.gov.co/Public/Tendering/OpportunityDetail/Index?noticeUID=CO1.NTC.2740218&amp;isFromPublicArea=True&amp;isModal=true&amp;asPopupView=true</t>
  </si>
  <si>
    <t>https://community.secop.gov.co/Public/Tendering/OpportunityDetail/Index?noticeUID=CO1.NTC.2740765&amp;isFromPublicArea=True&amp;isModal=true&amp;asPopupView=true</t>
  </si>
  <si>
    <t>https://community.secop.gov.co/Public/Tendering/OpportunityDetail/Index?noticeUID=CO1.NTC.2741550&amp;isFromPublicArea=True&amp;isModal=true&amp;asPopupView=true</t>
  </si>
  <si>
    <t>https://community.secop.gov.co/Public/Tendering/OpportunityDetail/Index?noticeUID=CO1.NTC.2744041&amp;isFromPublicArea=True&amp;isModal=true&amp;asPopupView=true</t>
  </si>
  <si>
    <t>https://community.secop.gov.co/Public/Tendering/OpportunityDetail/Index?noticeUID=CO1.NTC.2742471&amp;isFromPublicArea=True&amp;isModal=true&amp;asPopupView=true</t>
  </si>
  <si>
    <t>https://community.secop.gov.co/Public/Tendering/OpportunityDetail/Index?noticeUID=CO1.NTC.2742882&amp;isFromPublicArea=True&amp;isModal=true&amp;asPopupView=true</t>
  </si>
  <si>
    <t>https://community.secop.gov.co/Public/Tendering/OpportunityDetail/Index?noticeUID=CO1.NTC.2743049&amp;isFromPublicArea=True&amp;isModal=true&amp;asPopupView=true</t>
  </si>
  <si>
    <t>https://community.secop.gov.co/Public/Tendering/OpportunityDetail/Index?noticeUID=CO1.NTC.2743445&amp;isFromPublicArea=True&amp;isModal=true&amp;asPopupView=true</t>
  </si>
  <si>
    <t>https://community.secop.gov.co/Public/Tendering/OpportunityDetail/Index?noticeUID=CO1.NTC.2755927&amp;isFromPublicArea=True&amp;isModal=true&amp;asPopupView=true</t>
  </si>
  <si>
    <t>https://community.secop.gov.co/Public/Tendering/OpportunityDetail/Index?noticeUID=CO1.NTC.2743909&amp;isFromPublicArea=True&amp;isModal=true&amp;asPopupView=true</t>
  </si>
  <si>
    <t>https://community.secop.gov.co/Public/Tendering/OpportunityDetail/Index?noticeUID=CO1.NTC.2746884&amp;isFromPublicArea=True&amp;isModal=true&amp;asPopupView=true</t>
  </si>
  <si>
    <t>https://community.secop.gov.co/Public/Tendering/OpportunityDetail/Index?noticeUID=CO1.NTC.2754432&amp;isFromPublicArea=True&amp;isModal=true&amp;asPopupView=true</t>
  </si>
  <si>
    <t>https://community.secop.gov.co/Public/Tendering/OpportunityDetail/Index?noticeUID=CO1.NTC.2763467&amp;isFromPublicArea=True&amp;isModal=true&amp;asPopupView=true</t>
  </si>
  <si>
    <t>https://community.secop.gov.co/Public/Tendering/OpportunityDetail/Index?noticeUID=CO1.NTC.2751157&amp;isFromPublicArea=True&amp;isModal=true&amp;asPopupView=true</t>
  </si>
  <si>
    <t>https://community.secop.gov.co/Public/Tendering/OpportunityDetail/Index?noticeUID=CO1.NTC.2749032&amp;isFromPublicArea=True&amp;isModal=true&amp;asPopupView=true</t>
  </si>
  <si>
    <t>https://community.secop.gov.co/Public/Tendering/OpportunityDetail/Index?noticeUID=CO1.NTC.2749075&amp;isFromPublicArea=True&amp;isModal=true&amp;asPopupView=true</t>
  </si>
  <si>
    <t>https://community.secop.gov.co/Public/Tendering/OpportunityDetail/Index?noticeUID=CO1.NTC.2753689&amp;isFromPublicArea=True&amp;isModal=true&amp;asPopupView=true</t>
  </si>
  <si>
    <t>https://community.secop.gov.co/Public/Tendering/OpportunityDetail/Index?noticeUID=CO1.NTC.2755374&amp;isFromPublicArea=True&amp;isModal=true&amp;asPopupView=true</t>
  </si>
  <si>
    <t>https://community.secop.gov.co/Public/Tendering/OpportunityDetail/Index?noticeUID=CO1.NTC.2762097&amp;isFromPublicArea=True&amp;isModal=true&amp;asPopupView=true</t>
  </si>
  <si>
    <t>https://community.secop.gov.co/Public/Tendering/OpportunityDetail/Index?noticeUID=CO1.NTC.2748953&amp;isFromPublicArea=True&amp;isModal=true&amp;asPopupView=true</t>
  </si>
  <si>
    <t>https://community.secop.gov.co/Public/Tendering/OpportunityDetail/Index?noticeUID=CO1.NTC.2751757&amp;isFromPublicArea=True&amp;isModal=true&amp;asPopupView=true</t>
  </si>
  <si>
    <t>https://community.secop.gov.co/Public/Tendering/OpportunityDetail/Index?noticeUID=CO1.NTC.2757353&amp;isFromPublicArea=True&amp;isModal=true&amp;asPopupView=true</t>
  </si>
  <si>
    <t>https://community.secop.gov.co/Public/Tendering/OpportunityDetail/Index?noticeUID=CO1.NTC.2758326&amp;isFromPublicArea=True&amp;isModal=true&amp;asPopupView=true</t>
  </si>
  <si>
    <t>https://community.secop.gov.co/Public/Tendering/OpportunityDetail/Index?noticeUID=CO1.NTC.2758939&amp;isFromPublicArea=True&amp;isModal=true&amp;asPopupView=true</t>
  </si>
  <si>
    <t>https://community.secop.gov.co/Public/Tendering/OpportunityDetail/Index?noticeUID=CO1.NTC.2759627&amp;isFromPublicArea=True&amp;isModal=true&amp;asPopupView=true</t>
  </si>
  <si>
    <t>https://community.secop.gov.co/Public/Tendering/OpportunityDetail/Index?noticeUID=CO1.NTC.2767493&amp;isFromPublicArea=True&amp;isModal=true&amp;asPopupView=true</t>
  </si>
  <si>
    <t>https://community.secop.gov.co/Public/Tendering/OpportunityDetail/Index?noticeUID=CO1.NTC.2758709&amp;isFromPublicArea=True&amp;isModal=true&amp;asPopupView=true</t>
  </si>
  <si>
    <t>https://community.secop.gov.co/Public/Tendering/OpportunityDetail/Index?noticeUID=CO1.NTC.2771119&amp;isFromPublicArea=True&amp;isModal=true&amp;asPopupView=true</t>
  </si>
  <si>
    <t>https://community.secop.gov.co/Public/Tendering/OpportunityDetail/Index?noticeUID=CO1.NTC.2764528&amp;isFromPublicArea=True&amp;isModal=true&amp;asPopupView=true</t>
  </si>
  <si>
    <t>Contratista</t>
  </si>
  <si>
    <t>CARLOS ESTEBAN TELLO TORRES</t>
  </si>
  <si>
    <t>LAURA MARÍA HERNÁNDEZ RESTREPO</t>
  </si>
  <si>
    <t>GINA PAOLA OCHOA VIVAS</t>
  </si>
  <si>
    <t>JENNY GISELL QUEVEDO QUEVEDO</t>
  </si>
  <si>
    <t>NATALIA TORRES GARZÓN</t>
  </si>
  <si>
    <t>SANDRA JANETH RUEDA IBAÑEZ</t>
  </si>
  <si>
    <t xml:space="preserve">LILIANA CECILIA ROJAS LEON </t>
  </si>
  <si>
    <t>QUINTINTILIANO GARCÍA ORTEGA</t>
  </si>
  <si>
    <t>ILONA GRACIELA MURCIA LJJASZ</t>
  </si>
  <si>
    <t>MYRIAM ADELAIDA POVEDA PARRA</t>
  </si>
  <si>
    <t>MAYERLY MARISOL SILVA MUÑOZ</t>
  </si>
  <si>
    <t>OLGA LUCÍA VERGARA ARENAS</t>
  </si>
  <si>
    <t>CARLOS ALFONSO CAICEDO GUZMÁN</t>
  </si>
  <si>
    <t>LINA MARÍA FORERO JIMÉNEZ</t>
  </si>
  <si>
    <t>WILLIAM JAVIER RODRIGUEZ SALCEDO</t>
  </si>
  <si>
    <t>MARIO SERGIO ALEJANDRO VALENCIA MENDEZ</t>
  </si>
  <si>
    <t>JEYSON ALBERTO RODRIGUEZ PACHECO</t>
  </si>
  <si>
    <t>PAULA ANDREA AYALA BARÓN</t>
  </si>
  <si>
    <t>DIEGO AUGUSTO FERNÁNDEZ PRICE</t>
  </si>
  <si>
    <t>JULIETH GEORYANNA RODRIGUEZ JIAMES</t>
  </si>
  <si>
    <t>DIEGO IVÁN MENESES FIGUEROA</t>
  </si>
  <si>
    <t>JHON ALEXANDER NUÑEZ GOMEZ</t>
  </si>
  <si>
    <t>HELKA ALEJANDRA QUEVEDO HIDALGO</t>
  </si>
  <si>
    <t>ANDRES FELIPE LOZANO BETANCOURT</t>
  </si>
  <si>
    <t>KRISTHIAM ANDRES CARRIZOSA TRUJILLO</t>
  </si>
  <si>
    <t>JENNY JOHANA CARREÑO ARENALES</t>
  </si>
  <si>
    <t>CAROLINA ORTIZ PEDRAZA</t>
  </si>
  <si>
    <t>JOHAN ALBERTO GARZON CASTAÑEDA</t>
  </si>
  <si>
    <t>CLAUDIA JIMENA PEREZ MARTINEZ</t>
  </si>
  <si>
    <t xml:space="preserve">DIANA MARCELA ACUÑA  </t>
  </si>
  <si>
    <t xml:space="preserve">KAREN ROCIO FORERO GARAVITO </t>
  </si>
  <si>
    <t>PAOLA RENATA BARRAGAN ZAMORA</t>
  </si>
  <si>
    <t>JUAN SEBASTIAN QUIÑONEZ VILLA</t>
  </si>
  <si>
    <t xml:space="preserve">LINA MARIA MORENO MALAGON </t>
  </si>
  <si>
    <t xml:space="preserve">EDWIN ALEXANDER LEON GONZALEZ </t>
  </si>
  <si>
    <t>SHIRLEY JIMENEZ CHAVES</t>
  </si>
  <si>
    <t xml:space="preserve">ANDREA VIVIANA BRITO </t>
  </si>
  <si>
    <t>LISSETH STEPANIA MENDOZA GIRALDO</t>
  </si>
  <si>
    <t>LUZ BEATRIZ AGUDELO SIERRA</t>
  </si>
  <si>
    <t xml:space="preserve">MILDRED TATIANA MORENO CASTRO </t>
  </si>
  <si>
    <t>HAROLD JUSEP AGUDELO CASALLAS</t>
  </si>
  <si>
    <t>ANGIE PAOLA TRIANA MONTAÑEZ</t>
  </si>
  <si>
    <t>FRANCISCO GUERRERO GIRALDO</t>
  </si>
  <si>
    <t>LUIS ALFREDO BARÓN LEAL</t>
  </si>
  <si>
    <t>ANGHELO GIL MORENO</t>
  </si>
  <si>
    <t>ANDREA MARCELA CASTILBLANCO LOPEZ</t>
  </si>
  <si>
    <t>LIDA COSTANZA MEDRANO RINCON</t>
  </si>
  <si>
    <t xml:space="preserve">ZEGELLA TOLOZA AYALA </t>
  </si>
  <si>
    <t>CAMILA GIRALDO RIVERA</t>
  </si>
  <si>
    <t>WINER ENRIQUE MARTINEZ CUADRADO</t>
  </si>
  <si>
    <t xml:space="preserve">NANCY ZAMORA </t>
  </si>
  <si>
    <t xml:space="preserve"> JULIAN FELIPE PINZON GUERRERO</t>
  </si>
  <si>
    <t>MAGALLY SUSANA MOREA  PEÑA</t>
  </si>
  <si>
    <t>EDITH JANNETH ABELLA SANCHEZ</t>
  </si>
  <si>
    <t>EUGENIA DEL SOCORRO ARBOLEDA BALBIN</t>
  </si>
  <si>
    <t>LAURA SARA MARÍA MORENO RODRÍGUEZ</t>
  </si>
  <si>
    <t xml:space="preserve">ALEXANDER VALLEJO </t>
  </si>
  <si>
    <t>LIZETH TATIANA GALINDO PERDIGON</t>
  </si>
  <si>
    <t>DIEGO MARTÍN ACERO</t>
  </si>
  <si>
    <t>RONALD MORERA ESTEVEZ</t>
  </si>
  <si>
    <t>SOL MIYERY GAITÁN MARTÍNEZ</t>
  </si>
  <si>
    <t>NUBIA MARCELA RINCÓN BUENHOMBRE</t>
  </si>
  <si>
    <t>GISETH NICOLE BEJARANO GUZMÁN</t>
  </si>
  <si>
    <t>CAMILO ESCALLÓN HERKRATH</t>
  </si>
  <si>
    <t>RICARDO ALBERTO ARIAS FORERO</t>
  </si>
  <si>
    <t>NAYSLA YURLEY TORRES HERNÁNDEZ</t>
  </si>
  <si>
    <t>MARÍA JOSÉ CALDERÓN PONCE DE LEÓN</t>
  </si>
  <si>
    <t>IBETH MAITE GARCIA SILVA</t>
  </si>
  <si>
    <t>JORGE ENRIQUE TORRES RAMIREZ</t>
  </si>
  <si>
    <t>JORGE ELIÉCER RODRÍGUEZ CASALLAS</t>
  </si>
  <si>
    <t>ERICK SEBASTIAN ALVARADO RODRIGUEZ</t>
  </si>
  <si>
    <t>ANDRÉS IVÁN ALBARRACÍN SALAMANCA</t>
  </si>
  <si>
    <t>ALICIA VICTORIA BELLO DURÁN</t>
  </si>
  <si>
    <t>CLAUDIA PATRICIA OLMOS CUESTO</t>
  </si>
  <si>
    <t>LAURA CUERVO RESTREPO</t>
  </si>
  <si>
    <t>JOSÉ ISIDRO GÓMEZ AYOLA</t>
  </si>
  <si>
    <t>JENNY ALEJANDRA ROMERO GONZÁLEZ</t>
  </si>
  <si>
    <t>LIDA XIOMARA AVILÁN FERNÁNDEZ</t>
  </si>
  <si>
    <t>TATIANA ALEXANDRA QUEVEDO MOGOLLÓN</t>
  </si>
  <si>
    <t>NUBIA ALEXANDRA CORTÈS REINA</t>
  </si>
  <si>
    <t>RICHARD ADRIAN RIVERA BELTRÁN</t>
  </si>
  <si>
    <t>VLADIMIR TOVAR MUÑOZ</t>
  </si>
  <si>
    <t>FRANCISCO PINZÓN RIAÑO</t>
  </si>
  <si>
    <t>JHON EDISSON GUAUQUE DUEÑAS</t>
  </si>
  <si>
    <t>LUZ MARINA ZAPATA FLOREZ</t>
  </si>
  <si>
    <t>DANIEL MAURICIO RONCANCIO GUTIÉRREZ</t>
  </si>
  <si>
    <t>LAURA ANDREA MOLANO BELLO</t>
  </si>
  <si>
    <t>ADRIANA URIBE ÁLVAREZ</t>
  </si>
  <si>
    <t>JENNY MARIBEL ZAMUDIO BELTRÁN</t>
  </si>
  <si>
    <t>ANDRÉS FORERO RUEDA</t>
  </si>
  <si>
    <t>DIANA PAOLA RAMIREZ VIRGÜEZ</t>
  </si>
  <si>
    <t>JOSÉ FRANCISCO RODRÍGUEZ TÉLLEZ</t>
  </si>
  <si>
    <t>DEIVI OCTAVIO PINEDA PARRA</t>
  </si>
  <si>
    <t>SILVIA REYES RANGEL</t>
  </si>
  <si>
    <t>ROMMY ERVIN GAONA</t>
  </si>
  <si>
    <t>JUAN PABLO SANCHEZ CHAVES</t>
  </si>
  <si>
    <t>AIDA VANESSA ROCHA MARTÍNEZ</t>
  </si>
  <si>
    <t>ANA LUCÍA CAÑÓN TALERO</t>
  </si>
  <si>
    <t>CRISTINA SILVA RODRIGUEZ</t>
  </si>
  <si>
    <t>DIEGO ANDRÉS MUÑOZ CASALLAS</t>
  </si>
  <si>
    <t>SARA BEATRIZ ACUÑA GÓMEZ</t>
  </si>
  <si>
    <t>OSCAR DANIEL CLAVIJO TAVERA</t>
  </si>
  <si>
    <t>MARÍA JOSÉ ECHEVERRI URIBE</t>
  </si>
  <si>
    <t>NATHALY ANDREA CEPEDA CARRILLO</t>
  </si>
  <si>
    <t>LAURA ALEJANDRA MENDOZA GARCÍA</t>
  </si>
  <si>
    <t>DIEGO FERNANDO BRIÑEZ YUNADO</t>
  </si>
  <si>
    <t>JOHAN RUBEN ROMERO RODRIGUEZ</t>
  </si>
  <si>
    <t>JOSÉ MARIO MAYORGA HENAO</t>
  </si>
  <si>
    <t>JORGE ENRIQUE RAMÍREZ HERNÁNDEZ</t>
  </si>
  <si>
    <t>JUAN DAVID BENAVIDES SEPÚLVEDA</t>
  </si>
  <si>
    <t>LAURA CAMILA VILLAMIZAR RODRÍGUEZ</t>
  </si>
  <si>
    <t>JUAN CARLOS SAENZ RODRIGUEZ</t>
  </si>
  <si>
    <t>ANGEL ANTONIO DIAZ VEGA</t>
  </si>
  <si>
    <t>LUIS FERNANDO SUESCÚN ARRIETA</t>
  </si>
  <si>
    <t>LUIS FELIPE AGÜERO MATEUS</t>
  </si>
  <si>
    <t>VALERIA MIRANDA GUTIÉRREZ</t>
  </si>
  <si>
    <t>RAISSA PATRICIA ROSAS MARTÍNEZ</t>
  </si>
  <si>
    <t>MAURICIO ERNESTO MARTINEZ VARGAS</t>
  </si>
  <si>
    <t>NAYIBE LIZETH SANCHEZ RODRIGUEZ</t>
  </si>
  <si>
    <t>LUZ ANGELICA MEJIA CASTAÑEDA</t>
  </si>
  <si>
    <t>DANIEL CUELLAR MEDINA</t>
  </si>
  <si>
    <t>JUAN CAMILO CUERVO RESTREPO</t>
  </si>
  <si>
    <t>JUAN SEBASTIÁN MURILLO PÉREZ</t>
  </si>
  <si>
    <t>YENI LILIANA SÁNCHEZ GÓMEZ</t>
  </si>
  <si>
    <t>ELIZABETH BUILES CARMONA</t>
  </si>
  <si>
    <t>BIBIANA CASTRO RAMÍREZ</t>
  </si>
  <si>
    <t>FERNANDO JOHAN RIVERA GUERRERO</t>
  </si>
  <si>
    <t>DIANA PAOLA GAITÁN MARTÍNEZ</t>
  </si>
  <si>
    <t>YESICA MILENA ACOSTA MOLINA</t>
  </si>
  <si>
    <t>WILLIAM MANUEL VEGA VARGAS</t>
  </si>
  <si>
    <t>LORENA MARÍA CRUZ CORAL</t>
  </si>
  <si>
    <t>IVAN GIUCEPPE PALACINO VILLAMIL</t>
  </si>
  <si>
    <t>DIEGO ANDRÉS CORZO RUEDA</t>
  </si>
  <si>
    <t>CRISTIAN CAMILO MOSQUERA MORA</t>
  </si>
  <si>
    <t>LEANDRO CORTÉS RODRIGUEZ</t>
  </si>
  <si>
    <t>ORIELLY SIMANCA CASTILLO</t>
  </si>
  <si>
    <t>MILLER ALEJANDRO CASTRO PÉREZ</t>
  </si>
  <si>
    <t>JESUS DAVID QUIROGA MONROY</t>
  </si>
  <si>
    <t>CONSTANZA MEDINA DÍAZ</t>
  </si>
  <si>
    <t>LUISA FERNANDA CASTAÑEDA URREA</t>
  </si>
  <si>
    <t>CLAUDIA MARCELA VELANDIA PIRAZÁN</t>
  </si>
  <si>
    <t>ALEJANDRA NIÑO BUENO</t>
  </si>
  <si>
    <t>JUAN CARLOS GALÁN PEDRAZA</t>
  </si>
  <si>
    <t>CELIA DEL PILAR PAEZ CANRO</t>
  </si>
  <si>
    <t>JOSE GREGORIO RODRIGUEZ SARMIENTO</t>
  </si>
  <si>
    <t>MARÍA FERNANDA ANGEL GONZÁLEZ</t>
  </si>
  <si>
    <t>MÓNICA ANDREA SARMIENTO ROA</t>
  </si>
  <si>
    <t>SOFÍA NATALIA GONZÁLEZ AYALA</t>
  </si>
  <si>
    <t>JOHN EDISSON FARFÁN RODRÍGUEZ</t>
  </si>
  <si>
    <t>ÁNGEL HUMBERTO MEDELLÍN GUTIERREZ</t>
  </si>
  <si>
    <t>JOSE NORBERTO SANCHEZ CRISTANCHO</t>
  </si>
  <si>
    <t>SANDRA ROCIO VARON MARTINEZ</t>
  </si>
  <si>
    <t>ERNESTO MONTENGRO PEREZ</t>
  </si>
  <si>
    <t>MARÍA JOSÉ ALMARALES DIAZ</t>
  </si>
  <si>
    <t>NICOLÁS LOZANO GALINDO</t>
  </si>
  <si>
    <t>MARIA NANCY TEQUIA</t>
  </si>
  <si>
    <t>JHON ARMANDO GONZALEZ GAMEZ</t>
  </si>
  <si>
    <t>carlos.tello@idpc.gov.co</t>
  </si>
  <si>
    <t>laura.hernandez@idpc.gov.co</t>
  </si>
  <si>
    <t>gina.ochoa@idpc.gov.co</t>
  </si>
  <si>
    <t>hsilva@idpc.gov.co</t>
  </si>
  <si>
    <t>jenny.quevedo@idpc.gov.co</t>
  </si>
  <si>
    <t>natalia.torres@idpc.gov.co</t>
  </si>
  <si>
    <t>sandra.rueda@idpc.gov.co</t>
  </si>
  <si>
    <t>liliana.rojas@idpc.gov.co</t>
  </si>
  <si>
    <t>estefania.diaz@idpc.gov.co</t>
  </si>
  <si>
    <t>catalina.arreaza@idpc.gov.co</t>
  </si>
  <si>
    <t>carlos.santos@idpc.gov.co</t>
  </si>
  <si>
    <t>camilo.moreno@idpc.gov.co</t>
  </si>
  <si>
    <t>diana.acuna@idpc.gov.co</t>
  </si>
  <si>
    <t>ilona.murcia@idpc.gov.co</t>
  </si>
  <si>
    <t>adriana.moreno@idpc.gov.co</t>
  </si>
  <si>
    <t>ana.montoya@idpc.gov.co</t>
  </si>
  <si>
    <t>luis.aguero@idpc.gov.co</t>
  </si>
  <si>
    <t>myriam.poveda@idpc.gov.co</t>
  </si>
  <si>
    <t>ximena.aguillon@idpc.gov.co</t>
  </si>
  <si>
    <t>maritza.forero@idpc.gov.co</t>
  </si>
  <si>
    <t>omar.patino@idpc.gov.co</t>
  </si>
  <si>
    <t>mary.rojas@idpc.gov.co</t>
  </si>
  <si>
    <t>yanessa.lilchyn@idpc.gov.co</t>
  </si>
  <si>
    <t>oscar.uyaban@idpc.gov.co</t>
  </si>
  <si>
    <t>mayerly.silva@idpc.gov.co</t>
  </si>
  <si>
    <t>adriana.bernao@idpc.gov.co</t>
  </si>
  <si>
    <t>olga.vergara@idpc.gov.co</t>
  </si>
  <si>
    <t>nubia.velasco@idpc.gov.co</t>
  </si>
  <si>
    <t>convocatoriaspatrimonio@idpc.gov.co</t>
  </si>
  <si>
    <t>tatiana.duenas@idpc.gov.co</t>
  </si>
  <si>
    <t>carlos.caicedo@idpc.gov.co</t>
  </si>
  <si>
    <t>lina.forero@idpc.gov.co</t>
  </si>
  <si>
    <t>william.rodriguez@idpc.gov.co</t>
  </si>
  <si>
    <t>ana.sierra@idpc.gov.co</t>
  </si>
  <si>
    <t>blanca.gomez@idpc.gov.co</t>
  </si>
  <si>
    <t>mario.valencia@idpc.gov.co</t>
  </si>
  <si>
    <t>jeyson.rodriguez@idpc.gov.co</t>
  </si>
  <si>
    <t>angela.rivera@idpc.gov.co</t>
  </si>
  <si>
    <t>rodolfo.parra@idpc.gov.co</t>
  </si>
  <si>
    <t>diego.fernandez@idpc.gov.co</t>
  </si>
  <si>
    <t>lizeth.lopez@idpc.gov.co</t>
  </si>
  <si>
    <t>karem.cespedes@idpc.gov.co</t>
  </si>
  <si>
    <t>julieth.rodriguez@idpc.gov.co</t>
  </si>
  <si>
    <t>diego.meneses@idpc.gov.co</t>
  </si>
  <si>
    <t>jhon.nunez@idpc.gov.co</t>
  </si>
  <si>
    <t>daniel.zapata@idpc.gov.co</t>
  </si>
  <si>
    <t>helka.quevedo@idpc.gov.co</t>
  </si>
  <si>
    <t>andres.lozano@idpc.gov.co</t>
  </si>
  <si>
    <t>kristhiam.carrizosa@idpc.gov.co</t>
  </si>
  <si>
    <t>henry.herrera@idpc.gov.co</t>
  </si>
  <si>
    <t>quintiliano.pineda@idpc.gov.co</t>
  </si>
  <si>
    <t>pedro.sanchez@idpc.gov.co</t>
  </si>
  <si>
    <t>carlos.sandoval@idpc.gov.co</t>
  </si>
  <si>
    <t>dsanchez@idpc.gov.co</t>
  </si>
  <si>
    <t>jenny.carreno@idpc.gov.co</t>
  </si>
  <si>
    <t>monica.mercado@idpc.gov.co</t>
  </si>
  <si>
    <t>carolina.ortiz@idpc.gov.co</t>
  </si>
  <si>
    <t>tatiana.navarro@idpc.gov.co</t>
  </si>
  <si>
    <t>german.romero@idpc.gov.co</t>
  </si>
  <si>
    <t>paola.rangel@idpc.gov.co</t>
  </si>
  <si>
    <t>viviana.gutierrez@idpc.gov.co</t>
  </si>
  <si>
    <t>johan.garzon@idpc.gov.co</t>
  </si>
  <si>
    <t>jimena.perez@idpc.gov.co</t>
  </si>
  <si>
    <t>david.cortes@idpc.gov.co</t>
  </si>
  <si>
    <t>karen.forero@idpc.gov.co</t>
  </si>
  <si>
    <t>alvaro.salazar@idpc.gov.co</t>
  </si>
  <si>
    <t>paola.barragan@idpc.gov.co</t>
  </si>
  <si>
    <t>juan.quinonez@idpc.gov.co</t>
  </si>
  <si>
    <t>milton.aguilera@idpc.gov.co</t>
  </si>
  <si>
    <t>alejandra.jaramillo@idpc.gov.co</t>
  </si>
  <si>
    <t>diego.corzo@idpc.gov.co</t>
  </si>
  <si>
    <t>lina.malagon@idpc.gov.co</t>
  </si>
  <si>
    <t>edwin.leon@idpc.gov.co</t>
  </si>
  <si>
    <t>irma.castaneda@idpc.gov.co</t>
  </si>
  <si>
    <t>ana.castro@idpc.gov.co</t>
  </si>
  <si>
    <t>yeinner.lopez@idpc.gov.co</t>
  </si>
  <si>
    <t>diana.castillo@idpc.gov.co</t>
  </si>
  <si>
    <t>david.gomez@idpc.gov.co</t>
  </si>
  <si>
    <t>monica.coy@idpc.gov.co</t>
  </si>
  <si>
    <t>diana.rayo@idpc.gov.co</t>
  </si>
  <si>
    <t>jose.ramirez@idpc.gov.co</t>
  </si>
  <si>
    <t>natalia.mogollon@idpc.gov.co</t>
  </si>
  <si>
    <t>guillermo.salazar@idpc.gov.co</t>
  </si>
  <si>
    <t>ana.pinilla@idpc.gov.co</t>
  </si>
  <si>
    <t>shirley.jimenez@idpc.gov.co</t>
  </si>
  <si>
    <t>camila.medina@idpc.gov.co</t>
  </si>
  <si>
    <t>andrea.brito@idpc.gov.co</t>
  </si>
  <si>
    <t>lisseth.mendoza@idpc.gov.co</t>
  </si>
  <si>
    <t>luz.agudelo@idpc.gov.co</t>
  </si>
  <si>
    <t>david.gonzalez@idpc.gov.co</t>
  </si>
  <si>
    <t>mildred.moreno@idpc.gov.co</t>
  </si>
  <si>
    <t>harold.agudelo@idpc.gov.co</t>
  </si>
  <si>
    <t>lucia.suarez@idpc.gov.co</t>
  </si>
  <si>
    <t>angie.triana@idpc.gov.co</t>
  </si>
  <si>
    <t>francisco.guerrero@idpc.gov.co</t>
  </si>
  <si>
    <t>alfredo.baron@idpc.gov.co</t>
  </si>
  <si>
    <t>anghello.gil@idpc.gov.co</t>
  </si>
  <si>
    <t>miguel.rodriguez@idpc.gov.co</t>
  </si>
  <si>
    <t>enrique.rincon@idpc.gov.co</t>
  </si>
  <si>
    <t>ingrid.parada@idpc.gov.co</t>
  </si>
  <si>
    <t>andrea.castiblanco@idpc.gov.co</t>
  </si>
  <si>
    <t>david.arias@idpc.gov.co</t>
  </si>
  <si>
    <t>lida.medrano@idpc.gov.co</t>
  </si>
  <si>
    <t>martha.trigos@idpc.gov.co</t>
  </si>
  <si>
    <t>zegella.toloza@idpc.gov.co</t>
  </si>
  <si>
    <t>lorena.guerrero@idpc.gov.co</t>
  </si>
  <si>
    <t>carlos.roman@idpc.gov.co</t>
  </si>
  <si>
    <t>luis.reyes@idpc.gov.co</t>
  </si>
  <si>
    <t>mariela.cajamarca@idpc.gov.co</t>
  </si>
  <si>
    <t>leidy.rojas@idpc.gov.co</t>
  </si>
  <si>
    <t>camila.giraldo@idpc.gov.co</t>
  </si>
  <si>
    <t>victoria.munoz@idpc.gov.co</t>
  </si>
  <si>
    <t>camilo.romero@idpc.gov.co</t>
  </si>
  <si>
    <t>idelber.sanchez@idpc.gov.co</t>
  </si>
  <si>
    <t>sharon.avila@idpc.gov.co</t>
  </si>
  <si>
    <t>winer.martinez@idpc.gov.co</t>
  </si>
  <si>
    <t>nancy.zamora@idpc.gov.co</t>
  </si>
  <si>
    <t>julian.pinzon@idpc.gov.co</t>
  </si>
  <si>
    <t>mmorea@idpc.gov.co</t>
  </si>
  <si>
    <t>edith.abella@idpc.gov.co</t>
  </si>
  <si>
    <t>eugenia.arboleda@idpc.gov.co</t>
  </si>
  <si>
    <t>orlando.arias@idpc.gov.co</t>
  </si>
  <si>
    <t>jose.ovalle@idpc.gov.co</t>
  </si>
  <si>
    <t>jose.cubillos@idpc.gov.co</t>
  </si>
  <si>
    <t>edgar.moncada@idpc.gov.co</t>
  </si>
  <si>
    <t>sara.moreno@idpc.gov.co</t>
  </si>
  <si>
    <t>sheril.salazar@idpc.gov.co</t>
  </si>
  <si>
    <t>alexander.vallejo@idpc.gov.co</t>
  </si>
  <si>
    <t>angie.espinel@idpc.gov.co</t>
  </si>
  <si>
    <t>lizeth.galindo@idpc.gov.co</t>
  </si>
  <si>
    <t>diego.martin@idpc.gov.co</t>
  </si>
  <si>
    <t>fernando.sanchez@idpc.gov.co</t>
  </si>
  <si>
    <t>diana.shool@idpc.gov.co</t>
  </si>
  <si>
    <t>ronald.morera@idpc.gov.co</t>
  </si>
  <si>
    <t>juan.benavides@idpc.gov.co</t>
  </si>
  <si>
    <t>laura.cumbalaza@idpc.gov.co</t>
  </si>
  <si>
    <t>helena.fernandez@idpc.gov.co</t>
  </si>
  <si>
    <t>laura.delpino@idpc.gov.co</t>
  </si>
  <si>
    <t>carlos.valencia@idpc.gov.co</t>
  </si>
  <si>
    <t>natalia.achiardi@idpc.gov.co</t>
  </si>
  <si>
    <t>yuly.romero@idpc.gov.co</t>
  </si>
  <si>
    <t>sol.gaitan@idpc.gov.co</t>
  </si>
  <si>
    <t>nubia.rincon@idpc.gov.co</t>
  </si>
  <si>
    <t>giseth.bejarano@idpc.gov.co</t>
  </si>
  <si>
    <t>otto.quintero@idpc.gov.co</t>
  </si>
  <si>
    <t>sandra.noriega@idpc.gov.co</t>
  </si>
  <si>
    <t>martin.bermudez@idpc.gov.co</t>
  </si>
  <si>
    <t>javier.motta@idpc.gov.co</t>
  </si>
  <si>
    <t>luis.mamian@idpc.gov.co</t>
  </si>
  <si>
    <t>ricardo.arias@idpc.gov.co</t>
  </si>
  <si>
    <t>naysla.torres@idpc.gov.co</t>
  </si>
  <si>
    <t>coleccionmuseodebogota@idpc.gov.co</t>
  </si>
  <si>
    <t>ibeth.garcia@idpc.gov.co</t>
  </si>
  <si>
    <t>jorge.torres@idpc.gov.co</t>
  </si>
  <si>
    <t>ivan.rodriguez@idpc.gov.co</t>
  </si>
  <si>
    <t>giovanna.torres@idpc.gov.co</t>
  </si>
  <si>
    <t>nicolas.pachon@idpc.gov.co</t>
  </si>
  <si>
    <t>erick.alvarado@idpc.gov.co</t>
  </si>
  <si>
    <t>andres.albarracin@idpc.gov.co</t>
  </si>
  <si>
    <t>lina.guevara@idpc.gov.co</t>
  </si>
  <si>
    <t>alicia.bello@idpc.gov.co</t>
  </si>
  <si>
    <t>ricardo.martinez@idpc.gov.co</t>
  </si>
  <si>
    <t>paul.mesa@idpc.gov.co</t>
  </si>
  <si>
    <t>juan.cuervo@idpc.gov.co</t>
  </si>
  <si>
    <t>jose.cristancho@idpc.gov.co</t>
  </si>
  <si>
    <t>carlos.andretti@idpc.gov.co</t>
  </si>
  <si>
    <t>educacionmdb@idpc.gov.co</t>
  </si>
  <si>
    <t>xiomara.avilan@idpc.gov.co</t>
  </si>
  <si>
    <t>leidy.sierra@idpc.gov.co</t>
  </si>
  <si>
    <t>tatiana.quevedo@idpc.gov.co</t>
  </si>
  <si>
    <t>jhon.carvajal@idpc.gov.co</t>
  </si>
  <si>
    <t>daniela.duque@idpc.gov.co</t>
  </si>
  <si>
    <t>wilson.daza@idpc.gov.co</t>
  </si>
  <si>
    <t>adrian.rivera@idpc.gov.co</t>
  </si>
  <si>
    <t>vladimir.tovar@idpc.gov.co</t>
  </si>
  <si>
    <t>francisco.pinzon@idpc.gov.co</t>
  </si>
  <si>
    <t>juan.saenz@idpc.gov.co</t>
  </si>
  <si>
    <t>sandra.palacios@idpc.gov.co</t>
  </si>
  <si>
    <t>jsarmiento@idpc.gov.co</t>
  </si>
  <si>
    <t>edison.guauque@idpc.gov.co</t>
  </si>
  <si>
    <t>luz.zapata@idpc.gov.co</t>
  </si>
  <si>
    <t>nasly.sanchez@idpc.gov.co</t>
  </si>
  <si>
    <t>erika.morales@idpc.gov.co</t>
  </si>
  <si>
    <t>daniel.roncancio@idpc.gov.co</t>
  </si>
  <si>
    <t>laura.molano@idpc.gov.co</t>
  </si>
  <si>
    <t>adriana.uribe@idpc.gov.co</t>
  </si>
  <si>
    <t>jenny.zamudio@idpc.gov.co</t>
  </si>
  <si>
    <t>nathaly.bonilla@idpc.gov.co</t>
  </si>
  <si>
    <t>eloisa.lamilla@idpc.gov.co</t>
  </si>
  <si>
    <t>darling.molina@idpc.gov.co</t>
  </si>
  <si>
    <t>maria.lozano@idpc.gov.co</t>
  </si>
  <si>
    <t>jrodriguez@idpc.gov.co</t>
  </si>
  <si>
    <t>maria.rodriguez@idpc.gov.co</t>
  </si>
  <si>
    <t>deivi.pineda@idpc.gov.co</t>
  </si>
  <si>
    <t>natalia.rueda@idpc.gov.co</t>
  </si>
  <si>
    <t>silvia.reyes@idpc.gov.co</t>
  </si>
  <si>
    <t>leonel.serrato@idpc.gov.co</t>
  </si>
  <si>
    <t>juan.sanchez@idpc.gov.co</t>
  </si>
  <si>
    <t>joana.bautista@idpc.gov.co</t>
  </si>
  <si>
    <t>adriana.vera@idpc.gov.co</t>
  </si>
  <si>
    <t>alejandro.mendoza@idpc.gov.co</t>
  </si>
  <si>
    <t>aida.rocha@idpc.gov.co</t>
  </si>
  <si>
    <t>angela.brinez@idpc.gov.co</t>
  </si>
  <si>
    <t>lucia.canon@idpc.gov.co</t>
  </si>
  <si>
    <t>esther.silva@idpc.gov.co</t>
  </si>
  <si>
    <t>cristina.lleras@idpc.gov.co</t>
  </si>
  <si>
    <t>diana.pedraza@idpc.gov.co</t>
  </si>
  <si>
    <t>angie.murillo@idpc.gov.co</t>
  </si>
  <si>
    <t>victor.medina@idpc.gov.co</t>
  </si>
  <si>
    <t>diego.munoz@idpc.gov.co</t>
  </si>
  <si>
    <t>sara.acuna@idpc.gov.co</t>
  </si>
  <si>
    <t>daniel.clavijo@idpc.gov.co</t>
  </si>
  <si>
    <t>conservacionmdb@idpc.gov.co</t>
  </si>
  <si>
    <t>laura.mendoza@idpc.gov.co</t>
  </si>
  <si>
    <t>diego.brinez@idpc.gov.co</t>
  </si>
  <si>
    <t>johan.romero@idpc.gov.co</t>
  </si>
  <si>
    <t>christian.cely@idpc.gov.co</t>
  </si>
  <si>
    <t>jose.mayorga@idpc.gov.co</t>
  </si>
  <si>
    <t>diva.garcia@idpc.gov.co</t>
  </si>
  <si>
    <t>harol.villay@idpc.gov.co</t>
  </si>
  <si>
    <t>laura.villamizar@idpc.gov.co</t>
  </si>
  <si>
    <t>laura.moreno@idpc.gov.co</t>
  </si>
  <si>
    <t>javier.mateus@idpc.gov.co</t>
  </si>
  <si>
    <t>angel.diaz@idpc.gov.co</t>
  </si>
  <si>
    <t>diana.diaz@idpc.gov.co</t>
  </si>
  <si>
    <t>oscar.yusty@idpc.gov.co</t>
  </si>
  <si>
    <t>luis.suescun@idpc.gov.co</t>
  </si>
  <si>
    <t>andrea.forero@idpc.gov.co</t>
  </si>
  <si>
    <t>jair.alvarado@idpc.gov.co</t>
  </si>
  <si>
    <t>yesid.hurtado@idpc.gov.co</t>
  </si>
  <si>
    <t>john.rios@idpc.gov.co</t>
  </si>
  <si>
    <t>valeria.gutierrez@idpc.gov.co</t>
  </si>
  <si>
    <t>edna.riveros@idpc.gov.co</t>
  </si>
  <si>
    <t>raissa.rosas@idpc.gov.co</t>
  </si>
  <si>
    <t>mauricio.martinez@idpc.gov.co</t>
  </si>
  <si>
    <t>nayibe.sanchez@idpc.gov.co</t>
  </si>
  <si>
    <t>elcy.vivas@idpc.gov.co</t>
  </si>
  <si>
    <t>catherine.henkel@idpc.gov.co</t>
  </si>
  <si>
    <t>luz.mejia@idpc.gov.co</t>
  </si>
  <si>
    <t>daniel.cuellar@idpc.gov.co</t>
  </si>
  <si>
    <t>katherine.camacho@idpc.gov.co</t>
  </si>
  <si>
    <t>sonia.penarette@idpc.gov.co</t>
  </si>
  <si>
    <t>daniela.arciniegas@idpc.gov.co</t>
  </si>
  <si>
    <t>fernando.rivera@idpc.gov.co</t>
  </si>
  <si>
    <t>yessica.acosta@idpc.gov.co</t>
  </si>
  <si>
    <t>william.vega@idpc.gov.co</t>
  </si>
  <si>
    <t>bibiana.vivas@idpc.gov.co</t>
  </si>
  <si>
    <t>lorena.cruz@idpc.gov.co</t>
  </si>
  <si>
    <t>giuseppe.palacino@idpc.gov.co</t>
  </si>
  <si>
    <t>cristian.castaneda@idpc.gov.co</t>
  </si>
  <si>
    <t>oriellys.simanca@idpc.gov.co</t>
  </si>
  <si>
    <t>magda.rojas@idpc.gov.co</t>
  </si>
  <si>
    <t>miller.castro@idpc.gov.co</t>
  </si>
  <si>
    <t>jesus.quiroga@idpc.gov.co</t>
  </si>
  <si>
    <t>constanza.medina@idpc.gov.co</t>
  </si>
  <si>
    <t>natalia.rey@idpc.gov.co</t>
  </si>
  <si>
    <t>claudia.velandia@idpc.gov.co</t>
  </si>
  <si>
    <t>ricardo.sanchez@idpc.gov.co</t>
  </si>
  <si>
    <t>rosa.rodriguez@idpc.gov.co</t>
  </si>
  <si>
    <t>libia.villalba@idpc.gov.co</t>
  </si>
  <si>
    <t>alejandra.nino@idpc.gov.co</t>
  </si>
  <si>
    <t>celia.paez@idpc.gov.co</t>
  </si>
  <si>
    <t>maria.angel@idpc.gov.co</t>
  </si>
  <si>
    <t>monica.sarmiento@idpc.gov.co</t>
  </si>
  <si>
    <t>jose.sanchez@idpc.gov.co</t>
  </si>
  <si>
    <t>oscar.diaz@idpc.gov.co</t>
  </si>
  <si>
    <t>sandra.varon@idpc.gov.co</t>
  </si>
  <si>
    <t>ernesto.montenegro@idpc.gov.co</t>
  </si>
  <si>
    <t>juan.gomez@idpc.gov.co</t>
  </si>
  <si>
    <t>carlos.sanchez@idpc.gov.co</t>
  </si>
  <si>
    <t>maria.tequia@idpc.gov.co</t>
  </si>
  <si>
    <t>jhon.gonzalez@idpc.gov.co</t>
  </si>
  <si>
    <t>andres.jimenez@idpc.gov.co</t>
  </si>
  <si>
    <t>wilmar.tovar@idpc.gov.co</t>
  </si>
  <si>
    <t>maria.garcia@idpc.gov.co</t>
  </si>
  <si>
    <t>camilo.escallon@idpc.gov.co</t>
  </si>
  <si>
    <t>jorge.rodriguez@idpc.gov.co</t>
  </si>
  <si>
    <t>jose.gomez@idpc.gov.co</t>
  </si>
  <si>
    <t>alexandra.cortes@idpc.gov.co</t>
  </si>
  <si>
    <t>andres.forero@idpc.gov.co</t>
  </si>
  <si>
    <t>juan.murillo@idpc.gov.co</t>
  </si>
  <si>
    <t>yenni.sanchez@idpc.gov.co</t>
  </si>
  <si>
    <t>bibiana.castro@idpc.gov.co</t>
  </si>
  <si>
    <t>leandro.cortes@idpc.gov.co</t>
  </si>
  <si>
    <t>sofia.gonzalez@idpc.gov.co</t>
  </si>
  <si>
    <t>angel.medellin@idpc.gov.co</t>
  </si>
  <si>
    <t>El contratista para la ejecuciòn de su contrato no requiere el uso de plataformas tecnológicas institucionales como lo es el correo institucional.</t>
  </si>
  <si>
    <t>javier.ortiz@idpc.gov.co</t>
  </si>
  <si>
    <t>yenny.guevara@idpc.gov.co</t>
  </si>
  <si>
    <t>diego.rodriguez@idpc.gov.co</t>
  </si>
  <si>
    <t>archivodigitalmdb@idpc.gov.co</t>
  </si>
  <si>
    <t>luisa.castaneda@idpc.gov.co</t>
  </si>
  <si>
    <t>jhon.farfan@idpc.gov.co</t>
  </si>
  <si>
    <t xml:space="preserve">Fecha de suscripción </t>
  </si>
  <si>
    <t>Fecha de inicio del contrato</t>
  </si>
  <si>
    <t>GRUPO EDS AUTOGAS S.A.S.</t>
  </si>
  <si>
    <t>445-Contratar el suministro de combustible para los vehiculos del Instituto Distrital de Patrimonio Cultural.</t>
  </si>
  <si>
    <t>https://colombiacompra.gov.co/tienda-virtual-del-estado-colombiano/ordenes-compra/85907</t>
  </si>
  <si>
    <t>Valor inicial  del contrato (VALOR CRP)</t>
  </si>
  <si>
    <t>Anulaciones o liberaciones (ANULACIONES)</t>
  </si>
  <si>
    <t>Valor final del contrato (VALOR NETO)</t>
  </si>
  <si>
    <t>Recursos totales desembolasados o pagados (AUTORIZACION GIRO)</t>
  </si>
  <si>
    <t>Porcentaje de ejecución* (AUTORIZACION GIRO/VALOR NETO)</t>
  </si>
  <si>
    <t>Fecha de terminación inicial del contrato</t>
  </si>
  <si>
    <t>Valor de las adiciones</t>
  </si>
  <si>
    <t>Fecha Finalización definitiva</t>
  </si>
  <si>
    <t>Modificaciones realizadas</t>
  </si>
  <si>
    <t>Aclaratoria</t>
  </si>
  <si>
    <t>Modificatorio</t>
  </si>
  <si>
    <t>CESIÓN</t>
  </si>
  <si>
    <t>Terminación anticipada</t>
  </si>
  <si>
    <t>Prorroga</t>
  </si>
  <si>
    <t>Terminación Anticipada</t>
  </si>
  <si>
    <t>Prorroga en días</t>
  </si>
  <si>
    <t>Cesión</t>
  </si>
  <si>
    <t>KATHERINE VELA VELASCO</t>
  </si>
  <si>
    <t>NELSON ALFREDO GARZA MANRIQUE</t>
  </si>
  <si>
    <t>TATIANA PARADA MORENO</t>
  </si>
  <si>
    <t>CATALIANA HOYOS GARCIA</t>
  </si>
  <si>
    <t>JULY EIBET BERNAL RODRIGUEZ</t>
  </si>
  <si>
    <t>N/A</t>
  </si>
  <si>
    <t>sandra.romo@idpc.gov.co</t>
  </si>
  <si>
    <t>diana.parada@idpc.gov.co</t>
  </si>
  <si>
    <t>luis.gonzalez@idpc.gov.co</t>
  </si>
  <si>
    <t>katherine.vela@idpc.gov.co</t>
  </si>
  <si>
    <t>paula.ayala@idpc.gov.co</t>
  </si>
  <si>
    <t>nelson.garza@idpc.gov.co</t>
  </si>
  <si>
    <t>oscar.becerra@idpc.gov.co</t>
  </si>
  <si>
    <t>daniel.gutierrez@idpc.gov.co</t>
  </si>
  <si>
    <t>felipe.villamil@idpc.gov.co</t>
  </si>
  <si>
    <t>diego.mora@idpc.gov.co</t>
  </si>
  <si>
    <t>diana.bedoya@idpc.gov.co</t>
  </si>
  <si>
    <t>tatiana.parada@idpc.gov.co</t>
  </si>
  <si>
    <t>claudia.olmos@idpc.gov.co</t>
  </si>
  <si>
    <t>juan.pinto@idpc.gov.co</t>
  </si>
  <si>
    <t>karen.osorio@idpc.gov.co</t>
  </si>
  <si>
    <t>catalina.hoyos@idpc.gov.co</t>
  </si>
  <si>
    <t xml:space="preserve">astrid.rojas@idpc.gov.co </t>
  </si>
  <si>
    <t>angela.ruiz@idpc.gov.co</t>
  </si>
  <si>
    <t>maria.vanegas@idpc.gov.co</t>
  </si>
  <si>
    <t>GloriaIsabelCarrilloBuitrago@idpc.gov.co</t>
  </si>
  <si>
    <t>diana.ramirez@idpc.gov.co</t>
  </si>
  <si>
    <t>sandra.diaz@idpc.gov.co</t>
  </si>
  <si>
    <t>oscar.martinez@idpc.gov.co</t>
  </si>
  <si>
    <t>camilo.rodriguez@idpc.gov.co</t>
  </si>
  <si>
    <t>juan.vargas@idpc.gov.co</t>
  </si>
  <si>
    <t>diana.gaitan@idpc.gov.co</t>
  </si>
  <si>
    <t>german.avila@idpc.gov.co</t>
  </si>
  <si>
    <t>cristian.mosquera@idpc.gov.co</t>
  </si>
  <si>
    <t>blanca.bogota@idpc.gov.co</t>
  </si>
  <si>
    <t>gregorio.sarmiento@idpc.gov.co</t>
  </si>
  <si>
    <t>july.bernal@idpc.gov.co</t>
  </si>
  <si>
    <t>maria.almarales@idpc.gov.co</t>
  </si>
  <si>
    <t>nicolas.lozano@idpc.gov.co</t>
  </si>
  <si>
    <t>LA PREVISORA COMPAÑÍA DE SEGUROS</t>
  </si>
  <si>
    <t>ZURICH COLOMBIA SEGUROS SA</t>
  </si>
  <si>
    <t>AUDIDATA COLOMBIA S.A.S</t>
  </si>
  <si>
    <t>SOLUCIONES EN INGENIERIA Y SOFTWARE S.A.S.</t>
  </si>
  <si>
    <t>SERVI LIMPIEZA S.A.</t>
  </si>
  <si>
    <t xml:space="preserve">CORREAGRO SA COMISIONISTA DE BOLSA </t>
  </si>
  <si>
    <t>"CONTRATAR UN PROGRAMA DE SEGUROS QUE AMPARE LOS BIENES E INTERESES PATRIMONIALES DEL INSTITUTO DISTRITAL DE PATRIMONIO CULTURAL Y AQUELLOS POR LOS CUALES SEA O LLEGARE A SEA RESPONSABLE GRUPO 1</t>
  </si>
  <si>
    <t>CONTRATAR UN PROGRAMA DE SEGUROS QUE AMPARE LOS BIENES E INTERESES PATRIMONIALES DEL INSTITUTO DISTRITAL DE PATRIMONIO CULTURAL Y AQUELLOS POR LOS CUALES SEA O LLEGARE A SEA RESPONSABLE GRUPO 2.</t>
  </si>
  <si>
    <t>341/460 Prestar el servicio de soporte mantenimiento y renovacion del almacenamiento de la solucion de respaldo de informacion ( Backup) para el IDPC</t>
  </si>
  <si>
    <t>(343- 455- 458) CONTRATAR LA ACTUALIZACIÓN, MANTENIMIENTO Y SOPORTE DE SOFTWARE SIIGO CONFORME LO REQUERIDO POR EL INSTITUTO DISTRITAL DE PATRIMONIO CULTURAL.</t>
  </si>
  <si>
    <t>261-474 Contratar la prestación del servicio integral de aseo, cafetería y fumigación, incluidos los insumos, para las sedes del Instituto Distrital de Patrimonio Cultural.</t>
  </si>
  <si>
    <t>(59/ 260/ 316/ 473) Contratar la prestación del servicio de vigilancia y seguridad privada para custodiar los bienes de propiedad y a cargo del IDPC</t>
  </si>
  <si>
    <t xml:space="preserve">https://community.secop.gov.co/Public/Tendering/OpportunityDetail/Index?noticeUID=CO1.NTC.2828702&amp;isFromPublicArea=True&amp;isModal=False
</t>
  </si>
  <si>
    <t>https://community.secop.gov.co/Public/Tendering/OpportunityDetail/Index?noticeUID=CO1.NTC.2853931&amp;isFromPublicArea=True&amp;isModal=False</t>
  </si>
  <si>
    <t>https://community.secop.gov.co/Public/Tendering/OpportunityDetail/Index?noticeUID=CO1.NTC.2876603&amp;isFromPublicArea=True&amp;isModal=False</t>
  </si>
  <si>
    <t>https://colombiacompra.gov.co/tienda-virtual-del-estado-colombiano/ordenes-compra/87499</t>
  </si>
  <si>
    <t>https://community.secop.gov.co/Public/Tendering/OpportunityDetail/Index?noticeUID=CO1.NTC.2898721&amp;isFromPublicArea=True&amp;isModal=False</t>
  </si>
  <si>
    <t>ASTRID DAYANNA ROJAS ROLON</t>
  </si>
  <si>
    <t>GERMAN DARIO AVILA MOLINA</t>
  </si>
  <si>
    <t>ANGÉLICA CIFUENTES GRIMALDO
TATIANA PARADA MORENO</t>
  </si>
  <si>
    <t>SONIA MILENA CUERVO PÉREZ  
KATHERINE VELA VELASCO</t>
  </si>
  <si>
    <t xml:space="preserve">MANUEL ORLANDO MARTIN JIMENEZ 
NELSON ALFREDO GARZA MANRIQUE </t>
  </si>
  <si>
    <t>MARIA CLARA MÉNDEZ ALVAREZ 
CATALINA HOYOS GARCIA</t>
  </si>
  <si>
    <t>MARIA ALEJANDRA DURAN LARGO
ASTRID DAYANNA ROJAS ROLON</t>
  </si>
  <si>
    <t>LEONARDO OCHICA SALAMANCA
GERMAN DARIO AVILA MOLINA</t>
  </si>
  <si>
    <t>MARTHA SANCHEZ SEGURA
 JULY EIBET BERNAL RODRIGUEZ</t>
  </si>
  <si>
    <t xml:space="preserve">10 Meses 11 Dias </t>
  </si>
  <si>
    <t>365 Dias</t>
  </si>
  <si>
    <t>TALLERES CARSONI S.A.S</t>
  </si>
  <si>
    <t>479- Contratar el servicio de mantenimiento para los vehículos del IDPC, con suministros de repuestos, baterías y accesorios.</t>
  </si>
  <si>
    <t>315 Días</t>
  </si>
  <si>
    <t>8 Meses</t>
  </si>
  <si>
    <t>449-Adquisición de los seguros para los vehículos del propiedad del IDPC</t>
  </si>
  <si>
    <t>1 Mes</t>
  </si>
  <si>
    <t>https://community.secop.gov.co/Public/Tendering/OpportunityDetail/Index?noticeUID=CO1.NTC.2909327&amp;isFromPublicArea=True&amp;isModal=False</t>
  </si>
  <si>
    <t>https://community.secop.gov.co/Public/Tendering/OpportunityDetail/Index?noticeUID=CO1.NTC.2938108&amp;isFromPublicArea=True&amp;isModal=False</t>
  </si>
  <si>
    <t xml:space="preserve">Prorroga y Adicion </t>
  </si>
  <si>
    <t>CARLOS ALBERTO CAMACHO PARRA 
LEIDY JANNETH SALAZAR SIERRA 
DIEGO ALEJANDRO JARAMILLO MUÑOZ</t>
  </si>
  <si>
    <t xml:space="preserve"> DIEGO ALEJANDRO JARAMILLO MUÑOZ</t>
  </si>
  <si>
    <t>diego.jaramillo@idpc.gov.co</t>
  </si>
  <si>
    <t>TIRSO ALARCON RAMIREZ 
DARÍO ALFONSO ZAMBRANO BARRERA</t>
  </si>
  <si>
    <t>DARÍO ALFONSO ZAMBRANO BARRERA</t>
  </si>
  <si>
    <t>EFRAÍN JOSÉ CANEDO CASTRO 
YENIFER ANDREA LAGOS BUENO</t>
  </si>
  <si>
    <t>yenifer.lagos@idpc.gov.co</t>
  </si>
  <si>
    <t>UNION TEMPORAL ESPECIALES COLOMBIA COMPRA 2020</t>
  </si>
  <si>
    <t>GOLD SYS LTDA</t>
  </si>
  <si>
    <t>Xertica Colombia SAS</t>
  </si>
  <si>
    <t>RAPIDO GIGANTE SAS</t>
  </si>
  <si>
    <t>(67-446-531-532-533-534-535-536-537-538) Contratar el servicio de transporte terrestre especial de pasajeros para el Instituto Distrital de Patrimonio Cultural.</t>
  </si>
  <si>
    <t>348/459 - Contratar la adquisición, suscripción y renovación  de licencias de software para los equipos de cómputo del Instituto Distrital de Patrimonio Cultural.</t>
  </si>
  <si>
    <t>(Cód. 342-454) Contratar la renovación de los servicios de Google Workspace y Google Vault (copias de respaldo y/o archivado) que incluye el correo electrónico, herramientas de colaboración y comunicación para el dominio del Instituto Distrital de Patrimonio Cultural.gov.co</t>
  </si>
  <si>
    <t>(Cod.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</si>
  <si>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 xml:space="preserve">5 Dias habiles </t>
  </si>
  <si>
    <t>https://www.colombiacompra.gov.co/tienda-virtual-del-estado-colombiano/ordenes-compra/91075</t>
  </si>
  <si>
    <t>https://community.secop.gov.co/Public/Tendering/OpportunityDetail/Index?noticeUID=CO1.NTC.2926022&amp;isFromPublicArea=True&amp;isModal=False</t>
  </si>
  <si>
    <t>https://colombiacompra.gov.co/tienda-virtual-del-estado-colombiano/ordenes-compra/91317</t>
  </si>
  <si>
    <t>https://community.secop.gov.co/Public/Tendering/OpportunityDetail/Index?noticeUID=CO1.NTC.2943189&amp;isFromPublicArea=True&amp;isModal=False</t>
  </si>
  <si>
    <t>DANA MARCELA CASTAÑO CASTELLANOS</t>
  </si>
  <si>
    <t>FUNDACIÓN UNIVERSIDAD DE AMERICA</t>
  </si>
  <si>
    <t xml:space="preserve">JHON EDISON SAAVEDRA MAYORGA </t>
  </si>
  <si>
    <t>Dubis Andrea Zambrano</t>
  </si>
  <si>
    <t>Laura Nathalia Cardenas Jimenez</t>
  </si>
  <si>
    <t>Diego Humberto Pulido Lopez</t>
  </si>
  <si>
    <t>Francisco Javier Pinzón Riaño</t>
  </si>
  <si>
    <t>Juan Pablo Sanchez Chaves</t>
  </si>
  <si>
    <t>Laura Renee del Pino Bustos</t>
  </si>
  <si>
    <t>Natalia Achiardi Ortiz</t>
  </si>
  <si>
    <t>Vladimir Enrique Tovar Muñoz</t>
  </si>
  <si>
    <t>Claudia Patricia Olmos Cuesto</t>
  </si>
  <si>
    <t>Yuly Fabiola Romero Londoño</t>
  </si>
  <si>
    <t>ESRI COLOMBIA SAS</t>
  </si>
  <si>
    <t>Fundación Gilberto Alzate Avendaño (FUGA)</t>
  </si>
  <si>
    <t>577 OBJETO PRESTAR SERVICIOS PROFESIONALES AL INSTITUTO DISTRITAL DE PATRIMONIO CULTURAL PARA EL FORTALECIMIENTO DE LA COMUNICACIÓN E INTERACCIÓN PÚBLICA MEDIANTE LA REALIZACIÓN Y DIVULGACIÓN DE CONTENIDOS DIGITALES Y LA GESTIÓN DE LAS PLATAFORMAS DIGITALES RELACIONADOS CON LA PROGRAMACIÓN Y LOS PROYECTOS ESTRATÉGICOS DE LA ENTIDAD.</t>
  </si>
  <si>
    <t>191-Celebrar contrato de interés público con la FUNDACIÓN UNIVERSIDAD DE AMÉRICA, para la realización de actividades orientadas al reconocimiento, visibilización y apropiación del patrimonio cultural material e inmaterial en la ciudad de Bogotá, a través de la realización del proyecto "TEJIENDO OPORTUNIDADES EN EL MUSEO DE TRAJES", de conformidad con la propuesta presentada y concertada en desarrollo del proceso de convocatoria 'Proyectos Locales e Interlocales' del Programa Distrital de Apoyos Concertados 2022.</t>
  </si>
  <si>
    <t>558-Prestar servicios profesionales para apoyar en las actividades relacionadas con la planificación, manejo y organización de la documentación producida, recibida y demás actividades requeridas por el Grupo de Gestión Documental del IDPC.</t>
  </si>
  <si>
    <t>557-Prestar servicios profesionales para apoyar en las actividades relacionadas con la planificación, manejo y organización de la documentación producida, recibida y demás actividades requeridas por el Grupo de Gestión Documental del IDPC.</t>
  </si>
  <si>
    <t>Cod. 560-563 Prestar servicios profesionales para apoyar el fortalecimiento de las capacidades del IDPC, en el desarrollo de planes, programas y proyectos territoriales; así como los procesos de investigación, promoción y divulgación del patrimonio cultural.</t>
  </si>
  <si>
    <t>26-Prestar servicios profesionales al Instituto Distrital de Patrimonio Cultural para apoyar la elaboración de la reglamentación orientada a la implementación de la segunda fase del PEMP Centro Histórico de Bogotá y demás instrumentos de planeación que desarrolla el Instituto en el marco de sus competencias.</t>
  </si>
  <si>
    <t>561/ 564-Prestar servicios profesionales para apoyar el fortalecimiento de las capacidades del IDPC, en el desarrollo de planes, programas y proyectos territoriales; así como los procesos de protección e intervención del patrimonio cultural.</t>
  </si>
  <si>
    <t>35- Prestar servicios profesionales para apoyar el fortalecimiento de las capacidades del IDPC en  el desarrollo de planes, programas y proyectos territoriales; así como los instrumentos de planeación y gestión urbana.</t>
  </si>
  <si>
    <t>573-Prestar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</si>
  <si>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572-Prestar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</si>
  <si>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570-Prestar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</si>
  <si>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567-Prestar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</si>
  <si>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571-Prestar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</si>
  <si>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569-Prestar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</si>
  <si>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574-Prestar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</si>
  <si>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568-Prestar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</si>
  <si>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566-Adquirir la renovación de licencias de software especializadas para los equipos de cómputo del Instituto Distrital de Patrimonio Cultural</t>
  </si>
  <si>
    <t>Aunar esfuerzos y recursos técnicos, administrativos, presupuestales y jurídicos para realizar el diseño de la sobrecubierta y las obras de primeros auxilios en el inmueble ubicado en la carrera 3 No. 10-27, de propiedad de la Fundación Gilberto Alzate Avendaño</t>
  </si>
  <si>
    <t>ccenacional@autogas.com.co</t>
  </si>
  <si>
    <t>SUBGERENCIA.LICITACIONES@previsora.gov.co</t>
  </si>
  <si>
    <t>oscar.valero.canon@zurich.com</t>
  </si>
  <si>
    <t>info@audidata.net</t>
  </si>
  <si>
    <t>juridica@integrasoftsas.com</t>
  </si>
  <si>
    <t>ampiii@servilimpieza.com.co</t>
  </si>
  <si>
    <t>buzonjudicial@correagro.com</t>
  </si>
  <si>
    <t>tallerescarsoni@gmail.com</t>
  </si>
  <si>
    <t>gerencia@bahiaclass.com</t>
  </si>
  <si>
    <t>lernesto.castiblanco@goldsysla.com</t>
  </si>
  <si>
    <t>licitaciones@eforcers.com</t>
  </si>
  <si>
    <t>gerencia.gigante@gmail.com</t>
  </si>
  <si>
    <t>dannacastano12@gmail.com</t>
  </si>
  <si>
    <t>secretaria.general@uamerica.edu.co</t>
  </si>
  <si>
    <t>jedisonsaavedra@gmail.com</t>
  </si>
  <si>
    <t>cristina.mampaso@idpc.gov.co</t>
  </si>
  <si>
    <t>dubis.zambrano373@esap.gov.co</t>
  </si>
  <si>
    <t>lauranathalia.456@gmail.com</t>
  </si>
  <si>
    <t>diegomotors@gmail.com</t>
  </si>
  <si>
    <t>vladimirquitecto@gmail.com</t>
  </si>
  <si>
    <t>impuestos@procalculo.com</t>
  </si>
  <si>
    <t>atencionalciudadano@fuga.gov.co</t>
  </si>
  <si>
    <t>170 Días</t>
  </si>
  <si>
    <t>132 Días</t>
  </si>
  <si>
    <t>166 Días</t>
  </si>
  <si>
    <t>160 Días</t>
  </si>
  <si>
    <t xml:space="preserve">49 Dias </t>
  </si>
  <si>
    <t>NA</t>
  </si>
  <si>
    <t>https://community.secop.gov.co/Public/Tendering/ContractNoticePhases/View?PPI=CO1.PPI.19348033&amp;isFromPublicArea=True&amp;isModal=False</t>
  </si>
  <si>
    <t>https://community.secop.gov.co/Public/Tendering/OpportunityDetail/Index?noticeUID=CO1.NTC.3050180&amp;isFromPublicArea=True&amp;isModal=False</t>
  </si>
  <si>
    <t>https://community.secop.gov.co/Public/Tendering/OpportunityDetail/Index?noticeUID=CO1.NTC.3047340&amp;isFromPublicArea=True&amp;isModal=False</t>
  </si>
  <si>
    <t>https://community.secop.gov.co/Public/Tendering/OpportunityDetail/Index?noticeUID=CO1.NTC.3047550&amp;isFromPublicArea=True&amp;isModal=False</t>
  </si>
  <si>
    <t>https://community.secop.gov.co/Public/Tendering/OpportunityDetail/Index?noticeUID=CO1.NTC.3048207&amp;isFromPublicArea=True&amp;isModal=False</t>
  </si>
  <si>
    <t>https://community.secop.gov.co/Public/Tendering/OpportunityDetail/Index?noticeUID=CO1.NTC.3047795&amp;isFromPublicArea=True&amp;isModal=False</t>
  </si>
  <si>
    <t>https://community.secop.gov.co/Public/Tendering/OpportunityDetail/Index?noticeUID=CO1.NTC.3050781&amp;isFromPublicArea=True&amp;isModal=False</t>
  </si>
  <si>
    <t>https://community.secop.gov.co/Public/Tendering/OpportunityDetail/Index?noticeUID=CO1.NTC.3050994&amp;isFromPublicArea=True&amp;isModal=False</t>
  </si>
  <si>
    <t>https://community.secop.gov.co/Public/Tendering/OpportunityDetail/Index?noticeUID=CO1.NTC.3065749&amp;isFromPublicArea=True&amp;isModal=False</t>
  </si>
  <si>
    <t>https://community.secop.gov.co/Public/Tendering/OpportunityDetail/Index?noticeUID=CO1.NTC.3065829&amp;isFromPublicArea=True&amp;isModal=False</t>
  </si>
  <si>
    <t>https://community.secop.gov.co/Public/Tendering/OpportunityDetail/Index?noticeUID=CO1.NTC.3065844&amp;isFromPublicArea=True&amp;isModal=False</t>
  </si>
  <si>
    <t>https://community.secop.gov.co/Public/Tendering/OpportunityDetail/Index?noticeUID=CO1.NTC.3065944&amp;isFromPublicArea=True&amp;isModal=False</t>
  </si>
  <si>
    <t>https://community.secop.gov.co/Public/Tendering/OpportunityDetail/Index?noticeUID=CO1.NTC.3066107&amp;isFromPublicArea=True&amp;isModal=False</t>
  </si>
  <si>
    <t xml:space="preserve">https://community.secop.gov.co/Public/Tendering/OpportunityDetail/Index?noticeUID=CO1.NTC.3066038&amp;isFromPublicArea=True&amp;isModal=False
</t>
  </si>
  <si>
    <t xml:space="preserve">https://community.secop.gov.co/Public/Tendering/OpportunityDetail/Index?noticeUID=CO1.NTC.3065259&amp;isFromPublicArea=True&amp;isModal=False
</t>
  </si>
  <si>
    <t>https://community.secop.gov.co/Public/Tendering/OpportunityDetail/Index?noticeUID=CO1.NTC.3066161&amp;isFromPublicArea=True&amp;isModal=False</t>
  </si>
  <si>
    <t>https://www.colombiacompra.gov.co/tienda-virtual-del-estado-colombiano/ordenes-compra/93749</t>
  </si>
  <si>
    <r>
      <t xml:space="preserve">Nota. </t>
    </r>
    <r>
      <rPr>
        <sz val="8"/>
        <color theme="1"/>
        <rFont val="Calibri"/>
        <family val="2"/>
        <scheme val="minor"/>
      </rPr>
      <t xml:space="preserve">Los contratos reportados corresponden a loa contratos  suscritos durante el periodo comprendido entre el 01 de enero al 31 de Agosto de 2022. 
</t>
    </r>
  </si>
  <si>
    <t>https://www.secop.gov.co/CO1ContractsManagement/Tendering/ProcurementContractEdit/View?docUniqueIdentifier=CO1.PCCNTR.3848795&amp;prevCtxUrl=https%3a%2f%2fwww.secop.gov.co%2fCO1ContractsManagement%2fTendering%2fProcurementContractManagement%2fIndex&amp;prevCtxLbl=Contratos+</t>
  </si>
  <si>
    <t xml:space="preserve">EDNA CAMILA DEL CONSUELO ACERO TINOCO 
JOSE ALBERTO DOMINGUEZ GABRIEL </t>
  </si>
  <si>
    <t xml:space="preserve">JOSE ALBERTO DOMINGUEZ GABRIEL </t>
  </si>
  <si>
    <t>jose.dominguez@idpc.gov.co</t>
  </si>
  <si>
    <t>LINA MARIA MORENO MALAGON 
NATALIA MUÑOZ MUÑOZ</t>
  </si>
  <si>
    <t>NATALIA MUÑOZ MUÑOZ</t>
  </si>
  <si>
    <t>dariozamba@hotmail.com</t>
  </si>
  <si>
    <t>natalia.munoz@idpc.gov.co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</si>
</sst>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0;[Red]#,##0"/>
    <numFmt numFmtId="167" formatCode="dd/mm/yyyy;@"/>
    <numFmt numFmtId="168" formatCode="&quot;$&quot;\ #,##0"/>
    <numFmt numFmtId="169" formatCode="d/m/yyyy"/>
  </numFmts>
  <fonts count="19" x14ac:knownFonts="1">
    <font>
      <sz val="11"/>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name val="Calibri"/>
      <family val="2"/>
      <scheme val="minor"/>
    </font>
    <font>
      <sz val="8"/>
      <color theme="10"/>
      <name val="Calibri"/>
      <family val="2"/>
      <scheme val="minor"/>
    </font>
    <font>
      <b/>
      <sz val="8"/>
      <color theme="1"/>
      <name val="Calibri"/>
      <family val="2"/>
    </font>
    <font>
      <sz val="8"/>
      <color theme="1"/>
      <name val="Calibri"/>
      <family val="2"/>
    </font>
    <font>
      <u/>
      <sz val="8"/>
      <color theme="10"/>
      <name val="Calibri"/>
      <family val="2"/>
      <scheme val="minor"/>
    </font>
    <font>
      <sz val="8"/>
      <color rgb="FFFF0000"/>
      <name val="Calibri"/>
      <family val="2"/>
      <scheme val="minor"/>
    </font>
    <font>
      <b/>
      <sz val="12"/>
      <color theme="1"/>
      <name val="Calibri"/>
      <family val="2"/>
      <scheme val="minor"/>
    </font>
    <font>
      <u/>
      <sz val="8"/>
      <color theme="10"/>
      <name val="Calibri"/>
      <family val="2"/>
    </font>
    <font>
      <sz val="8"/>
      <name val="Calibri"/>
      <family val="2"/>
    </font>
    <font>
      <sz val="8"/>
      <color theme="1"/>
      <name val="Calibri (Cuerpo)"/>
    </font>
    <font>
      <u/>
      <sz val="8"/>
      <color theme="1"/>
      <name val="Calibri (Cuerpo)"/>
    </font>
    <font>
      <b/>
      <sz val="8"/>
      <color theme="1"/>
      <name val="Calibri"/>
      <family val="2"/>
      <scheme val="minor"/>
    </font>
    <font>
      <sz val="8"/>
      <color theme="1"/>
      <name val="Arial Narrow"/>
      <family val="2"/>
    </font>
  </fonts>
  <fills count="4">
    <fill>
      <patternFill patternType="none"/>
    </fill>
    <fill>
      <patternFill patternType="gray125"/>
    </fill>
    <fill>
      <patternFill patternType="solid">
        <fgColor rgb="FFA5A5A5"/>
      </patternFill>
    </fill>
    <fill>
      <patternFill patternType="solid">
        <fgColor theme="0"/>
        <bgColor indexed="64"/>
      </patternFill>
    </fill>
  </fills>
  <borders count="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9">
    <xf numFmtId="0" fontId="0" fillId="0" borderId="0"/>
    <xf numFmtId="0" fontId="2" fillId="2" borderId="1" applyNumberFormat="0" applyAlignment="0" applyProtection="0"/>
    <xf numFmtId="0" fontId="1" fillId="0" borderId="0" applyNumberForma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cellStyleXfs>
  <cellXfs count="136">
    <xf numFmtId="0" fontId="0" fillId="0" borderId="0" xfId="0"/>
    <xf numFmtId="0" fontId="4" fillId="0" borderId="2" xfId="1"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top"/>
    </xf>
    <xf numFmtId="0" fontId="3" fillId="0" borderId="0" xfId="0" applyFont="1" applyFill="1" applyAlignment="1">
      <alignment vertical="center"/>
    </xf>
    <xf numFmtId="0" fontId="8" fillId="0" borderId="2" xfId="0" applyFont="1" applyFill="1" applyBorder="1" applyAlignment="1">
      <alignment horizontal="center" vertical="center"/>
    </xf>
    <xf numFmtId="0" fontId="11" fillId="0" borderId="0" xfId="0" applyFont="1" applyBorder="1" applyAlignment="1">
      <alignment vertical="center"/>
    </xf>
    <xf numFmtId="0" fontId="9"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xf>
    <xf numFmtId="0" fontId="3" fillId="3" borderId="0" xfId="0" applyFont="1" applyFill="1" applyBorder="1" applyAlignment="1">
      <alignment vertical="center"/>
    </xf>
    <xf numFmtId="0" fontId="4" fillId="0" borderId="3" xfId="1" applyFont="1" applyFill="1" applyBorder="1" applyAlignment="1">
      <alignment horizontal="center" vertical="center" wrapText="1"/>
    </xf>
    <xf numFmtId="164" fontId="4" fillId="0" borderId="3" xfId="5" applyFont="1" applyFill="1" applyBorder="1" applyAlignment="1">
      <alignment horizontal="center" vertical="center" wrapText="1"/>
    </xf>
    <xf numFmtId="9" fontId="4" fillId="0" borderId="3" xfId="1" applyNumberFormat="1" applyFont="1" applyFill="1" applyBorder="1" applyAlignment="1">
      <alignment horizontal="center" vertical="center" wrapText="1"/>
    </xf>
    <xf numFmtId="168" fontId="4" fillId="0" borderId="3" xfId="1" applyNumberFormat="1" applyFont="1" applyFill="1" applyBorder="1" applyAlignment="1">
      <alignment horizontal="center" vertical="center" wrapText="1"/>
    </xf>
    <xf numFmtId="166" fontId="9" fillId="0" borderId="2" xfId="3" applyNumberFormat="1" applyFont="1" applyFill="1" applyBorder="1" applyAlignment="1">
      <alignment horizontal="center" vertical="center" wrapText="1"/>
    </xf>
    <xf numFmtId="0" fontId="18" fillId="0" borderId="2" xfId="0" applyFont="1" applyFill="1" applyBorder="1" applyAlignment="1">
      <alignment horizontal="center" vertical="center"/>
    </xf>
    <xf numFmtId="14" fontId="9" fillId="0" borderId="2" xfId="3" applyNumberFormat="1" applyFont="1" applyFill="1" applyBorder="1" applyAlignment="1">
      <alignment horizontal="center" vertical="center" wrapText="1"/>
    </xf>
    <xf numFmtId="164" fontId="9" fillId="0" borderId="2" xfId="5" applyFont="1" applyFill="1" applyBorder="1" applyAlignment="1">
      <alignment horizontal="center" vertical="center" wrapText="1"/>
    </xf>
    <xf numFmtId="9" fontId="9" fillId="0" borderId="2" xfId="6" applyFont="1" applyFill="1" applyBorder="1" applyAlignment="1">
      <alignment horizontal="center" vertical="center" wrapText="1"/>
    </xf>
    <xf numFmtId="164" fontId="6" fillId="0" borderId="2" xfId="5" applyFont="1" applyFill="1" applyBorder="1" applyAlignment="1">
      <alignment vertical="center" wrapText="1"/>
    </xf>
    <xf numFmtId="0" fontId="6" fillId="0" borderId="2" xfId="0" applyFont="1" applyFill="1" applyBorder="1" applyAlignment="1">
      <alignment wrapText="1"/>
    </xf>
    <xf numFmtId="166" fontId="3" fillId="0" borderId="0" xfId="0" applyNumberFormat="1" applyFont="1" applyFill="1" applyBorder="1" applyAlignment="1">
      <alignment horizontal="center" vertical="center"/>
    </xf>
    <xf numFmtId="164" fontId="3" fillId="0" borderId="0" xfId="5" applyFont="1" applyFill="1" applyBorder="1" applyAlignment="1">
      <alignment horizontal="center" vertical="center"/>
    </xf>
    <xf numFmtId="168" fontId="6" fillId="0" borderId="0" xfId="6" applyNumberFormat="1" applyFont="1" applyFill="1" applyBorder="1" applyAlignment="1">
      <alignment horizontal="center" vertical="center"/>
    </xf>
    <xf numFmtId="166" fontId="9" fillId="0" borderId="0" xfId="0" applyNumberFormat="1" applyFont="1" applyFill="1" applyBorder="1" applyAlignment="1">
      <alignment horizontal="center" vertical="center"/>
    </xf>
    <xf numFmtId="164" fontId="9" fillId="0" borderId="0" xfId="5" applyFont="1" applyFill="1" applyBorder="1" applyAlignment="1">
      <alignment horizontal="center" vertical="center"/>
    </xf>
    <xf numFmtId="168" fontId="6" fillId="0" borderId="0" xfId="5" applyNumberFormat="1" applyFont="1" applyFill="1" applyBorder="1" applyAlignment="1">
      <alignment horizontal="center" vertical="center"/>
    </xf>
    <xf numFmtId="0" fontId="6" fillId="0" borderId="0" xfId="0" applyFont="1" applyFill="1" applyBorder="1" applyAlignment="1">
      <alignment horizontal="left" vertical="center" wrapText="1"/>
    </xf>
    <xf numFmtId="164" fontId="6" fillId="0" borderId="0" xfId="5" applyFont="1" applyFill="1" applyBorder="1" applyAlignment="1">
      <alignment horizontal="left" vertical="center" wrapText="1"/>
    </xf>
    <xf numFmtId="41" fontId="3" fillId="0" borderId="0" xfId="4" applyFont="1" applyFill="1" applyBorder="1" applyAlignment="1">
      <alignment vertical="center"/>
    </xf>
    <xf numFmtId="164" fontId="3" fillId="0" borderId="0" xfId="5" applyFont="1" applyFill="1" applyBorder="1" applyAlignment="1">
      <alignment vertical="center"/>
    </xf>
    <xf numFmtId="168" fontId="3" fillId="0" borderId="0" xfId="0" applyNumberFormat="1" applyFont="1" applyFill="1" applyBorder="1" applyAlignment="1">
      <alignment vertical="center"/>
    </xf>
    <xf numFmtId="0" fontId="3" fillId="0" borderId="0" xfId="0" applyFont="1" applyFill="1" applyBorder="1" applyAlignment="1">
      <alignment vertical="top"/>
    </xf>
    <xf numFmtId="14" fontId="4" fillId="0" borderId="3" xfId="1" applyNumberFormat="1" applyFont="1" applyFill="1" applyBorder="1" applyAlignment="1">
      <alignment horizontal="center" vertical="center" wrapText="1"/>
    </xf>
    <xf numFmtId="1" fontId="4" fillId="0" borderId="3" xfId="8" applyNumberFormat="1" applyFont="1" applyFill="1" applyBorder="1" applyAlignment="1">
      <alignment horizontal="center" vertical="center" wrapText="1"/>
    </xf>
    <xf numFmtId="1" fontId="4" fillId="0" borderId="3" xfId="8" applyNumberFormat="1" applyFont="1" applyFill="1" applyBorder="1" applyAlignment="1">
      <alignment horizontal="center" vertical="center"/>
    </xf>
    <xf numFmtId="164" fontId="4" fillId="0" borderId="2" xfId="5" applyFont="1" applyFill="1" applyBorder="1" applyAlignment="1">
      <alignment horizontal="center" vertical="center" wrapText="1"/>
    </xf>
    <xf numFmtId="0" fontId="3" fillId="0" borderId="0" xfId="0" applyFont="1" applyFill="1" applyAlignment="1">
      <alignment vertical="center" wrapText="1"/>
    </xf>
    <xf numFmtId="0" fontId="9"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6" fillId="0" borderId="2" xfId="1" applyFont="1" applyFill="1" applyBorder="1" applyAlignment="1">
      <alignment horizontal="justify" vertical="center" wrapText="1"/>
    </xf>
    <xf numFmtId="0" fontId="15" fillId="0" borderId="2" xfId="1" applyFont="1" applyFill="1" applyBorder="1" applyAlignment="1">
      <alignment horizontal="left" vertical="center"/>
    </xf>
    <xf numFmtId="14" fontId="9" fillId="0" borderId="2" xfId="0" applyNumberFormat="1" applyFont="1" applyFill="1" applyBorder="1" applyAlignment="1">
      <alignment horizontal="center" vertical="center" wrapText="1"/>
    </xf>
    <xf numFmtId="167"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11" fillId="0" borderId="2" xfId="0" applyFont="1" applyFill="1" applyBorder="1" applyAlignment="1">
      <alignment wrapText="1"/>
    </xf>
    <xf numFmtId="0" fontId="10" fillId="0" borderId="2" xfId="2" applyFont="1" applyFill="1" applyBorder="1" applyAlignment="1">
      <alignment horizontal="left" vertical="center" wrapText="1"/>
    </xf>
    <xf numFmtId="166" fontId="9" fillId="0" borderId="2" xfId="3" applyNumberFormat="1" applyFont="1" applyFill="1" applyBorder="1" applyAlignment="1">
      <alignment horizontal="center" vertical="center"/>
    </xf>
    <xf numFmtId="0" fontId="15" fillId="0" borderId="2" xfId="1" applyFont="1" applyFill="1" applyBorder="1" applyAlignment="1">
      <alignment horizontal="justify" vertical="center" wrapText="1"/>
    </xf>
    <xf numFmtId="0" fontId="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0" fillId="0" borderId="2" xfId="2" applyFont="1" applyFill="1" applyBorder="1" applyAlignment="1">
      <alignment horizontal="left" vertical="center"/>
    </xf>
    <xf numFmtId="0" fontId="16" fillId="0" borderId="2" xfId="2" applyFont="1" applyFill="1" applyBorder="1" applyAlignment="1">
      <alignment horizontal="left" vertical="center"/>
    </xf>
    <xf numFmtId="0" fontId="6"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166" fontId="9" fillId="0" borderId="2" xfId="0" applyNumberFormat="1" applyFont="1" applyFill="1" applyBorder="1" applyAlignment="1">
      <alignment horizontal="center" vertical="center"/>
    </xf>
    <xf numFmtId="0" fontId="15" fillId="0" borderId="2" xfId="1" applyFont="1" applyFill="1" applyBorder="1" applyAlignment="1">
      <alignment horizontal="left" vertical="center" wrapText="1"/>
    </xf>
    <xf numFmtId="0" fontId="6" fillId="0" borderId="2" xfId="0" applyFont="1" applyFill="1" applyBorder="1" applyAlignment="1">
      <alignment horizontal="left" vertical="center" wrapText="1"/>
    </xf>
    <xf numFmtId="0" fontId="14" fillId="0" borderId="2" xfId="0" applyNumberFormat="1" applyFont="1" applyFill="1" applyBorder="1" applyAlignment="1">
      <alignment horizontal="center" vertical="center" wrapText="1"/>
    </xf>
    <xf numFmtId="0" fontId="6" fillId="0" borderId="2" xfId="1" applyFont="1" applyFill="1" applyBorder="1" applyAlignment="1">
      <alignment horizontal="left" vertical="center"/>
    </xf>
    <xf numFmtId="166" fontId="3" fillId="0" borderId="2" xfId="3"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66" fontId="3" fillId="0" borderId="2"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6" fillId="0" borderId="0" xfId="1" applyFont="1" applyFill="1" applyBorder="1" applyAlignment="1">
      <alignment horizontal="justify" vertical="center" wrapText="1"/>
    </xf>
    <xf numFmtId="0" fontId="6" fillId="0" borderId="0" xfId="1" applyFont="1" applyFill="1" applyBorder="1" applyAlignment="1">
      <alignment horizontal="left" vertical="center"/>
    </xf>
    <xf numFmtId="14" fontId="3" fillId="0" borderId="0" xfId="0" applyNumberFormat="1" applyFont="1" applyFill="1" applyBorder="1" applyAlignment="1">
      <alignment horizontal="center" vertical="center"/>
    </xf>
    <xf numFmtId="167" fontId="3" fillId="0" borderId="0" xfId="0" applyNumberFormat="1" applyFont="1" applyFill="1" applyBorder="1" applyAlignment="1">
      <alignment vertical="center"/>
    </xf>
    <xf numFmtId="0" fontId="10" fillId="0" borderId="0" xfId="2" applyFont="1" applyFill="1" applyBorder="1" applyAlignment="1">
      <alignment vertical="center" wrapText="1"/>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xf>
    <xf numFmtId="14" fontId="9" fillId="0" borderId="0" xfId="0" applyNumberFormat="1" applyFont="1" applyFill="1" applyBorder="1" applyAlignment="1">
      <alignment horizontal="center" vertical="center"/>
    </xf>
    <xf numFmtId="167" fontId="9" fillId="0" borderId="0" xfId="0" applyNumberFormat="1" applyFont="1" applyFill="1" applyBorder="1" applyAlignment="1">
      <alignment vertical="center"/>
    </xf>
    <xf numFmtId="164" fontId="9" fillId="0" borderId="0" xfId="5" applyFont="1" applyFill="1" applyBorder="1" applyAlignment="1">
      <alignment vertical="center"/>
    </xf>
    <xf numFmtId="0" fontId="10" fillId="0" borderId="0" xfId="2" applyFont="1" applyFill="1" applyBorder="1" applyAlignment="1">
      <alignment horizontal="left" vertical="center"/>
    </xf>
    <xf numFmtId="169" fontId="3" fillId="0" borderId="0" xfId="0" applyNumberFormat="1" applyFont="1" applyFill="1" applyBorder="1" applyAlignment="1">
      <alignment vertical="center"/>
    </xf>
    <xf numFmtId="169" fontId="9" fillId="0" borderId="0" xfId="0" applyNumberFormat="1"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justify" vertical="center" wrapText="1"/>
    </xf>
    <xf numFmtId="0" fontId="10" fillId="0" borderId="0" xfId="2" applyFont="1" applyFill="1" applyBorder="1" applyAlignment="1">
      <alignment vertical="center"/>
    </xf>
    <xf numFmtId="0" fontId="13" fillId="0" borderId="0" xfId="2" applyFont="1" applyFill="1" applyBorder="1" applyAlignment="1">
      <alignment horizontal="justify" vertical="center" wrapText="1"/>
    </xf>
    <xf numFmtId="0" fontId="10" fillId="0" borderId="0" xfId="2" applyFont="1" applyFill="1" applyBorder="1" applyAlignment="1">
      <alignment horizontal="justify" vertical="center" wrapText="1"/>
    </xf>
    <xf numFmtId="0" fontId="7" fillId="0" borderId="0" xfId="2" applyFont="1" applyFill="1" applyBorder="1" applyAlignment="1">
      <alignment horizontal="left" vertical="center" wrapText="1"/>
    </xf>
    <xf numFmtId="0" fontId="6" fillId="0" borderId="0" xfId="0" applyFont="1" applyFill="1" applyBorder="1" applyAlignment="1">
      <alignment horizontal="left" vertical="center"/>
    </xf>
    <xf numFmtId="0" fontId="11" fillId="0" borderId="0" xfId="0" applyFont="1" applyFill="1" applyBorder="1" applyAlignment="1">
      <alignment vertical="center"/>
    </xf>
    <xf numFmtId="0" fontId="3" fillId="0" borderId="0" xfId="0" applyFont="1" applyFill="1" applyBorder="1" applyAlignment="1">
      <alignment horizontal="justify" vertical="center" wrapText="1"/>
    </xf>
    <xf numFmtId="14" fontId="3" fillId="0" borderId="0" xfId="0" applyNumberFormat="1" applyFont="1" applyFill="1" applyBorder="1" applyAlignment="1">
      <alignment vertical="center"/>
    </xf>
    <xf numFmtId="0" fontId="3" fillId="0" borderId="0" xfId="0" applyFont="1" applyFill="1" applyBorder="1" applyAlignment="1">
      <alignment vertical="center" wrapText="1"/>
    </xf>
    <xf numFmtId="0" fontId="6" fillId="0" borderId="2" xfId="0" applyFont="1" applyFill="1" applyBorder="1" applyAlignment="1">
      <alignment vertical="center" wrapText="1"/>
    </xf>
    <xf numFmtId="164" fontId="6" fillId="0" borderId="2" xfId="5"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4" fontId="9"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4" fontId="9" fillId="0" borderId="0" xfId="3"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64" fontId="9" fillId="0" borderId="0" xfId="5" applyFont="1" applyFill="1" applyBorder="1" applyAlignment="1">
      <alignment horizontal="center" vertical="center" wrapText="1"/>
    </xf>
    <xf numFmtId="166" fontId="3" fillId="0" borderId="0" xfId="3" applyNumberFormat="1" applyFont="1" applyFill="1" applyBorder="1" applyAlignment="1">
      <alignment horizontal="center" vertical="center" wrapText="1"/>
    </xf>
    <xf numFmtId="164" fontId="6" fillId="0" borderId="0" xfId="5" applyFont="1" applyFill="1" applyBorder="1" applyAlignment="1">
      <alignment horizontal="center" vertical="center" wrapText="1"/>
    </xf>
    <xf numFmtId="0" fontId="10" fillId="0" borderId="0" xfId="2" applyFont="1" applyFill="1" applyBorder="1" applyAlignment="1">
      <alignment horizontal="left" vertical="center" wrapText="1"/>
    </xf>
    <xf numFmtId="0" fontId="1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2" fillId="0" borderId="4" xfId="0" applyFont="1" applyFill="1" applyBorder="1" applyAlignment="1">
      <alignment horizontal="center" vertical="top" wrapText="1"/>
    </xf>
    <xf numFmtId="0" fontId="17" fillId="0" borderId="0"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166" fontId="9" fillId="3" borderId="2" xfId="0" applyNumberFormat="1" applyFont="1" applyFill="1" applyBorder="1" applyAlignment="1">
      <alignment horizontal="center" vertical="center"/>
    </xf>
    <xf numFmtId="0" fontId="6" fillId="3" borderId="2" xfId="1" applyFont="1" applyFill="1" applyBorder="1" applyAlignment="1">
      <alignment horizontal="left" vertical="center"/>
    </xf>
    <xf numFmtId="14" fontId="9" fillId="3" borderId="2" xfId="0" applyNumberFormat="1" applyFont="1" applyFill="1" applyBorder="1" applyAlignment="1">
      <alignment horizontal="center" vertical="center" wrapText="1"/>
    </xf>
    <xf numFmtId="167" fontId="3" fillId="3" borderId="2" xfId="0" applyNumberFormat="1" applyFont="1" applyFill="1" applyBorder="1" applyAlignment="1">
      <alignment horizontal="center" vertical="center" wrapText="1"/>
    </xf>
    <xf numFmtId="14" fontId="9" fillId="3" borderId="2" xfId="3"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164" fontId="9" fillId="3" borderId="2" xfId="5" applyFont="1" applyFill="1" applyBorder="1" applyAlignment="1">
      <alignment horizontal="center" vertical="center" wrapText="1"/>
    </xf>
    <xf numFmtId="166" fontId="3" fillId="3" borderId="2" xfId="0" applyNumberFormat="1" applyFont="1" applyFill="1" applyBorder="1" applyAlignment="1">
      <alignment horizontal="center" vertical="center"/>
    </xf>
    <xf numFmtId="166" fontId="3" fillId="3" borderId="2" xfId="3" applyNumberFormat="1" applyFont="1" applyFill="1" applyBorder="1" applyAlignment="1">
      <alignment horizontal="center" vertical="center" wrapText="1"/>
    </xf>
    <xf numFmtId="166" fontId="9" fillId="3" borderId="2" xfId="3" applyNumberFormat="1" applyFont="1" applyFill="1" applyBorder="1" applyAlignment="1">
      <alignment horizontal="center" vertical="center" wrapText="1"/>
    </xf>
    <xf numFmtId="164" fontId="6" fillId="3" borderId="2" xfId="5" applyFont="1" applyFill="1" applyBorder="1" applyAlignment="1">
      <alignment horizontal="center" vertical="center" wrapText="1"/>
    </xf>
    <xf numFmtId="9" fontId="9" fillId="3" borderId="2" xfId="6" applyFont="1" applyFill="1" applyBorder="1" applyAlignment="1">
      <alignment horizontal="center" vertical="center" wrapText="1"/>
    </xf>
    <xf numFmtId="164" fontId="6" fillId="3" borderId="2" xfId="5" applyFont="1" applyFill="1" applyBorder="1" applyAlignment="1">
      <alignment vertical="center" wrapText="1"/>
    </xf>
    <xf numFmtId="0" fontId="10" fillId="3" borderId="2" xfId="2" applyFont="1" applyFill="1" applyBorder="1" applyAlignment="1">
      <alignment horizontal="left" vertical="center" wrapText="1"/>
    </xf>
    <xf numFmtId="0" fontId="9" fillId="3" borderId="2" xfId="0" applyNumberFormat="1" applyFont="1" applyFill="1" applyBorder="1" applyAlignment="1">
      <alignment horizontal="center" vertical="center" wrapText="1"/>
    </xf>
    <xf numFmtId="0" fontId="6" fillId="3" borderId="2" xfId="1" applyFont="1" applyFill="1" applyBorder="1" applyAlignment="1">
      <alignment horizontal="justify" vertical="center" wrapText="1"/>
    </xf>
    <xf numFmtId="166" fontId="9" fillId="3" borderId="2" xfId="3" applyNumberFormat="1" applyFont="1" applyFill="1" applyBorder="1" applyAlignment="1">
      <alignment horizontal="center" vertical="center"/>
    </xf>
    <xf numFmtId="0" fontId="15" fillId="3" borderId="2" xfId="1" applyFont="1" applyFill="1" applyBorder="1" applyAlignment="1">
      <alignment horizontal="left" vertical="center"/>
    </xf>
    <xf numFmtId="14" fontId="3" fillId="3" borderId="2" xfId="0" applyNumberFormat="1" applyFont="1" applyFill="1" applyBorder="1" applyAlignment="1">
      <alignment horizontal="center" vertical="center"/>
    </xf>
    <xf numFmtId="0" fontId="6" fillId="3" borderId="2" xfId="0" applyFont="1" applyFill="1" applyBorder="1" applyAlignment="1">
      <alignment wrapText="1"/>
    </xf>
    <xf numFmtId="0" fontId="3" fillId="3" borderId="2" xfId="0" applyFont="1" applyFill="1" applyBorder="1" applyAlignment="1">
      <alignment horizontal="center" vertical="center"/>
    </xf>
    <xf numFmtId="0" fontId="18" fillId="3" borderId="2" xfId="0" applyFont="1" applyFill="1" applyBorder="1" applyAlignment="1">
      <alignment horizontal="center" vertical="center"/>
    </xf>
    <xf numFmtId="6" fontId="9" fillId="3" borderId="2" xfId="6" applyNumberFormat="1" applyFont="1" applyFill="1" applyBorder="1" applyAlignment="1">
      <alignment horizontal="center" vertical="center" wrapText="1"/>
    </xf>
    <xf numFmtId="0" fontId="3" fillId="3" borderId="0" xfId="0" applyFont="1" applyFill="1" applyAlignment="1">
      <alignment vertical="center"/>
    </xf>
  </cellXfs>
  <cellStyles count="9">
    <cellStyle name="Celda de comprobación" xfId="1" builtinId="23"/>
    <cellStyle name="Hipervínculo" xfId="2" builtinId="8"/>
    <cellStyle name="Millares" xfId="3" builtinId="3"/>
    <cellStyle name="Millares [0]" xfId="4" builtinId="6"/>
    <cellStyle name="Millares 2" xfId="7" xr:uid="{00000000-0005-0000-0000-000004000000}"/>
    <cellStyle name="Moneda" xfId="8" builtinId="4"/>
    <cellStyle name="Moneda [0]" xfId="5" builtinId="7"/>
    <cellStyle name="Normal" xfId="0" builtinId="0"/>
    <cellStyle name="Porcentaje" xfId="6" builtinId="5"/>
  </cellStyles>
  <dxfs count="1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erly.silva/Desktop/IDPC%20MAYE/IDPC/CONTRACTUAL%202022/BASE%20GESTI&#211;N%20CONTRACTUA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22"/>
      <sheetName val="Hoja2"/>
      <sheetName val="Lista Sivicof"/>
      <sheetName val="Talento no palanca"/>
      <sheetName val="REPORTE_DETALLE_PAA"/>
      <sheetName val="Abogados por proceso"/>
      <sheetName val="OAJ"/>
      <sheetName val="Hoja1"/>
    </sheetNames>
    <sheetDataSet>
      <sheetData sheetId="0">
        <row r="1">
          <cell r="E1" t="str">
            <v>CTO.</v>
          </cell>
          <cell r="F1" t="str">
            <v>Contratista</v>
          </cell>
          <cell r="G1" t="str">
            <v xml:space="preserve">ID Identificacion </v>
          </cell>
          <cell r="H1" t="str">
            <v>No. de identificación</v>
          </cell>
          <cell r="I1" t="str">
            <v>Dígito de Verificación Contratista</v>
          </cell>
          <cell r="J1" t="str">
            <v>Fecha de Nacimiento</v>
          </cell>
          <cell r="K1" t="str">
            <v xml:space="preserve">Representante Legal </v>
          </cell>
          <cell r="L1" t="str">
            <v xml:space="preserve">ID Identificacion Representante Legal  </v>
          </cell>
          <cell r="M1" t="str">
            <v xml:space="preserve">No. De identificación Representante Legal </v>
          </cell>
          <cell r="N1" t="str">
            <v xml:space="preserve">Domicilio Contratista </v>
          </cell>
          <cell r="O1" t="str">
            <v xml:space="preserve">Municipio </v>
          </cell>
          <cell r="P1" t="str">
            <v xml:space="preserve">Correo electrónico Contratista </v>
          </cell>
          <cell r="Q1" t="str">
            <v>TIPO DE CONTRATO</v>
          </cell>
          <cell r="R1" t="str">
            <v>TIPOLOGIA ESPECIFICA</v>
          </cell>
          <cell r="S1" t="str">
            <v>MODALIDAD DE SELECCION</v>
          </cell>
          <cell r="T1" t="str">
            <v>PROCEDIMIENTO - CASUALIDAD</v>
          </cell>
          <cell r="U1" t="str">
            <v>TIPO DE GASTO</v>
          </cell>
          <cell r="V1" t="str">
            <v>Objeto del proceso o contrato PAA</v>
          </cell>
          <cell r="W1" t="str">
            <v xml:space="preserve">
Valor Inicial del Contrato</v>
          </cell>
          <cell r="X1" t="str">
            <v xml:space="preserve">
Valor Final del Contrato</v>
          </cell>
          <cell r="Y1" t="str">
            <v xml:space="preserve">
Valor Mensual del Contrato</v>
          </cell>
          <cell r="Z1" t="str">
            <v>Plazo</v>
          </cell>
          <cell r="AA1" t="str">
            <v>No. Meses</v>
          </cell>
          <cell r="AB1" t="str">
            <v>No. Días</v>
          </cell>
          <cell r="AC1" t="str">
            <v>Plazo Final Total en días</v>
          </cell>
          <cell r="AD1" t="str">
            <v>Fecha de suscripción (Firma)</v>
          </cell>
          <cell r="AE1" t="str">
            <v>Fecha de inicio del contrato</v>
          </cell>
          <cell r="AF1" t="str">
            <v xml:space="preserve">Fecha de Terminación Inicial </v>
          </cell>
          <cell r="AG1" t="str">
            <v>SUPERVISOR O INTERVENTOR</v>
          </cell>
          <cell r="AH1" t="str">
            <v>ID DEL SUPERVISOR O INTERVENTOR</v>
          </cell>
          <cell r="AI1" t="str">
            <v>DIGITO VERIFICACION</v>
          </cell>
          <cell r="AJ1" t="str">
            <v>Enlace Secop</v>
          </cell>
          <cell r="AK1" t="str">
            <v>Fecha de Publicacion del Proceso</v>
          </cell>
          <cell r="AL1" t="str">
            <v>SUBDIRECTOR(A)</v>
          </cell>
          <cell r="AM1" t="str">
            <v>SUBDIRECCION</v>
          </cell>
          <cell r="AN1" t="str">
            <v xml:space="preserve">COBERTURA ARL Fecha de inicio </v>
          </cell>
          <cell r="AO1" t="str">
            <v>COBERTURA ARL Fecha de terminacion</v>
          </cell>
          <cell r="AP1" t="str">
            <v>REGISTRO 
PRESUPUESTAL 
CODIGO</v>
          </cell>
          <cell r="AQ1" t="str">
            <v>REGISTRO 
PRESUPUESTAL 
FECHA</v>
          </cell>
          <cell r="AR1" t="str">
            <v>REGISTRO PRESUPUESTAL 
VALOR</v>
          </cell>
          <cell r="AS1" t="str">
            <v xml:space="preserve"> GARANTIA 
Fecha de aprobacion SECOP II</v>
          </cell>
          <cell r="AT1" t="str">
            <v xml:space="preserve">PRÓRROGA No. 1 
Fecha de suscripción </v>
          </cell>
          <cell r="AU1" t="str">
            <v>PRÓRROGA No. 1 
Plazo en Dias</v>
          </cell>
          <cell r="AV1" t="str">
            <v xml:space="preserve">  ADICION No. 1 
Fecha de suscripción SECOP II </v>
          </cell>
          <cell r="AW1" t="str">
            <v xml:space="preserve">   ADICION No. 1 
Valor </v>
          </cell>
          <cell r="AX1" t="str">
            <v>SUSPENSIÓN No. 1 
Fecha de suscripción SECOP II</v>
          </cell>
          <cell r="AY1" t="str">
            <v xml:space="preserve">SUSPENSIÓN No. 1 
Fecha de inicio </v>
          </cell>
          <cell r="AZ1" t="str">
            <v>SUSPENSIÓN No. 1 
No. De días de suspensión</v>
          </cell>
          <cell r="BA1" t="str">
            <v xml:space="preserve">SUSPENSIÓN No. 1 
Fecha de terminación </v>
          </cell>
          <cell r="BB1" t="str">
            <v>SUSPENSIÓN No. 1 
Fecha de reanudacion Contrato</v>
          </cell>
          <cell r="BC1" t="str">
            <v>SUSPENSIÓN No. 1 
Fecha de reanudacion Publicada SECOP II</v>
          </cell>
          <cell r="BD1" t="str">
            <v>SUSPENSIÓN No. 1 
Fecha de terminación del Contrato despues de la suspensión</v>
          </cell>
          <cell r="BE1" t="str">
            <v>CESION No. 1 
Fecha de suscripción SECOP II</v>
          </cell>
          <cell r="BF1" t="str">
            <v xml:space="preserve">CESION No. 1
 Fecha de inicio </v>
          </cell>
          <cell r="BG1" t="str">
            <v xml:space="preserve">        CESION No. 1 
Nombre del Cesionario</v>
          </cell>
          <cell r="BH1" t="str">
            <v>CESION No. 1 
ID identificacion</v>
          </cell>
          <cell r="BI1" t="str">
            <v xml:space="preserve">    CESION No. 1 
No. del documento de identificación</v>
          </cell>
          <cell r="BJ1" t="str">
            <v xml:space="preserve">CESION No. 1 
Dígito de Verificación </v>
          </cell>
          <cell r="BK1" t="str">
            <v xml:space="preserve"> CESION No. 1 
Correo electrónico</v>
          </cell>
          <cell r="BL1" t="str">
            <v>CESION No. 2 
Fecha de suscripción SECOP II</v>
          </cell>
          <cell r="BM1" t="str">
            <v xml:space="preserve">CESION No. 2 
Fecha de inicio </v>
          </cell>
          <cell r="BN1" t="str">
            <v>CESION No. 2 
Nombre del Cesionario</v>
          </cell>
          <cell r="BO1" t="str">
            <v>CESION No. 2 
ID identificacion</v>
          </cell>
          <cell r="BP1" t="str">
            <v>CESION No. 2 
No. del documento de identificación</v>
          </cell>
          <cell r="BQ1" t="str">
            <v xml:space="preserve">CESION No. 2 
Dígito de Verificación </v>
          </cell>
          <cell r="BR1" t="str">
            <v xml:space="preserve"> CESION No. 2 
Correo electrónico</v>
          </cell>
          <cell r="BS1" t="str">
            <v xml:space="preserve">TERMINACION ANTICIPADA 
Fecha de suscripción SECOP II </v>
          </cell>
          <cell r="BT1" t="str">
            <v>TERMINACION ANTICIPADA 
Fecha de terminacion</v>
          </cell>
          <cell r="BU1" t="str">
            <v>ABOGADO ASIGNADO PARA EL PROCESO</v>
          </cell>
          <cell r="BV1" t="str">
            <v xml:space="preserve">NIVEL EDUCATIVO </v>
          </cell>
          <cell r="BW1" t="str">
            <v>Genero</v>
          </cell>
          <cell r="BX1" t="str">
            <v>Fecha de Terminación Definitiva</v>
          </cell>
        </row>
        <row r="2">
          <cell r="E2">
            <v>1</v>
          </cell>
          <cell r="F2" t="str">
            <v>CARLOS ESTEBAN TELLO TORRES</v>
          </cell>
          <cell r="G2" t="str">
            <v>CC</v>
          </cell>
          <cell r="H2">
            <v>1020761344</v>
          </cell>
          <cell r="I2">
            <v>7</v>
          </cell>
          <cell r="J2">
            <v>33351</v>
          </cell>
          <cell r="K2" t="str">
            <v>No aplica</v>
          </cell>
          <cell r="L2" t="str">
            <v>No aplica</v>
          </cell>
          <cell r="M2" t="str">
            <v>No aplica</v>
          </cell>
          <cell r="N2" t="str">
            <v>calle 100 # 53-48</v>
          </cell>
          <cell r="O2" t="str">
            <v>Bogotá</v>
          </cell>
          <cell r="P2" t="str">
            <v>carlos.tello@idpc.gov.co</v>
          </cell>
          <cell r="Q2" t="str">
            <v xml:space="preserve"> Contrato de Prestación de Servicios</v>
          </cell>
          <cell r="R2" t="str">
            <v xml:space="preserve">Servicios Profesionales </v>
          </cell>
          <cell r="S2" t="str">
            <v>Contratación directa</v>
          </cell>
          <cell r="T2" t="str">
            <v>Prestación de Servicios Profesionales y Apoyo</v>
          </cell>
          <cell r="U2" t="str">
            <v>Inversión</v>
          </cell>
          <cell r="V2" t="str">
            <v>437-Prestar servicios profesionales al Instituto Distrital de Patrimonio Cultural para apoyar la gestión de la Oficina Asesora Jurídica en los asuntos que le sean asignados y de orden administrativo que sean necesarias para el desempeño institucional</v>
          </cell>
          <cell r="W2">
            <v>35261226</v>
          </cell>
          <cell r="X2">
            <v>35261226</v>
          </cell>
          <cell r="Y2">
            <v>5876871</v>
          </cell>
          <cell r="Z2" t="str">
            <v>6 Meses</v>
          </cell>
          <cell r="AA2">
            <v>6</v>
          </cell>
          <cell r="AB2">
            <v>0</v>
          </cell>
          <cell r="AC2">
            <v>180</v>
          </cell>
          <cell r="AD2">
            <v>44575</v>
          </cell>
          <cell r="AE2">
            <v>44578</v>
          </cell>
          <cell r="AF2">
            <v>44758</v>
          </cell>
          <cell r="AG2" t="str">
            <v>OSCAR JAVIER FONSECA GOMEZ</v>
          </cell>
          <cell r="AH2">
            <v>80763536</v>
          </cell>
          <cell r="AI2">
            <v>0</v>
          </cell>
          <cell r="AJ2" t="str">
            <v>https://community.secop.gov.co/Public/Tendering/OpportunityDetail/Index?noticeUID=CO1.NTC.2554222&amp;isFromPublicArea=True&amp;isModal=False</v>
          </cell>
          <cell r="AK2" t="str">
            <v>01/14/2022</v>
          </cell>
          <cell r="AL2" t="str">
            <v>JUAN FERNANDO ACOSTA MIRKOW</v>
          </cell>
          <cell r="AM2" t="str">
            <v>SUBDIRECCION DE GESTION CORPORATIVA</v>
          </cell>
          <cell r="AN2" t="str">
            <v xml:space="preserve"> 15/01/2022</v>
          </cell>
          <cell r="AO2">
            <v>44758</v>
          </cell>
          <cell r="AP2">
            <v>2</v>
          </cell>
          <cell r="AQ2">
            <v>44578</v>
          </cell>
          <cell r="AR2" t="str">
            <v>35,261,226</v>
          </cell>
          <cell r="AS2">
            <v>44578</v>
          </cell>
          <cell r="BU2" t="str">
            <v>Enrique Ernesto Ramirez Mogollon</v>
          </cell>
          <cell r="BW2" t="str">
            <v>M</v>
          </cell>
          <cell r="BX2">
            <v>44758</v>
          </cell>
        </row>
        <row r="3">
          <cell r="E3">
            <v>2</v>
          </cell>
          <cell r="F3" t="str">
            <v>LAURA MARÍA HERNÁNDEZ RESTREPO</v>
          </cell>
          <cell r="G3" t="str">
            <v>CC</v>
          </cell>
          <cell r="H3">
            <v>1015397944</v>
          </cell>
          <cell r="I3">
            <v>7</v>
          </cell>
          <cell r="J3">
            <v>31685</v>
          </cell>
          <cell r="K3" t="str">
            <v>No aplica</v>
          </cell>
          <cell r="L3" t="str">
            <v>No aplica</v>
          </cell>
          <cell r="M3" t="str">
            <v>No aplica</v>
          </cell>
          <cell r="N3" t="str">
            <v xml:space="preserve">Calle 12B No. 2 -58 </v>
          </cell>
          <cell r="O3" t="str">
            <v>Bogotá</v>
          </cell>
          <cell r="P3" t="str">
            <v>laura.hernandez@idpc.gov.co</v>
          </cell>
          <cell r="Q3" t="str">
            <v xml:space="preserve"> Contrato de Prestación de Servicios</v>
          </cell>
          <cell r="R3" t="str">
            <v xml:space="preserve">Servicios Profesionales </v>
          </cell>
          <cell r="S3" t="str">
            <v>Contratación directa</v>
          </cell>
          <cell r="T3" t="str">
            <v>Prestación de Servicios Profesionales y Apoyo</v>
          </cell>
          <cell r="U3" t="str">
            <v>Inversión</v>
          </cell>
          <cell r="V3" t="str">
            <v>431-Prestar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v>
          </cell>
          <cell r="W3">
            <v>71500000</v>
          </cell>
          <cell r="X3">
            <v>71500000</v>
          </cell>
          <cell r="Y3">
            <v>6500000</v>
          </cell>
          <cell r="Z3" t="str">
            <v>11 Meses</v>
          </cell>
          <cell r="AA3">
            <v>11</v>
          </cell>
          <cell r="AB3">
            <v>0</v>
          </cell>
          <cell r="AC3">
            <v>330</v>
          </cell>
          <cell r="AD3">
            <v>44575</v>
          </cell>
          <cell r="AE3">
            <v>44578</v>
          </cell>
          <cell r="AF3">
            <v>44911</v>
          </cell>
          <cell r="AG3" t="str">
            <v>OSCAR JAVIER FONSECA GOMEZ</v>
          </cell>
          <cell r="AH3">
            <v>80763536</v>
          </cell>
          <cell r="AI3">
            <v>0</v>
          </cell>
          <cell r="AJ3" t="str">
            <v>https://community.secop.gov.co/Public/Tendering/OpportunityDetail/Index?noticeUID=CO1.NTC.2560288&amp;isFromPublicArea=True&amp;isModal=False</v>
          </cell>
          <cell r="AK3" t="str">
            <v>01/14/2022</v>
          </cell>
          <cell r="AL3" t="str">
            <v>JUAN FERNANDO ACOSTA MIRKOW</v>
          </cell>
          <cell r="AM3" t="str">
            <v>SUBDIRECCION DE GESTION CORPORATIVA</v>
          </cell>
          <cell r="AN3">
            <v>44576</v>
          </cell>
          <cell r="AO3">
            <v>44911</v>
          </cell>
          <cell r="AP3">
            <v>3</v>
          </cell>
          <cell r="AQ3">
            <v>44578</v>
          </cell>
          <cell r="AR3" t="str">
            <v>71,500,000</v>
          </cell>
          <cell r="AS3">
            <v>44578</v>
          </cell>
          <cell r="BU3" t="str">
            <v>Nataly Joanna Cubillos Pinzon</v>
          </cell>
          <cell r="BW3" t="str">
            <v>F</v>
          </cell>
          <cell r="BX3">
            <v>44911</v>
          </cell>
        </row>
        <row r="4">
          <cell r="E4">
            <v>3</v>
          </cell>
          <cell r="F4" t="str">
            <v>GINA PAOLA OCHOA VIVAS</v>
          </cell>
          <cell r="G4" t="str">
            <v>CC</v>
          </cell>
          <cell r="H4">
            <v>52764078</v>
          </cell>
          <cell r="I4">
            <v>1</v>
          </cell>
          <cell r="J4">
            <v>29120</v>
          </cell>
          <cell r="K4" t="str">
            <v>No aplica</v>
          </cell>
          <cell r="L4" t="str">
            <v>No aplica</v>
          </cell>
          <cell r="M4" t="str">
            <v>No aplica</v>
          </cell>
          <cell r="N4" t="str">
            <v>Carrera 67 No 169 - 82 Torre 3 Apt 906</v>
          </cell>
          <cell r="O4" t="str">
            <v>Bogotá</v>
          </cell>
          <cell r="P4" t="str">
            <v>gina.ochoa@idpc.gov.co</v>
          </cell>
          <cell r="Q4" t="str">
            <v xml:space="preserve"> Contrato de Prestación de Servicios</v>
          </cell>
          <cell r="R4" t="str">
            <v xml:space="preserve">Servicios Profesionales </v>
          </cell>
          <cell r="S4" t="str">
            <v>Contratación directa</v>
          </cell>
          <cell r="T4" t="str">
            <v>Prestación de Servicios Profesionales y Apoyo</v>
          </cell>
          <cell r="U4" t="str">
            <v>Inversión</v>
          </cell>
          <cell r="V4" t="str">
            <v>436-Prestar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v>
          </cell>
          <cell r="W4">
            <v>71500000</v>
          </cell>
          <cell r="X4">
            <v>71500000</v>
          </cell>
          <cell r="Y4">
            <v>6500000</v>
          </cell>
          <cell r="Z4" t="str">
            <v>11 Meses</v>
          </cell>
          <cell r="AA4">
            <v>11</v>
          </cell>
          <cell r="AB4">
            <v>0</v>
          </cell>
          <cell r="AC4">
            <v>330</v>
          </cell>
          <cell r="AD4">
            <v>44575</v>
          </cell>
          <cell r="AE4">
            <v>44578</v>
          </cell>
          <cell r="AF4">
            <v>44911</v>
          </cell>
          <cell r="AG4" t="str">
            <v>OSCAR JAVIER FONSECA GOMEZ</v>
          </cell>
          <cell r="AH4">
            <v>80763536</v>
          </cell>
          <cell r="AI4">
            <v>0</v>
          </cell>
          <cell r="AJ4" t="str">
            <v>https://community.secop.gov.co/Public/Tendering/OpportunityDetail/Index?noticeUID=CO1.NTC.2562793&amp;isFromPublicArea=True&amp;isModal=False</v>
          </cell>
          <cell r="AK4" t="str">
            <v>01/15/2022</v>
          </cell>
          <cell r="AL4" t="str">
            <v>JUAN FERNANDO ACOSTA MIRKOW</v>
          </cell>
          <cell r="AM4" t="str">
            <v>SUBDIRECCION DE GESTION CORPORATIVA</v>
          </cell>
          <cell r="AN4">
            <v>44576</v>
          </cell>
          <cell r="AO4">
            <v>44911</v>
          </cell>
          <cell r="AP4">
            <v>4</v>
          </cell>
          <cell r="AQ4">
            <v>44578</v>
          </cell>
          <cell r="AR4" t="str">
            <v>71,500,000</v>
          </cell>
          <cell r="AS4">
            <v>44578</v>
          </cell>
          <cell r="BU4" t="str">
            <v>Nataly Joanna Cubillos Pinzon</v>
          </cell>
          <cell r="BW4" t="str">
            <v>F</v>
          </cell>
          <cell r="BX4">
            <v>44911</v>
          </cell>
        </row>
        <row r="5">
          <cell r="E5">
            <v>4</v>
          </cell>
          <cell r="F5" t="str">
            <v>HELBER AURELIO SILVA LEGUIZAMON</v>
          </cell>
          <cell r="G5" t="str">
            <v>CC</v>
          </cell>
          <cell r="H5">
            <v>79905599</v>
          </cell>
          <cell r="I5">
            <v>1</v>
          </cell>
          <cell r="J5">
            <v>28050</v>
          </cell>
          <cell r="K5" t="str">
            <v>No aplica</v>
          </cell>
          <cell r="L5" t="str">
            <v>No aplica</v>
          </cell>
          <cell r="M5" t="str">
            <v>No aplica</v>
          </cell>
          <cell r="N5" t="str">
            <v>CALLE 134 A 104 26</v>
          </cell>
          <cell r="O5" t="str">
            <v>Bogotá</v>
          </cell>
          <cell r="P5" t="str">
            <v>hsilva@idpc.gov.co</v>
          </cell>
          <cell r="Q5" t="str">
            <v xml:space="preserve"> Contrato de Prestación de Servicios</v>
          </cell>
          <cell r="R5" t="str">
            <v xml:space="preserve">Servicios Profesionales </v>
          </cell>
          <cell r="S5" t="str">
            <v>Contratación directa</v>
          </cell>
          <cell r="T5" t="str">
            <v>Prestación de Servicios Profesionales y Apoyo</v>
          </cell>
          <cell r="U5" t="str">
            <v>Inversión</v>
          </cell>
          <cell r="V5" t="str">
            <v>251-Prestar servicios profesionales para llevar a cabo actividades financieras, presupuestales y contables en desarrollo de la Gestión Institucional del IDPC.</v>
          </cell>
          <cell r="W5">
            <v>56650000</v>
          </cell>
          <cell r="X5">
            <v>56650000</v>
          </cell>
          <cell r="Y5">
            <v>5150000</v>
          </cell>
          <cell r="Z5" t="str">
            <v>11 Meses</v>
          </cell>
          <cell r="AA5">
            <v>11</v>
          </cell>
          <cell r="AB5">
            <v>0</v>
          </cell>
          <cell r="AC5">
            <v>330</v>
          </cell>
          <cell r="AD5">
            <v>44578</v>
          </cell>
          <cell r="AE5">
            <v>44581</v>
          </cell>
          <cell r="AF5">
            <v>44916</v>
          </cell>
          <cell r="AG5" t="str">
            <v>JUAN FERNANDO ACOSTA MIRKOW</v>
          </cell>
          <cell r="AH5">
            <v>71722121</v>
          </cell>
          <cell r="AI5">
            <v>1</v>
          </cell>
          <cell r="AJ5" t="str">
            <v>https://community.secop.gov.co/Public/Tendering/OpportunityDetail/Index?noticeUID=CO1.NTC.2563663&amp;isFromPublicArea=True&amp;isModal=False</v>
          </cell>
          <cell r="AK5" t="str">
            <v>01/15/2022</v>
          </cell>
          <cell r="AL5" t="str">
            <v>JUAN FERNANDO ACOSTA MIRKOW</v>
          </cell>
          <cell r="AM5" t="str">
            <v>SUBDIRECCION DE GESTION CORPORATIVA</v>
          </cell>
          <cell r="AN5">
            <v>44577</v>
          </cell>
          <cell r="AO5">
            <v>44911</v>
          </cell>
          <cell r="AP5">
            <v>8</v>
          </cell>
          <cell r="AQ5">
            <v>44578</v>
          </cell>
          <cell r="AR5" t="str">
            <v>56,650,000</v>
          </cell>
          <cell r="AS5">
            <v>44579</v>
          </cell>
          <cell r="BU5" t="str">
            <v>Nataly Joanna Cubillos Pinzon</v>
          </cell>
          <cell r="BW5" t="str">
            <v>M</v>
          </cell>
          <cell r="BX5">
            <v>44916</v>
          </cell>
        </row>
        <row r="6">
          <cell r="E6">
            <v>5</v>
          </cell>
          <cell r="F6" t="str">
            <v>JENNY GISELL QUEVEDO QUEVEDO</v>
          </cell>
          <cell r="G6" t="str">
            <v>CC</v>
          </cell>
          <cell r="H6">
            <v>1070918145</v>
          </cell>
          <cell r="I6">
            <v>6</v>
          </cell>
          <cell r="J6">
            <v>32612</v>
          </cell>
          <cell r="K6" t="str">
            <v>No aplica</v>
          </cell>
          <cell r="L6" t="str">
            <v>No aplica</v>
          </cell>
          <cell r="M6" t="str">
            <v>No aplica</v>
          </cell>
          <cell r="N6" t="str">
            <v>calle 4 No. 5 - 49 int. 3 apto 3</v>
          </cell>
          <cell r="O6" t="str">
            <v>Cota</v>
          </cell>
          <cell r="P6" t="str">
            <v>jenny.quevedo@idpc.gov.co</v>
          </cell>
          <cell r="Q6" t="str">
            <v xml:space="preserve"> Contrato de Prestación de Servicios</v>
          </cell>
          <cell r="R6" t="str">
            <v xml:space="preserve">Servicios Profesionales </v>
          </cell>
          <cell r="S6" t="str">
            <v>Contratación directa</v>
          </cell>
          <cell r="T6" t="str">
            <v>Prestación de Servicios Profesionales y Apoyo</v>
          </cell>
          <cell r="U6" t="str">
            <v>Inversión</v>
          </cell>
          <cell r="V6" t="str">
            <v>392-Prestar servicios profesionales para apoyar a la Subdirección de Gestión Corporativa en el desarrollo de actividades relacionadas con la adquisición de bienes y servicios, y seguimiento a la ejecución del del proyecto de inversión y funcionamiento para una adecuada gestión institucional.</v>
          </cell>
          <cell r="W6">
            <v>55000000</v>
          </cell>
          <cell r="X6">
            <v>55000000</v>
          </cell>
          <cell r="Y6">
            <v>5000000</v>
          </cell>
          <cell r="Z6" t="str">
            <v>11 Meses</v>
          </cell>
          <cell r="AA6">
            <v>11</v>
          </cell>
          <cell r="AB6">
            <v>0</v>
          </cell>
          <cell r="AC6">
            <v>330</v>
          </cell>
          <cell r="AD6">
            <v>44578</v>
          </cell>
          <cell r="AE6">
            <v>44579</v>
          </cell>
          <cell r="AF6">
            <v>44912</v>
          </cell>
          <cell r="AG6" t="str">
            <v>JUAN FERNANDO ACOSTA MIRKOW</v>
          </cell>
          <cell r="AH6">
            <v>71722121</v>
          </cell>
          <cell r="AI6">
            <v>1</v>
          </cell>
          <cell r="AJ6" t="str">
            <v>https://community.secop.gov.co/Public/Tendering/OpportunityDetail/Index?noticeUID=CO1.NTC.2571136&amp;isFromPublicArea=True&amp;isModal=False</v>
          </cell>
          <cell r="AK6" t="str">
            <v>01/16/2022</v>
          </cell>
          <cell r="AL6" t="str">
            <v>JUAN FERNANDO ACOSTA MIRKOW</v>
          </cell>
          <cell r="AM6" t="str">
            <v>SUBDIRECCION DE GESTION CORPORATIVA</v>
          </cell>
          <cell r="AN6" t="str">
            <v xml:space="preserve"> 18/01/2022</v>
          </cell>
          <cell r="AO6" t="str">
            <v xml:space="preserve"> 17/12/2022</v>
          </cell>
          <cell r="AP6">
            <v>6</v>
          </cell>
          <cell r="AQ6">
            <v>44578</v>
          </cell>
          <cell r="AR6" t="str">
            <v>55,000,000</v>
          </cell>
          <cell r="AS6">
            <v>44578</v>
          </cell>
          <cell r="BU6" t="str">
            <v>Nataly Joanna Cubillos Pinzon</v>
          </cell>
          <cell r="BW6" t="str">
            <v>F</v>
          </cell>
          <cell r="BX6">
            <v>44912</v>
          </cell>
        </row>
        <row r="7">
          <cell r="E7">
            <v>6</v>
          </cell>
          <cell r="F7" t="str">
            <v>NATALIA TORRES GARZÓN</v>
          </cell>
          <cell r="G7" t="str">
            <v>CC</v>
          </cell>
          <cell r="H7">
            <v>1019079224</v>
          </cell>
          <cell r="I7">
            <v>3</v>
          </cell>
          <cell r="J7">
            <v>33881</v>
          </cell>
          <cell r="K7" t="str">
            <v>No aplica</v>
          </cell>
          <cell r="L7" t="str">
            <v>No aplica</v>
          </cell>
          <cell r="M7" t="str">
            <v>No aplica</v>
          </cell>
          <cell r="N7" t="str">
            <v>Carrera 4 este no 38-56</v>
          </cell>
          <cell r="O7" t="str">
            <v>Bogotá</v>
          </cell>
          <cell r="P7" t="str">
            <v>natalia.torres@idpc.gov.co</v>
          </cell>
          <cell r="Q7" t="str">
            <v xml:space="preserve"> Contrato de Prestación de Servicios</v>
          </cell>
          <cell r="R7" t="str">
            <v xml:space="preserve">Servicios Profesionales </v>
          </cell>
          <cell r="S7" t="str">
            <v>Contratación directa</v>
          </cell>
          <cell r="T7" t="str">
            <v>Prestación de Servicios Profesionales y Apoyo</v>
          </cell>
          <cell r="U7" t="str">
            <v>Inversión</v>
          </cell>
          <cell r="V7" t="str">
            <v>400-Prestar servicios profesionales a la Subdirección de Gestión Corporativa para apoyar en el trámite de respuesta a requerimientos internos y externos y seguimiento de otros temas de su competencia para el fortalecimiento de la gestión institucional.</v>
          </cell>
          <cell r="W7">
            <v>49500000</v>
          </cell>
          <cell r="X7">
            <v>49500000</v>
          </cell>
          <cell r="Y7">
            <v>4500000</v>
          </cell>
          <cell r="Z7" t="str">
            <v>11 Meses</v>
          </cell>
          <cell r="AA7">
            <v>11</v>
          </cell>
          <cell r="AB7">
            <v>0</v>
          </cell>
          <cell r="AC7">
            <v>330</v>
          </cell>
          <cell r="AD7">
            <v>44578</v>
          </cell>
          <cell r="AE7">
            <v>44580</v>
          </cell>
          <cell r="AF7">
            <v>44913</v>
          </cell>
          <cell r="AG7" t="str">
            <v>JUAN FERNANDO ACOSTA MIRKOW</v>
          </cell>
          <cell r="AH7">
            <v>71722121</v>
          </cell>
          <cell r="AI7">
            <v>1</v>
          </cell>
          <cell r="AJ7" t="str">
            <v>https://community.secop.gov.co/Public/Tendering/OpportunityDetail/Index?noticeUID=CO1.NTC.2564514&amp;isFromPublicArea=True&amp;isModal=False</v>
          </cell>
          <cell r="AK7" t="str">
            <v>01/15/2022</v>
          </cell>
          <cell r="AL7" t="str">
            <v>JUAN FERNANDO ACOSTA MIRKOW</v>
          </cell>
          <cell r="AM7" t="str">
            <v>SUBDIRECCION DE GESTION CORPORATIVA</v>
          </cell>
          <cell r="AN7" t="str">
            <v xml:space="preserve"> 25/01/2021</v>
          </cell>
          <cell r="AO7">
            <v>44911</v>
          </cell>
          <cell r="AP7">
            <v>7</v>
          </cell>
          <cell r="AQ7">
            <v>44578</v>
          </cell>
          <cell r="AR7" t="str">
            <v>49,500,000</v>
          </cell>
          <cell r="AS7">
            <v>44580</v>
          </cell>
          <cell r="BU7" t="str">
            <v>Nataly Joanna Cubillos Pinzon</v>
          </cell>
          <cell r="BW7" t="str">
            <v>F</v>
          </cell>
          <cell r="BX7">
            <v>44913</v>
          </cell>
        </row>
        <row r="8">
          <cell r="E8">
            <v>7</v>
          </cell>
          <cell r="F8" t="str">
            <v>SANDRA JANETH RUEDA IBAÑEZ</v>
          </cell>
          <cell r="G8" t="str">
            <v>CC</v>
          </cell>
          <cell r="H8">
            <v>53011202</v>
          </cell>
          <cell r="I8">
            <v>1</v>
          </cell>
          <cell r="J8">
            <v>30781</v>
          </cell>
          <cell r="K8" t="str">
            <v>No aplica</v>
          </cell>
          <cell r="L8" t="str">
            <v>No aplica</v>
          </cell>
          <cell r="M8" t="str">
            <v>No aplica</v>
          </cell>
          <cell r="N8" t="str">
            <v>Carrera 2 F No 48T-09</v>
          </cell>
          <cell r="O8" t="str">
            <v>Bogotá</v>
          </cell>
          <cell r="P8" t="str">
            <v>sandra.rueda@idpc.gov.co</v>
          </cell>
          <cell r="Q8" t="str">
            <v xml:space="preserve"> Contrato de Prestación de Servicios</v>
          </cell>
          <cell r="R8" t="str">
            <v xml:space="preserve">Servicios Profesionales </v>
          </cell>
          <cell r="S8" t="str">
            <v>Contratación directa</v>
          </cell>
          <cell r="T8" t="str">
            <v>Prestación de Servicios Profesionales y Apoyo</v>
          </cell>
          <cell r="U8" t="str">
            <v>Inversión</v>
          </cell>
          <cell r="V8" t="str">
            <v>438-Prestar servicios profesionales al Instituto Distrital de Patrimonio Cultural para apoyar la gestión de la Oficina Asesora Jurídica en los asuntos que le sean asignados y de orden administrativo que sean necesarias para el fortalecimiento del desempeño institucional</v>
          </cell>
          <cell r="W8">
            <v>35261226</v>
          </cell>
          <cell r="X8">
            <v>35261226</v>
          </cell>
          <cell r="Y8">
            <v>5876871</v>
          </cell>
          <cell r="Z8" t="str">
            <v>6 Meses</v>
          </cell>
          <cell r="AA8">
            <v>6</v>
          </cell>
          <cell r="AB8">
            <v>0</v>
          </cell>
          <cell r="AC8">
            <v>180</v>
          </cell>
          <cell r="AD8">
            <v>44578</v>
          </cell>
          <cell r="AE8">
            <v>44579</v>
          </cell>
          <cell r="AF8">
            <v>44759</v>
          </cell>
          <cell r="AG8" t="str">
            <v>OSCAR JAVIER FONSECA GOMEZ</v>
          </cell>
          <cell r="AH8">
            <v>80763536</v>
          </cell>
          <cell r="AI8">
            <v>0</v>
          </cell>
          <cell r="AJ8" t="str">
            <v>https://community.secop.gov.co/Public/Tendering/OpportunityDetail/Index?noticeUID=CO1.NTC.2580581&amp;isFromPublicArea=True&amp;isModal=False</v>
          </cell>
          <cell r="AK8" t="str">
            <v>01/17/2022</v>
          </cell>
          <cell r="AL8" t="str">
            <v>JUAN FERNANDO ACOSTA MIRKOW</v>
          </cell>
          <cell r="AM8" t="str">
            <v>SUBDIRECCION DE GESTION CORPORATIVA</v>
          </cell>
          <cell r="AN8">
            <v>44579</v>
          </cell>
          <cell r="AO8">
            <v>44759</v>
          </cell>
          <cell r="AP8">
            <v>14</v>
          </cell>
          <cell r="AQ8">
            <v>44579</v>
          </cell>
          <cell r="AR8" t="str">
            <v>35,261,226</v>
          </cell>
          <cell r="AS8">
            <v>44579</v>
          </cell>
          <cell r="BU8" t="str">
            <v>Nataly Joanna Cubillos Pinzon</v>
          </cell>
          <cell r="BW8" t="str">
            <v>F</v>
          </cell>
          <cell r="BX8">
            <v>44759</v>
          </cell>
        </row>
        <row r="9">
          <cell r="E9">
            <v>8</v>
          </cell>
          <cell r="F9" t="str">
            <v xml:space="preserve">LILIANA CECILIA ROJAS LEON </v>
          </cell>
          <cell r="G9" t="str">
            <v>CC</v>
          </cell>
          <cell r="H9">
            <v>52501495</v>
          </cell>
          <cell r="I9">
            <v>1</v>
          </cell>
          <cell r="J9">
            <v>28908</v>
          </cell>
          <cell r="K9" t="str">
            <v>No aplica</v>
          </cell>
          <cell r="L9" t="str">
            <v>No aplica</v>
          </cell>
          <cell r="M9" t="str">
            <v>No aplica</v>
          </cell>
          <cell r="N9" t="str">
            <v>Carrera 79 No. 19 - 20 Bloque 1 Apartamento 1306</v>
          </cell>
          <cell r="O9" t="str">
            <v>Bogotá</v>
          </cell>
          <cell r="P9" t="str">
            <v>liliana.rojas@idpc.gov.co</v>
          </cell>
          <cell r="Q9" t="str">
            <v xml:space="preserve"> Contrato de Prestación de Servicios</v>
          </cell>
          <cell r="R9" t="str">
            <v xml:space="preserve">Servicios Profesionales </v>
          </cell>
          <cell r="S9" t="str">
            <v>Contratación directa</v>
          </cell>
          <cell r="T9" t="str">
            <v>Prestación de Servicios Profesionales y Apoyo</v>
          </cell>
          <cell r="U9" t="str">
            <v>Inversión</v>
          </cell>
          <cell r="V9" t="str">
            <v>439-Prestar servicios profesionales al Instituto Distrital de Patrimonio Cultural para apoyar los asuntos estratégicos de la Oficina Asesora Jurídica relacionados con temas contractuales y administrativos que sean necesarias para el fortalecimiento del desempeño institucional</v>
          </cell>
          <cell r="W9">
            <v>82500000</v>
          </cell>
          <cell r="X9">
            <v>82500000</v>
          </cell>
          <cell r="Y9">
            <v>7500000</v>
          </cell>
          <cell r="Z9" t="str">
            <v>11 Meses</v>
          </cell>
          <cell r="AA9">
            <v>11</v>
          </cell>
          <cell r="AB9">
            <v>0</v>
          </cell>
          <cell r="AC9">
            <v>330</v>
          </cell>
          <cell r="AD9">
            <v>44578</v>
          </cell>
          <cell r="AE9">
            <v>44578</v>
          </cell>
          <cell r="AF9">
            <v>44911</v>
          </cell>
          <cell r="AG9" t="str">
            <v>OSCAR JAVIER FONSECA GOMEZ</v>
          </cell>
          <cell r="AH9">
            <v>80763536</v>
          </cell>
          <cell r="AI9">
            <v>0</v>
          </cell>
          <cell r="AJ9" t="str">
            <v>https://community.secop.gov.co/Public/Tendering/OpportunityDetail/Index?noticeUID=CO1.NTC.2564821&amp;isFromPublicArea=True&amp;isModal=False</v>
          </cell>
          <cell r="AK9" t="str">
            <v>01/15/2022</v>
          </cell>
          <cell r="AL9" t="str">
            <v>JUAN FERNANDO ACOSTA MIRKOW</v>
          </cell>
          <cell r="AM9" t="str">
            <v>SUBDIRECCION DE GESTION CORPORATIVA</v>
          </cell>
          <cell r="AN9">
            <v>44577</v>
          </cell>
          <cell r="AO9">
            <v>44911</v>
          </cell>
          <cell r="AP9">
            <v>5</v>
          </cell>
          <cell r="AQ9">
            <v>44578</v>
          </cell>
          <cell r="AR9" t="str">
            <v>82,500,000</v>
          </cell>
          <cell r="AS9">
            <v>44578</v>
          </cell>
          <cell r="BU9" t="str">
            <v>Nataly Joanna Cubillos Pinzon</v>
          </cell>
          <cell r="BW9" t="str">
            <v>F</v>
          </cell>
          <cell r="BX9">
            <v>44911</v>
          </cell>
        </row>
        <row r="10">
          <cell r="E10">
            <v>9</v>
          </cell>
          <cell r="F10" t="str">
            <v>SANDRA YANETH ROMO BENAVIDES</v>
          </cell>
          <cell r="G10" t="str">
            <v>CC</v>
          </cell>
          <cell r="H10">
            <v>52991321</v>
          </cell>
          <cell r="I10">
            <v>1</v>
          </cell>
          <cell r="J10">
            <v>30340</v>
          </cell>
          <cell r="K10" t="str">
            <v>No aplica</v>
          </cell>
          <cell r="L10" t="str">
            <v>No aplica</v>
          </cell>
          <cell r="M10" t="str">
            <v>No aplica</v>
          </cell>
          <cell r="N10" t="str">
            <v>Casa 17b, agrupación altos de potosí, vereda Santa Isabel de Potosí</v>
          </cell>
          <cell r="O10" t="str">
            <v>Guasca</v>
          </cell>
          <cell r="P10" t="str">
            <v>sandra.rueda@idpc.gov.co</v>
          </cell>
          <cell r="Q10" t="str">
            <v xml:space="preserve"> Contrato de Prestación de Servicios</v>
          </cell>
          <cell r="R10" t="str">
            <v xml:space="preserve">Servicios Profesionales </v>
          </cell>
          <cell r="S10" t="str">
            <v>Contratación directa</v>
          </cell>
          <cell r="T10" t="str">
            <v>Prestación de Servicios Profesionales y Apoyo</v>
          </cell>
          <cell r="U10" t="str">
            <v>Inversión</v>
          </cell>
          <cell r="V10" t="str">
            <v>257-Prestar servicios profesionales a la Subdirección de Gestión Corporativa para apoyar el desarrollo de actividades relacionadas con la contratación de bienes y servicios, proyección y revisión de documentos, peticiones, actos administrativos y demás requeridos por el IDPC, para una adecuada gestión institucional.</v>
          </cell>
          <cell r="W10">
            <v>84975000</v>
          </cell>
          <cell r="X10">
            <v>84975000</v>
          </cell>
          <cell r="Y10">
            <v>7725000</v>
          </cell>
          <cell r="Z10" t="str">
            <v>11 Meses</v>
          </cell>
          <cell r="AA10">
            <v>11</v>
          </cell>
          <cell r="AB10">
            <v>0</v>
          </cell>
          <cell r="AC10">
            <v>330</v>
          </cell>
          <cell r="AD10">
            <v>44578</v>
          </cell>
          <cell r="AE10">
            <v>44578</v>
          </cell>
          <cell r="AF10">
            <v>44911</v>
          </cell>
          <cell r="AG10" t="str">
            <v>JUAN FERNANDO ACOSTA MIRKOW</v>
          </cell>
          <cell r="AH10">
            <v>71722121</v>
          </cell>
          <cell r="AI10">
            <v>1</v>
          </cell>
          <cell r="AJ10" t="str">
            <v>https://community.secop.gov.co/Public/Tendering/OpportunityDetail/Index?noticeUID=CO1.NTC.2566047&amp;isFromPublicArea=True&amp;isModal=False</v>
          </cell>
          <cell r="AK10" t="str">
            <v>01/15/2022</v>
          </cell>
          <cell r="AL10" t="str">
            <v>JUAN FERNANDO ACOSTA MIRKOW</v>
          </cell>
          <cell r="AM10" t="str">
            <v>SUBDIRECCION DE GESTION CORPORATIVA</v>
          </cell>
          <cell r="AN10" t="str">
            <v xml:space="preserve"> 17/01/2022</v>
          </cell>
          <cell r="AO10">
            <v>44911</v>
          </cell>
          <cell r="AP10">
            <v>9</v>
          </cell>
          <cell r="AQ10">
            <v>44578</v>
          </cell>
          <cell r="AR10" t="str">
            <v>84,975,000</v>
          </cell>
          <cell r="AS10">
            <v>44578</v>
          </cell>
          <cell r="BU10" t="str">
            <v>Nataly Joanna Cubillos Pinzon</v>
          </cell>
          <cell r="BW10" t="str">
            <v>F</v>
          </cell>
          <cell r="BX10">
            <v>44911</v>
          </cell>
        </row>
        <row r="11">
          <cell r="E11">
            <v>10</v>
          </cell>
          <cell r="F11" t="str">
            <v>JORGE ALIRIO RIOS RODRIGUEZ</v>
          </cell>
          <cell r="G11" t="str">
            <v>CC</v>
          </cell>
          <cell r="H11">
            <v>79483221</v>
          </cell>
          <cell r="I11">
            <v>0</v>
          </cell>
          <cell r="J11">
            <v>25002</v>
          </cell>
          <cell r="K11" t="str">
            <v>No aplica</v>
          </cell>
          <cell r="L11" t="str">
            <v>No aplica</v>
          </cell>
          <cell r="M11" t="str">
            <v>No aplica</v>
          </cell>
          <cell r="N11" t="str">
            <v>cra 8 a No 30 b 38 sur</v>
          </cell>
          <cell r="O11" t="str">
            <v>Bogotá</v>
          </cell>
          <cell r="Q11" t="str">
            <v xml:space="preserve"> Contrato de Prestación de Servicios</v>
          </cell>
          <cell r="R11" t="str">
            <v>Servicios Apoyo a la Gestion</v>
          </cell>
          <cell r="S11" t="str">
            <v>Contratación directa</v>
          </cell>
          <cell r="T11" t="str">
            <v>Prestación de Servicios Profesionales y Apoyo</v>
          </cell>
          <cell r="U11" t="str">
            <v>Funcionamiento</v>
          </cell>
          <cell r="V11" t="str">
            <v>463-Prestar servicios de apoyo en la conducción de los vehículos de propiedad del Instituto Distrital de Patrimonio Cultural.</v>
          </cell>
          <cell r="W11">
            <v>29599625</v>
          </cell>
          <cell r="X11">
            <v>29599625</v>
          </cell>
          <cell r="Y11">
            <v>2690875</v>
          </cell>
          <cell r="Z11" t="str">
            <v>11 Meses</v>
          </cell>
          <cell r="AA11">
            <v>11</v>
          </cell>
          <cell r="AB11">
            <v>0</v>
          </cell>
          <cell r="AC11">
            <v>330</v>
          </cell>
          <cell r="AD11">
            <v>44578</v>
          </cell>
          <cell r="AE11">
            <v>44579</v>
          </cell>
          <cell r="AF11">
            <v>44912</v>
          </cell>
          <cell r="AG11" t="str">
            <v>JUAN FERNANDO ACOSTA MIRKOW</v>
          </cell>
          <cell r="AH11">
            <v>71722121</v>
          </cell>
          <cell r="AI11">
            <v>1</v>
          </cell>
          <cell r="AJ11" t="str">
            <v>https://community.secop.gov.co/Public/Tendering/OpportunityDetail/Index?noticeUID=CO1.NTC.2582524&amp;isFromPublicArea=True&amp;isModal=False</v>
          </cell>
          <cell r="AK11" t="str">
            <v>01/17/2022</v>
          </cell>
          <cell r="AL11" t="str">
            <v>JUAN FERNANDO ACOSTA MIRKOW</v>
          </cell>
          <cell r="AM11" t="str">
            <v>SUBDIRECCION DE GESTION CORPORATIVA</v>
          </cell>
          <cell r="AN11">
            <v>44579</v>
          </cell>
          <cell r="AO11">
            <v>44912</v>
          </cell>
          <cell r="AP11">
            <v>13</v>
          </cell>
          <cell r="AQ11">
            <v>44579</v>
          </cell>
          <cell r="AR11" t="str">
            <v>29,599,625</v>
          </cell>
          <cell r="AS11">
            <v>44579</v>
          </cell>
          <cell r="BU11" t="str">
            <v>Gina Paola Ochoa Vivas</v>
          </cell>
          <cell r="BW11" t="str">
            <v>M</v>
          </cell>
          <cell r="BX11">
            <v>44912</v>
          </cell>
        </row>
        <row r="12">
          <cell r="E12">
            <v>11</v>
          </cell>
          <cell r="F12" t="str">
            <v>ESTEFANIA DIAZ MUÑOZ</v>
          </cell>
          <cell r="G12" t="str">
            <v>CC</v>
          </cell>
          <cell r="H12">
            <v>1072647232</v>
          </cell>
          <cell r="I12">
            <v>2</v>
          </cell>
          <cell r="J12">
            <v>32263</v>
          </cell>
          <cell r="K12" t="str">
            <v>No aplica</v>
          </cell>
          <cell r="L12" t="str">
            <v>No aplica</v>
          </cell>
          <cell r="M12" t="str">
            <v>No aplica</v>
          </cell>
          <cell r="N12" t="str">
            <v>CARRERA 73 49A-18 APT401</v>
          </cell>
          <cell r="O12" t="str">
            <v>Bogotá</v>
          </cell>
          <cell r="P12" t="str">
            <v>estefania.diaz@idpc.gov.co</v>
          </cell>
          <cell r="Q12" t="str">
            <v xml:space="preserve"> Contrato de Prestación de Servicios</v>
          </cell>
          <cell r="R12" t="str">
            <v xml:space="preserve">Servicios Profesionales </v>
          </cell>
          <cell r="S12" t="str">
            <v>Contratación directa</v>
          </cell>
          <cell r="T12" t="str">
            <v>Prestación de Servicios Profesionales y Apoyo</v>
          </cell>
          <cell r="U12" t="str">
            <v>Inversión</v>
          </cell>
          <cell r="V12" t="str">
            <v>435-Prestar servicios profesionales al Instituto Distrital de Patrimonio Cultural para apoyar la gestión de la Oficina Asesora Jurídica en los asuntos relacionados con la defensa judicial y extrajudicial de la entidad  para la prevención del daño antijurídico de la entidad necesarios para el fortalecimiento del desempeño institucional</v>
          </cell>
          <cell r="W12">
            <v>64645581</v>
          </cell>
          <cell r="X12">
            <v>64645581</v>
          </cell>
          <cell r="Y12">
            <v>5876871</v>
          </cell>
          <cell r="Z12" t="str">
            <v>11 Meses</v>
          </cell>
          <cell r="AA12">
            <v>11</v>
          </cell>
          <cell r="AB12">
            <v>0</v>
          </cell>
          <cell r="AC12">
            <v>330</v>
          </cell>
          <cell r="AD12">
            <v>44578</v>
          </cell>
          <cell r="AE12">
            <v>44581</v>
          </cell>
          <cell r="AF12">
            <v>44914</v>
          </cell>
          <cell r="AG12" t="str">
            <v>OSCAR JAVIER FONSECA GOMEZ</v>
          </cell>
          <cell r="AH12">
            <v>80763536</v>
          </cell>
          <cell r="AI12">
            <v>0</v>
          </cell>
          <cell r="AJ12" t="str">
            <v>https://community.secop.gov.co/Public/Tendering/OpportunityDetail/Index?noticeUID=CO1.NTC.2583583&amp;isFromPublicArea=True&amp;isModal=true&amp;asPopupView=true</v>
          </cell>
          <cell r="AK12" t="str">
            <v>01/17/2022</v>
          </cell>
          <cell r="AL12" t="str">
            <v>JUAN FERNANDO ACOSTA MIRKOW</v>
          </cell>
          <cell r="AM12" t="str">
            <v>SUBDIRECCION DE GESTION CORPORATIVA</v>
          </cell>
          <cell r="AN12">
            <v>44579</v>
          </cell>
          <cell r="AO12">
            <v>44912</v>
          </cell>
          <cell r="AP12">
            <v>12</v>
          </cell>
          <cell r="AQ12">
            <v>44579</v>
          </cell>
          <cell r="AR12" t="str">
            <v>64,645,581</v>
          </cell>
          <cell r="AS12">
            <v>44581</v>
          </cell>
          <cell r="BU12" t="str">
            <v>Gina Paola Ochoa Vivas</v>
          </cell>
          <cell r="BW12" t="str">
            <v>F</v>
          </cell>
          <cell r="BX12">
            <v>44914</v>
          </cell>
        </row>
        <row r="13">
          <cell r="E13">
            <v>12</v>
          </cell>
          <cell r="F13" t="str">
            <v>QUINTILIANO GARCÍA ORTEGA</v>
          </cell>
          <cell r="G13" t="str">
            <v>CC</v>
          </cell>
          <cell r="H13">
            <v>79291999</v>
          </cell>
          <cell r="I13">
            <v>7</v>
          </cell>
          <cell r="J13">
            <v>23277</v>
          </cell>
          <cell r="K13" t="str">
            <v>No aplica</v>
          </cell>
          <cell r="L13" t="str">
            <v>No aplica</v>
          </cell>
          <cell r="M13" t="str">
            <v>No aplica</v>
          </cell>
          <cell r="N13" t="str">
            <v>Cll 41 sur No. 2 75 este</v>
          </cell>
          <cell r="O13" t="str">
            <v>Bogotá</v>
          </cell>
          <cell r="Q13" t="str">
            <v xml:space="preserve"> Contrato de Prestación de Servicios</v>
          </cell>
          <cell r="R13" t="str">
            <v>Servicios Apoyo a la Gestion</v>
          </cell>
          <cell r="S13" t="str">
            <v>Contratación directa</v>
          </cell>
          <cell r="T13" t="str">
            <v>Prestación de Servicios Profesionales y Apoyo</v>
          </cell>
          <cell r="U13" t="str">
            <v>Funcionamiento</v>
          </cell>
          <cell r="V13" t="str">
            <v>464-Prestar servicios de apoyo  en la conducción de los vehículos de propiedad del Instituto Distrital de Patrimonio Cultural.</v>
          </cell>
          <cell r="W13">
            <v>29599625</v>
          </cell>
          <cell r="X13">
            <v>29599625</v>
          </cell>
          <cell r="Y13">
            <v>2690875</v>
          </cell>
          <cell r="Z13" t="str">
            <v>11 Meses</v>
          </cell>
          <cell r="AA13">
            <v>11</v>
          </cell>
          <cell r="AB13">
            <v>0</v>
          </cell>
          <cell r="AC13">
            <v>330</v>
          </cell>
          <cell r="AD13">
            <v>44578</v>
          </cell>
          <cell r="AE13">
            <v>44579</v>
          </cell>
          <cell r="AF13">
            <v>44912</v>
          </cell>
          <cell r="AG13" t="str">
            <v>JUAN FERNANDO ACOSTA MIRKOW</v>
          </cell>
          <cell r="AH13">
            <v>71722121</v>
          </cell>
          <cell r="AI13">
            <v>1</v>
          </cell>
          <cell r="AJ13" t="str">
            <v>https://community.secop.gov.co/Public/Tendering/OpportunityDetail/Index?noticeUID=CO1.NTC.2584181&amp;isFromPublicArea=True&amp;isModal=False</v>
          </cell>
          <cell r="AK13" t="str">
            <v>01/17/2022</v>
          </cell>
          <cell r="AL13" t="str">
            <v>JUAN FERNANDO ACOSTA MIRKOW</v>
          </cell>
          <cell r="AM13" t="str">
            <v>SUBDIRECCION DE GESTION CORPORATIVA</v>
          </cell>
          <cell r="AN13">
            <v>44579</v>
          </cell>
          <cell r="AO13">
            <v>44912</v>
          </cell>
          <cell r="AP13">
            <v>15</v>
          </cell>
          <cell r="AQ13">
            <v>44579</v>
          </cell>
          <cell r="AR13" t="str">
            <v>29,599,625</v>
          </cell>
          <cell r="AS13">
            <v>44579</v>
          </cell>
          <cell r="BU13" t="str">
            <v xml:space="preserve">Carlos Tello </v>
          </cell>
          <cell r="BW13" t="str">
            <v>M</v>
          </cell>
          <cell r="BX13">
            <v>44912</v>
          </cell>
        </row>
        <row r="14">
          <cell r="E14">
            <v>13</v>
          </cell>
          <cell r="F14" t="str">
            <v>CATALINA ARREAZA MORENO</v>
          </cell>
          <cell r="G14" t="str">
            <v>CC</v>
          </cell>
          <cell r="H14">
            <v>52697259</v>
          </cell>
          <cell r="I14">
            <v>0</v>
          </cell>
          <cell r="J14">
            <v>29343</v>
          </cell>
          <cell r="K14" t="str">
            <v>No aplica</v>
          </cell>
          <cell r="L14" t="str">
            <v>No aplica</v>
          </cell>
          <cell r="M14" t="str">
            <v>No aplica</v>
          </cell>
          <cell r="N14" t="str">
            <v>Calle 37 No. 19-45</v>
          </cell>
          <cell r="O14" t="str">
            <v>Bogotá</v>
          </cell>
          <cell r="P14" t="str">
            <v>catalina.arreaza@idpc.gov.co</v>
          </cell>
          <cell r="Q14" t="str">
            <v xml:space="preserve"> Contrato de Prestación de Servicios</v>
          </cell>
          <cell r="R14" t="str">
            <v xml:space="preserve">Servicios Profesionales </v>
          </cell>
          <cell r="S14" t="str">
            <v>Contratación directa</v>
          </cell>
          <cell r="T14" t="str">
            <v>Prestación de Servicios Profesionales y Apoyo</v>
          </cell>
          <cell r="U14" t="str">
            <v>Inversión</v>
          </cell>
          <cell r="V14" t="str">
            <v>227-Prestar servicios profesionales para desarrollar actividades para la cooperación y relaciones internacionales entre instituciones encargadas del Patrimonio Cultural para el fortalecimiento de la gestión institucional.</v>
          </cell>
          <cell r="W14">
            <v>107635000</v>
          </cell>
          <cell r="X14">
            <v>107635000</v>
          </cell>
          <cell r="Y14">
            <v>9785000</v>
          </cell>
          <cell r="Z14" t="str">
            <v>11 Meses</v>
          </cell>
          <cell r="AA14">
            <v>11</v>
          </cell>
          <cell r="AB14">
            <v>0</v>
          </cell>
          <cell r="AC14">
            <v>330</v>
          </cell>
          <cell r="AD14">
            <v>44579</v>
          </cell>
          <cell r="AE14">
            <v>44580</v>
          </cell>
          <cell r="AF14">
            <v>44913</v>
          </cell>
          <cell r="AG14" t="str">
            <v>JUAN FERNANDO ACOSTA MIRKOW</v>
          </cell>
          <cell r="AH14">
            <v>71722121</v>
          </cell>
          <cell r="AI14">
            <v>1</v>
          </cell>
          <cell r="AJ14" t="str">
            <v>https://community.secop.gov.co/Public/Tendering/OpportunityDetail/Index?noticeUID=CO1.NTC.2590708&amp;isFromPublicArea=True&amp;isModal=False</v>
          </cell>
          <cell r="AK14" t="str">
            <v>01/18/2022</v>
          </cell>
          <cell r="AL14" t="str">
            <v>JUAN FERNANDO ACOSTA MIRKOW</v>
          </cell>
          <cell r="AM14" t="str">
            <v>SUBDIRECCION DE GESTION CORPORATIVA</v>
          </cell>
          <cell r="AN14" t="str">
            <v xml:space="preserve"> 19/01/2022</v>
          </cell>
          <cell r="AO14" t="str">
            <v xml:space="preserve"> 18/12/2022</v>
          </cell>
          <cell r="AP14">
            <v>10</v>
          </cell>
          <cell r="AQ14">
            <v>44579</v>
          </cell>
          <cell r="AR14" t="str">
            <v>107,635,000</v>
          </cell>
          <cell r="AS14">
            <v>44579</v>
          </cell>
          <cell r="BU14" t="str">
            <v>Gina Paola Ochoa Vivas</v>
          </cell>
          <cell r="BW14" t="str">
            <v>F</v>
          </cell>
          <cell r="BX14">
            <v>44913</v>
          </cell>
        </row>
        <row r="15">
          <cell r="E15">
            <v>14</v>
          </cell>
          <cell r="F15" t="str">
            <v>CARLOS MARIO SANTOS PINILLA</v>
          </cell>
          <cell r="G15" t="str">
            <v>CC</v>
          </cell>
          <cell r="H15">
            <v>80775570</v>
          </cell>
          <cell r="I15">
            <v>3</v>
          </cell>
          <cell r="J15">
            <v>31391</v>
          </cell>
          <cell r="K15" t="str">
            <v>No aplica</v>
          </cell>
          <cell r="L15" t="str">
            <v>No aplica</v>
          </cell>
          <cell r="M15" t="str">
            <v>No aplica</v>
          </cell>
          <cell r="N15" t="str">
            <v>CRA 101 # 69-21 TORRE 1 APT 504</v>
          </cell>
          <cell r="O15" t="str">
            <v>Bogotá</v>
          </cell>
          <cell r="P15" t="str">
            <v>carlos.santos@idpc.gov.co</v>
          </cell>
          <cell r="Q15" t="str">
            <v xml:space="preserve"> Contrato de Prestación de Servicios</v>
          </cell>
          <cell r="R15" t="str">
            <v xml:space="preserve">Servicios Profesionales </v>
          </cell>
          <cell r="S15" t="str">
            <v>Contratación directa</v>
          </cell>
          <cell r="T15" t="str">
            <v>Prestación de Servicios Profesionales y Apoyo</v>
          </cell>
          <cell r="U15" t="str">
            <v>Inversión</v>
          </cell>
          <cell r="V15" t="str">
            <v>234-Prestar servicios profesionales al Instituto Disrital de Patrimonio Cultural para apoyar el desarrollo de actividades e instrumentos tecnológicos orientados a facilitar el análisis de la información producida por la Oficina Asesora de Planeación y apoyar la implementación de las políticas de gestión y desempeño de acuerdo con el Modelo Integrado de Planeación y Gestión (MIPG).</v>
          </cell>
          <cell r="W15">
            <v>43807445</v>
          </cell>
          <cell r="X15">
            <v>43807445</v>
          </cell>
          <cell r="Y15">
            <v>3982495</v>
          </cell>
          <cell r="Z15" t="str">
            <v>11 Meses</v>
          </cell>
          <cell r="AA15">
            <v>11</v>
          </cell>
          <cell r="AB15">
            <v>0</v>
          </cell>
          <cell r="AC15">
            <v>330</v>
          </cell>
          <cell r="AD15">
            <v>44579</v>
          </cell>
          <cell r="AE15">
            <v>44582</v>
          </cell>
          <cell r="AF15">
            <v>44915</v>
          </cell>
          <cell r="AG15" t="str">
            <v>JUAN FERNANDO ACOSTA MIRKOW</v>
          </cell>
          <cell r="AH15">
            <v>71722121</v>
          </cell>
          <cell r="AI15">
            <v>1</v>
          </cell>
          <cell r="AJ15" t="str">
            <v>https://community.secop.gov.co/Public/Tendering/OpportunityDetail/Index?noticeUID=CO1.NTC.2588544&amp;isFromPublicArea=True&amp;isModal=False</v>
          </cell>
          <cell r="AK15" t="str">
            <v>01/18/2022</v>
          </cell>
          <cell r="AL15" t="str">
            <v>JUAN FERNANDO ACOSTA MIRKOW</v>
          </cell>
          <cell r="AM15" t="str">
            <v>SUBDIRECCION DE GESTION CORPORATIVA</v>
          </cell>
          <cell r="AN15" t="str">
            <v xml:space="preserve"> 18/01/2022</v>
          </cell>
          <cell r="AO15">
            <v>44912</v>
          </cell>
          <cell r="AP15">
            <v>36</v>
          </cell>
          <cell r="AQ15">
            <v>44581</v>
          </cell>
          <cell r="AR15" t="str">
            <v>43,807,445</v>
          </cell>
          <cell r="AS15">
            <v>44580</v>
          </cell>
          <cell r="BU15" t="str">
            <v xml:space="preserve">Carlos Tello </v>
          </cell>
          <cell r="BW15" t="str">
            <v>M</v>
          </cell>
          <cell r="BX15">
            <v>44915</v>
          </cell>
        </row>
        <row r="16">
          <cell r="E16">
            <v>15</v>
          </cell>
          <cell r="F16" t="str">
            <v>CAMILO ANDRES MORENO MALAGON</v>
          </cell>
          <cell r="G16" t="str">
            <v>CC</v>
          </cell>
          <cell r="H16">
            <v>1023912943</v>
          </cell>
          <cell r="I16">
            <v>9</v>
          </cell>
          <cell r="J16">
            <v>33606</v>
          </cell>
          <cell r="K16" t="str">
            <v>No aplica</v>
          </cell>
          <cell r="L16" t="str">
            <v>No aplica</v>
          </cell>
          <cell r="M16" t="str">
            <v>No aplica</v>
          </cell>
          <cell r="N16" t="str">
            <v>Cra 3#1-47</v>
          </cell>
          <cell r="O16" t="str">
            <v>Bogotá</v>
          </cell>
          <cell r="P16" t="str">
            <v>camilo.moreno@idpc.gov.co</v>
          </cell>
          <cell r="Q16" t="str">
            <v xml:space="preserve"> Contrato de Prestación de Servicios</v>
          </cell>
          <cell r="R16" t="str">
            <v>Servicios Apoyo a la Gestion</v>
          </cell>
          <cell r="S16" t="str">
            <v>Contratación directa</v>
          </cell>
          <cell r="T16" t="str">
            <v>Prestación de Servicios Profesionales y Apoyo</v>
          </cell>
          <cell r="U16" t="str">
            <v>Inversión</v>
          </cell>
          <cell r="V16" t="str">
            <v>405-Prestar servicios de apoyo a la gestión al IDPC en el manejo los instrumentos archivísticos en el marco de la Política de Gestión Documental del Modelo Integrado de Planeación y Gestión.</v>
          </cell>
          <cell r="W16">
            <v>39071505</v>
          </cell>
          <cell r="X16">
            <v>39071505</v>
          </cell>
          <cell r="Y16">
            <v>3551955</v>
          </cell>
          <cell r="Z16" t="str">
            <v>11 Meses</v>
          </cell>
          <cell r="AA16">
            <v>11</v>
          </cell>
          <cell r="AB16">
            <v>0</v>
          </cell>
          <cell r="AC16">
            <v>330</v>
          </cell>
          <cell r="AD16">
            <v>44578</v>
          </cell>
          <cell r="AE16">
            <v>44580</v>
          </cell>
          <cell r="AF16">
            <v>44913</v>
          </cell>
          <cell r="AG16" t="str">
            <v>JUAN FERNANDO ACOSTA MIRKOW</v>
          </cell>
          <cell r="AH16">
            <v>71722121</v>
          </cell>
          <cell r="AI16">
            <v>1</v>
          </cell>
          <cell r="AJ16" t="str">
            <v>https://community.secop.gov.co/Public/Tendering/OpportunityDetail/Index?noticeUID=CO1.NTC.2589103&amp;isFromPublicArea=True&amp;isModal=False</v>
          </cell>
          <cell r="AK16" t="str">
            <v>01/18/2022</v>
          </cell>
          <cell r="AL16" t="str">
            <v>JUAN FERNANDO ACOSTA MIRKOW</v>
          </cell>
          <cell r="AM16" t="str">
            <v>SUBDIRECCION DE GESTION CORPORATIVA</v>
          </cell>
          <cell r="AN16">
            <v>44579</v>
          </cell>
          <cell r="AO16">
            <v>44912</v>
          </cell>
          <cell r="AP16">
            <v>11</v>
          </cell>
          <cell r="AQ16">
            <v>44579</v>
          </cell>
          <cell r="AR16" t="str">
            <v>39,071,505</v>
          </cell>
          <cell r="AS16">
            <v>44580</v>
          </cell>
          <cell r="BU16" t="str">
            <v xml:space="preserve">Carlos Tello </v>
          </cell>
          <cell r="BW16" t="str">
            <v>M</v>
          </cell>
          <cell r="BX16">
            <v>44913</v>
          </cell>
        </row>
        <row r="17">
          <cell r="E17">
            <v>16</v>
          </cell>
          <cell r="F17" t="str">
            <v>DIANA MARCELA PARADA MENDIVELSO</v>
          </cell>
          <cell r="G17" t="str">
            <v>CC</v>
          </cell>
          <cell r="H17">
            <v>52735980</v>
          </cell>
          <cell r="I17">
            <v>7</v>
          </cell>
          <cell r="J17">
            <v>30666</v>
          </cell>
          <cell r="K17" t="str">
            <v>No aplica</v>
          </cell>
          <cell r="L17" t="str">
            <v>No aplica</v>
          </cell>
          <cell r="M17" t="str">
            <v>No aplica</v>
          </cell>
          <cell r="N17" t="str">
            <v>TRANSVERSAL 6C ESTE NO. 33-35 SUR</v>
          </cell>
          <cell r="O17" t="str">
            <v>Bogotá</v>
          </cell>
          <cell r="P17" t="str">
            <v>diana.acuna@idpc.gov.co</v>
          </cell>
          <cell r="Q17" t="str">
            <v xml:space="preserve"> Contrato de Prestación de Servicios</v>
          </cell>
          <cell r="R17" t="str">
            <v xml:space="preserve">Servicios Profesionales </v>
          </cell>
          <cell r="S17" t="str">
            <v>Contratación directa</v>
          </cell>
          <cell r="T17" t="str">
            <v>Prestación de Servicios Profesionales y Apoyo</v>
          </cell>
          <cell r="U17" t="str">
            <v>Inversión</v>
          </cell>
          <cell r="V17" t="str">
            <v>126-Prestar servicios profesionales al Instituto Distrital de Patrimonio Cultural para apoyar actividades de gestión social y operativas que adelanta la Subdirección de Protección e Intervención del Patrimonio.</v>
          </cell>
          <cell r="W17">
            <v>54075000</v>
          </cell>
          <cell r="X17">
            <v>54075000</v>
          </cell>
          <cell r="Y17">
            <v>5150000</v>
          </cell>
          <cell r="Z17" t="str">
            <v>315 Dias</v>
          </cell>
          <cell r="AA17">
            <v>0</v>
          </cell>
          <cell r="AB17">
            <v>315</v>
          </cell>
          <cell r="AC17">
            <v>315</v>
          </cell>
          <cell r="AD17">
            <v>44580</v>
          </cell>
          <cell r="AE17">
            <v>44582</v>
          </cell>
          <cell r="AF17">
            <v>44900</v>
          </cell>
          <cell r="AG17" t="str">
            <v>MARIA CLAUDIA VARGAS MARTINEZ</v>
          </cell>
          <cell r="AH17">
            <v>39791978</v>
          </cell>
          <cell r="AI17">
            <v>2</v>
          </cell>
          <cell r="AJ17" t="str">
            <v>https://community.secop.gov.co/Public/Tendering/OpportunityDetail/Index?noticeUID=CO1.NTC.2610095&amp;isFromPublicArea=True&amp;isModal=False</v>
          </cell>
          <cell r="AK17" t="str">
            <v>01/18/2022</v>
          </cell>
          <cell r="AL17" t="str">
            <v>MARIA CLAUDIA VARGAS MARTINEZ</v>
          </cell>
          <cell r="AM17" t="str">
            <v xml:space="preserve"> SUBDIRECCION DE PROTECCION E INTERVENCION  </v>
          </cell>
          <cell r="AN17">
            <v>44581</v>
          </cell>
          <cell r="AO17" t="str">
            <v xml:space="preserve"> 04/12/2022</v>
          </cell>
          <cell r="AP17">
            <v>30</v>
          </cell>
          <cell r="AQ17">
            <v>44581</v>
          </cell>
          <cell r="AR17" t="str">
            <v>54,075,000</v>
          </cell>
          <cell r="AS17">
            <v>44582</v>
          </cell>
          <cell r="BU17" t="str">
            <v>Nataly Joanna Cubillos Pinzon</v>
          </cell>
          <cell r="BW17" t="str">
            <v>F</v>
          </cell>
          <cell r="BX17">
            <v>44900</v>
          </cell>
        </row>
        <row r="18">
          <cell r="E18">
            <v>17</v>
          </cell>
          <cell r="F18" t="str">
            <v>ILONA GRACIELA MURCIA LJJASZ</v>
          </cell>
          <cell r="G18" t="str">
            <v>CC</v>
          </cell>
          <cell r="H18">
            <v>51829727</v>
          </cell>
          <cell r="I18">
            <v>0</v>
          </cell>
          <cell r="J18">
            <v>24265</v>
          </cell>
          <cell r="K18" t="str">
            <v>No aplica</v>
          </cell>
          <cell r="L18" t="str">
            <v>No aplica</v>
          </cell>
          <cell r="M18" t="str">
            <v>No aplica</v>
          </cell>
          <cell r="N18" t="str">
            <v>Carrera 17 No. 106 - 52</v>
          </cell>
          <cell r="O18" t="str">
            <v>Bogotá</v>
          </cell>
          <cell r="P18" t="str">
            <v>ilona.murcia@idpc.gov.co</v>
          </cell>
          <cell r="Q18" t="str">
            <v xml:space="preserve"> Contrato de Prestación de Servicios</v>
          </cell>
          <cell r="R18" t="str">
            <v xml:space="preserve">Servicios Profesionales </v>
          </cell>
          <cell r="S18" t="str">
            <v>Contratación directa</v>
          </cell>
          <cell r="T18" t="str">
            <v>Prestación de Servicios Profesionales y Apoyo</v>
          </cell>
          <cell r="U18" t="str">
            <v>Inversión</v>
          </cell>
          <cell r="V18" t="str">
            <v>119-Prestar servicios profesionales para apoyar las estrategias de gestión en torno a las metas, planes, programas y proyectos de la Subdirección de Protección e Intervención del Patrimonio del Instituto Distrital de Patrimonio Cultural.</v>
          </cell>
          <cell r="W18">
            <v>113850000</v>
          </cell>
          <cell r="X18">
            <v>113850000</v>
          </cell>
          <cell r="Y18">
            <v>10350000</v>
          </cell>
          <cell r="Z18" t="str">
            <v>11 Meses</v>
          </cell>
          <cell r="AA18">
            <v>11</v>
          </cell>
          <cell r="AB18">
            <v>0</v>
          </cell>
          <cell r="AC18">
            <v>330</v>
          </cell>
          <cell r="AD18">
            <v>44580</v>
          </cell>
          <cell r="AE18">
            <v>44582</v>
          </cell>
          <cell r="AF18">
            <v>44915</v>
          </cell>
          <cell r="AG18" t="str">
            <v>MARIA CLAUDIA VARGAS MARTINEZ</v>
          </cell>
          <cell r="AH18">
            <v>39791978</v>
          </cell>
          <cell r="AI18">
            <v>2</v>
          </cell>
          <cell r="AJ18" t="str">
            <v>https://community.secop.gov.co/Public/Tendering/OpportunityDetail/Index?noticeUID=CO1.NTC.2609619&amp;isFromPublicArea=True&amp;isModal=False</v>
          </cell>
          <cell r="AK18" t="str">
            <v>01/18/2022</v>
          </cell>
          <cell r="AL18" t="str">
            <v>MARIA CLAUDIA VARGAS MARTINEZ</v>
          </cell>
          <cell r="AM18" t="str">
            <v xml:space="preserve"> SUBDIRECCION DE PROTECCION E INTERVENCION  </v>
          </cell>
          <cell r="AN18">
            <v>44581</v>
          </cell>
          <cell r="AO18">
            <v>44914</v>
          </cell>
          <cell r="AP18">
            <v>32</v>
          </cell>
          <cell r="AQ18">
            <v>44581</v>
          </cell>
          <cell r="AR18" t="str">
            <v>113,850,000</v>
          </cell>
          <cell r="AS18">
            <v>44582</v>
          </cell>
          <cell r="BU18" t="str">
            <v>Nataly Joanna Cubillos Pinzon</v>
          </cell>
          <cell r="BW18" t="str">
            <v>F</v>
          </cell>
          <cell r="BX18">
            <v>44915</v>
          </cell>
        </row>
        <row r="19">
          <cell r="E19">
            <v>18</v>
          </cell>
          <cell r="F19" t="str">
            <v>ADRIANA PATRICIA MORENO HURTADO</v>
          </cell>
          <cell r="G19" t="str">
            <v>CC</v>
          </cell>
          <cell r="H19">
            <v>52903579</v>
          </cell>
          <cell r="I19">
            <v>7</v>
          </cell>
          <cell r="J19">
            <v>30142</v>
          </cell>
          <cell r="K19" t="str">
            <v>No aplica</v>
          </cell>
          <cell r="L19" t="str">
            <v>No aplica</v>
          </cell>
          <cell r="M19" t="str">
            <v>No aplica</v>
          </cell>
          <cell r="N19" t="str">
            <v>Calle 35 Sur No. 52-36</v>
          </cell>
          <cell r="O19" t="str">
            <v>Bogotá</v>
          </cell>
          <cell r="P19" t="str">
            <v>adriana.moreno@idpc.gov.co</v>
          </cell>
          <cell r="Q19" t="str">
            <v xml:space="preserve"> Contrato de Prestación de Servicios</v>
          </cell>
          <cell r="R19" t="str">
            <v xml:space="preserve">Servicios Profesionales </v>
          </cell>
          <cell r="S19" t="str">
            <v>Contratación directa</v>
          </cell>
          <cell r="T19" t="str">
            <v>Prestación de Servicios Profesionales y Apoyo</v>
          </cell>
          <cell r="U19" t="str">
            <v>Inversión</v>
          </cell>
          <cell r="V19" t="str">
            <v>157-Prestar servicios profesionales al Instituto Distrital de Patrimonio Cultural para apoyar el desarrollo técnico de las actividades en fachadas y espacio público en los Bienes de interés Cultural de la Subdirección de Protección e Intervención del Patrimonio.</v>
          </cell>
          <cell r="W19">
            <v>60795000</v>
          </cell>
          <cell r="X19">
            <v>60795000</v>
          </cell>
          <cell r="Y19">
            <v>5790000</v>
          </cell>
          <cell r="Z19" t="str">
            <v>315 Dias</v>
          </cell>
          <cell r="AA19">
            <v>0</v>
          </cell>
          <cell r="AB19">
            <v>315</v>
          </cell>
          <cell r="AC19">
            <v>315</v>
          </cell>
          <cell r="AD19">
            <v>44580</v>
          </cell>
          <cell r="AE19">
            <v>44581</v>
          </cell>
          <cell r="AF19">
            <v>44899</v>
          </cell>
          <cell r="AG19" t="str">
            <v>HEVER  LUIS CRUZ  CASTRO</v>
          </cell>
          <cell r="AH19">
            <v>6034269</v>
          </cell>
          <cell r="AI19">
            <v>2</v>
          </cell>
          <cell r="AJ19" t="str">
            <v>https://community.secop.gov.co/Public/Tendering/OpportunityDetail/Index?noticeUID=CO1.NTC.2611093&amp;isFromPublicArea=True&amp;isModal=False</v>
          </cell>
          <cell r="AK19" t="str">
            <v>01/18/2022</v>
          </cell>
          <cell r="AL19" t="str">
            <v>MARIA CLAUDIA VARGAS MARTINEZ</v>
          </cell>
          <cell r="AM19" t="str">
            <v xml:space="preserve"> SUBDIRECCION DE PROTECCION E INTERVENCION  </v>
          </cell>
          <cell r="AN19">
            <v>44581</v>
          </cell>
          <cell r="AO19" t="str">
            <v xml:space="preserve">04/12/2022
</v>
          </cell>
          <cell r="AP19">
            <v>35</v>
          </cell>
          <cell r="AQ19">
            <v>44581</v>
          </cell>
          <cell r="AR19" t="str">
            <v>60,795,000</v>
          </cell>
          <cell r="AS19">
            <v>44581</v>
          </cell>
          <cell r="BU19" t="str">
            <v>Nataly Joanna Cubillos Pinzon</v>
          </cell>
          <cell r="BW19" t="str">
            <v>F</v>
          </cell>
          <cell r="BX19">
            <v>44899</v>
          </cell>
        </row>
        <row r="20">
          <cell r="E20">
            <v>19</v>
          </cell>
          <cell r="F20" t="str">
            <v>ANA MARIA MONTOYA CORREA</v>
          </cell>
          <cell r="G20" t="str">
            <v>CC</v>
          </cell>
          <cell r="H20">
            <v>1130622377</v>
          </cell>
          <cell r="I20">
            <v>3</v>
          </cell>
          <cell r="J20">
            <v>31817</v>
          </cell>
          <cell r="K20" t="str">
            <v>No aplica</v>
          </cell>
          <cell r="L20" t="str">
            <v>No aplica</v>
          </cell>
          <cell r="M20" t="str">
            <v>No aplica</v>
          </cell>
          <cell r="N20" t="str">
            <v>AV CALLE 63 # 69F-22</v>
          </cell>
          <cell r="O20" t="str">
            <v>Bogotá</v>
          </cell>
          <cell r="P20" t="str">
            <v>ana.montoya@idpc.gov.co</v>
          </cell>
          <cell r="Q20" t="str">
            <v xml:space="preserve"> Contrato de Prestación de Servicios</v>
          </cell>
          <cell r="R20" t="str">
            <v xml:space="preserve">Servicios Profesionales </v>
          </cell>
          <cell r="S20" t="str">
            <v>Contratación directa</v>
          </cell>
          <cell r="T20" t="str">
            <v>Prestación de Servicios Profesionales y Apoyo</v>
          </cell>
          <cell r="U20" t="str">
            <v>Inversión</v>
          </cell>
          <cell r="V20" t="str">
            <v>127-Prestar servicios profesionales al Instituto Distrital de Patrimonio Cultural para apoyar las actividades de indole contractual y juridico de la Subdirección de Protección e Intervención del Patrimonio.</v>
          </cell>
          <cell r="W20">
            <v>99000000</v>
          </cell>
          <cell r="X20">
            <v>99000000</v>
          </cell>
          <cell r="Y20">
            <v>9000000</v>
          </cell>
          <cell r="Z20" t="str">
            <v>11 Meses</v>
          </cell>
          <cell r="AA20">
            <v>11</v>
          </cell>
          <cell r="AB20">
            <v>0</v>
          </cell>
          <cell r="AC20">
            <v>330</v>
          </cell>
          <cell r="AD20">
            <v>44581</v>
          </cell>
          <cell r="AE20">
            <v>44582</v>
          </cell>
          <cell r="AF20">
            <v>44915</v>
          </cell>
          <cell r="AG20" t="str">
            <v>MARIA CLAUDIA VARGAS MARTINEZ</v>
          </cell>
          <cell r="AH20">
            <v>39791978</v>
          </cell>
          <cell r="AI20">
            <v>2</v>
          </cell>
          <cell r="AJ20" t="str">
            <v>https://community.secop.gov.co/Public/Tendering/OpportunityDetail/Index?noticeUID=CO1.NTC.2610448&amp;isFromPublicArea=True&amp;isModal=False</v>
          </cell>
          <cell r="AK20" t="str">
            <v>01/18/2022</v>
          </cell>
          <cell r="AL20" t="str">
            <v>MARIA CLAUDIA VARGAS MARTINEZ</v>
          </cell>
          <cell r="AM20" t="str">
            <v xml:space="preserve"> SUBDIRECCION DE PROTECCION E INTERVENCION  </v>
          </cell>
          <cell r="AN20">
            <v>44581</v>
          </cell>
          <cell r="AO20">
            <v>44914</v>
          </cell>
          <cell r="AP20">
            <v>42</v>
          </cell>
          <cell r="AQ20">
            <v>44582</v>
          </cell>
          <cell r="AR20" t="str">
            <v>99,000,000</v>
          </cell>
          <cell r="AS20">
            <v>44582</v>
          </cell>
          <cell r="BU20" t="str">
            <v>Nataly Joanna Cubillos Pinzon</v>
          </cell>
          <cell r="BW20" t="str">
            <v>F</v>
          </cell>
          <cell r="BX20">
            <v>44915</v>
          </cell>
        </row>
        <row r="21">
          <cell r="E21">
            <v>20</v>
          </cell>
          <cell r="F21" t="str">
            <v>LUIS FELIPE GONZALEZ VELEZ</v>
          </cell>
          <cell r="G21" t="str">
            <v>CC</v>
          </cell>
          <cell r="H21">
            <v>94552140</v>
          </cell>
          <cell r="I21">
            <v>3</v>
          </cell>
          <cell r="J21">
            <v>31310</v>
          </cell>
          <cell r="K21" t="str">
            <v>No aplica</v>
          </cell>
          <cell r="L21" t="str">
            <v>No aplica</v>
          </cell>
          <cell r="M21" t="str">
            <v>No aplica</v>
          </cell>
          <cell r="N21" t="str">
            <v>Calle 63 # 35 - 25</v>
          </cell>
          <cell r="O21" t="str">
            <v>Bogotá</v>
          </cell>
          <cell r="P21" t="str">
            <v>luis.aguero@idpc.gov.co</v>
          </cell>
          <cell r="Q21" t="str">
            <v xml:space="preserve"> Contrato de Prestación de Servicios</v>
          </cell>
          <cell r="R21" t="str">
            <v xml:space="preserve">Servicios Profesionales </v>
          </cell>
          <cell r="S21" t="str">
            <v>Contratación directa</v>
          </cell>
          <cell r="T21" t="str">
            <v>Prestación de Servicios Profesionales y Apoyo</v>
          </cell>
          <cell r="U21" t="str">
            <v>Inversión</v>
          </cell>
          <cell r="V21" t="str">
            <v>128-Prestar servicios profesionales al Instituto Distrital de Patrimonio Cultural apoyando actividades juridicas de la Subdirección de Protección e Intervención del Patrimonio.</v>
          </cell>
          <cell r="W21">
            <v>71039100</v>
          </cell>
          <cell r="X21">
            <v>71039100</v>
          </cell>
          <cell r="Y21">
            <v>6458100</v>
          </cell>
          <cell r="Z21" t="str">
            <v>11 Meses</v>
          </cell>
          <cell r="AA21">
            <v>11</v>
          </cell>
          <cell r="AB21">
            <v>0</v>
          </cell>
          <cell r="AC21">
            <v>330</v>
          </cell>
          <cell r="AD21">
            <v>44580</v>
          </cell>
          <cell r="AE21">
            <v>44582</v>
          </cell>
          <cell r="AF21">
            <v>44915</v>
          </cell>
          <cell r="AG21" t="str">
            <v>MARIA CLAUDIA VARGAS MARTINEZ</v>
          </cell>
          <cell r="AH21">
            <v>39791978</v>
          </cell>
          <cell r="AI21">
            <v>2</v>
          </cell>
          <cell r="AJ21" t="str">
            <v>https://community.secop.gov.co/Public/Tendering/OpportunityDetail/Index?noticeUID=CO1.NTC.2611307&amp;isFromPublicArea=True&amp;isModal=False</v>
          </cell>
          <cell r="AK21" t="str">
            <v>01/18/2022</v>
          </cell>
          <cell r="AL21" t="str">
            <v>MARIA CLAUDIA VARGAS MARTINEZ</v>
          </cell>
          <cell r="AM21" t="str">
            <v xml:space="preserve"> SUBDIRECCION DE PROTECCION E INTERVENCION  </v>
          </cell>
          <cell r="AN21" t="str">
            <v xml:space="preserve"> 20/01/2022</v>
          </cell>
          <cell r="AO21">
            <v>44914</v>
          </cell>
          <cell r="AP21">
            <v>28</v>
          </cell>
          <cell r="AQ21">
            <v>44581</v>
          </cell>
          <cell r="AR21" t="str">
            <v>71,039,100</v>
          </cell>
          <cell r="AS21">
            <v>44582</v>
          </cell>
          <cell r="BU21" t="str">
            <v>Nataly Joanna Cubillos Pinzon</v>
          </cell>
          <cell r="BW21" t="str">
            <v>M</v>
          </cell>
          <cell r="BX21">
            <v>44915</v>
          </cell>
        </row>
        <row r="22">
          <cell r="E22">
            <v>21</v>
          </cell>
          <cell r="F22" t="str">
            <v>MYRIAM ADELAIDA POVEDA PARRA</v>
          </cell>
          <cell r="G22" t="str">
            <v>CC</v>
          </cell>
          <cell r="H22">
            <v>52465723</v>
          </cell>
          <cell r="I22">
            <v>1</v>
          </cell>
          <cell r="J22">
            <v>29079</v>
          </cell>
          <cell r="K22" t="str">
            <v>No aplica</v>
          </cell>
          <cell r="L22" t="str">
            <v>No aplica</v>
          </cell>
          <cell r="M22" t="str">
            <v>No aplica</v>
          </cell>
          <cell r="N22" t="str">
            <v>TV 74 # 11 A 15</v>
          </cell>
          <cell r="O22" t="str">
            <v>Bogotá</v>
          </cell>
          <cell r="P22" t="str">
            <v>myriam.poveda@idpc.gov.co</v>
          </cell>
          <cell r="Q22" t="str">
            <v xml:space="preserve"> Contrato de Prestación de Servicios</v>
          </cell>
          <cell r="R22" t="str">
            <v xml:space="preserve">Servicios Profesionales </v>
          </cell>
          <cell r="S22" t="str">
            <v>Contratación directa</v>
          </cell>
          <cell r="T22" t="str">
            <v>Prestación de Servicios Profesionales y Apoyo</v>
          </cell>
          <cell r="U22" t="str">
            <v>Inversión</v>
          </cell>
          <cell r="V22" t="str">
            <v>122-Prestar servicios profesionales para el apoyo de las actividades financieras y de planeación que se requieran en la Subdirección de Protección e Intervención del Patrimonio del Instituto Distrital de Patrimonio Cultural.</v>
          </cell>
          <cell r="W22">
            <v>63690000</v>
          </cell>
          <cell r="X22">
            <v>63690000</v>
          </cell>
          <cell r="Y22">
            <v>5790000</v>
          </cell>
          <cell r="Z22" t="str">
            <v>11 Meses</v>
          </cell>
          <cell r="AA22">
            <v>11</v>
          </cell>
          <cell r="AB22">
            <v>0</v>
          </cell>
          <cell r="AC22">
            <v>330</v>
          </cell>
          <cell r="AD22">
            <v>44580</v>
          </cell>
          <cell r="AE22">
            <v>44582</v>
          </cell>
          <cell r="AF22">
            <v>44915</v>
          </cell>
          <cell r="AG22" t="str">
            <v>MARIA CLAUDIA VARGAS MARTINEZ</v>
          </cell>
          <cell r="AH22">
            <v>39791978</v>
          </cell>
          <cell r="AI22">
            <v>2</v>
          </cell>
          <cell r="AJ22" t="str">
            <v>https://community.secop.gov.co/Public/Tendering/OpportunityDetail/Index?noticeUID=CO1.NTC.2609892&amp;isFromPublicArea=True&amp;isModal=False</v>
          </cell>
          <cell r="AK22" t="str">
            <v>01/19/2022</v>
          </cell>
          <cell r="AL22" t="str">
            <v>MARIA CLAUDIA VARGAS MARTINEZ</v>
          </cell>
          <cell r="AM22" t="str">
            <v xml:space="preserve"> SUBDIRECCION DE PROTECCION E INTERVENCION  </v>
          </cell>
          <cell r="AN22">
            <v>44581</v>
          </cell>
          <cell r="AO22">
            <v>44914</v>
          </cell>
          <cell r="AP22">
            <v>31</v>
          </cell>
          <cell r="AQ22">
            <v>44581</v>
          </cell>
          <cell r="AR22" t="str">
            <v>63,690,000</v>
          </cell>
          <cell r="AS22">
            <v>44582</v>
          </cell>
          <cell r="BU22" t="str">
            <v>Nataly Joanna Cubillos Pinzon</v>
          </cell>
          <cell r="BW22" t="str">
            <v>F</v>
          </cell>
          <cell r="BX22">
            <v>44915</v>
          </cell>
        </row>
        <row r="23">
          <cell r="E23">
            <v>22</v>
          </cell>
          <cell r="F23" t="str">
            <v>XIMENA PIEDAD AGUILLON MAYORGA</v>
          </cell>
          <cell r="G23" t="str">
            <v>CC</v>
          </cell>
          <cell r="H23">
            <v>52515314</v>
          </cell>
          <cell r="I23">
            <v>8</v>
          </cell>
          <cell r="J23">
            <v>29182</v>
          </cell>
          <cell r="K23" t="str">
            <v>No aplica</v>
          </cell>
          <cell r="L23" t="str">
            <v>No aplica</v>
          </cell>
          <cell r="M23" t="str">
            <v>No aplica</v>
          </cell>
          <cell r="N23" t="str">
            <v>Carrera 33 No. 25 F 10 Torre 7 Apto 1413</v>
          </cell>
          <cell r="O23" t="str">
            <v>Bogotá</v>
          </cell>
          <cell r="P23" t="str">
            <v>ximena.aguillon@idpc.gov.co</v>
          </cell>
          <cell r="Q23" t="str">
            <v xml:space="preserve"> Contrato de Prestación de Servicios</v>
          </cell>
          <cell r="R23" t="str">
            <v xml:space="preserve">Servicios Profesionales </v>
          </cell>
          <cell r="S23" t="str">
            <v>Contratación directa</v>
          </cell>
          <cell r="T23" t="str">
            <v>Prestación de Servicios Profesionales y Apoyo</v>
          </cell>
          <cell r="U23" t="str">
            <v>Inversión</v>
          </cell>
          <cell r="V23" t="str">
            <v>108-Prestar servicios profesionales al Instituto Distrital de Patrimonio Cultural en el apoyo  gestion juridica  de los procesos, servicios, trámites y procedimientos relacionados con la intervención, protección, conservación y recuperación del patrimonio cultural localizado en el Distrito Capital.</v>
          </cell>
          <cell r="W23">
            <v>117569705</v>
          </cell>
          <cell r="X23">
            <v>117569705</v>
          </cell>
          <cell r="Y23">
            <v>10688155</v>
          </cell>
          <cell r="Z23" t="str">
            <v>11 Meses</v>
          </cell>
          <cell r="AA23">
            <v>11</v>
          </cell>
          <cell r="AB23">
            <v>0</v>
          </cell>
          <cell r="AC23">
            <v>330</v>
          </cell>
          <cell r="AD23">
            <v>44580</v>
          </cell>
          <cell r="AE23">
            <v>44582</v>
          </cell>
          <cell r="AF23">
            <v>44915</v>
          </cell>
          <cell r="AG23" t="str">
            <v>MARIA CLAUDIA VARGAS MARTINEZ</v>
          </cell>
          <cell r="AH23">
            <v>39791978</v>
          </cell>
          <cell r="AI23">
            <v>2</v>
          </cell>
          <cell r="AJ23" t="str">
            <v>https://community.secop.gov.co/Public/Tendering/OpportunityDetail/Index?noticeUID=CO1.NTC.2608465&amp;isFromPublicArea=True&amp;isModal=False</v>
          </cell>
          <cell r="AK23" t="str">
            <v>01/19/2022</v>
          </cell>
          <cell r="AL23" t="str">
            <v>MARIA CLAUDIA VARGAS MARTINEZ</v>
          </cell>
          <cell r="AM23" t="str">
            <v xml:space="preserve"> SUBDIRECCION DE PROTECCION E INTERVENCION  </v>
          </cell>
          <cell r="AN23">
            <v>44581</v>
          </cell>
          <cell r="AO23">
            <v>44914</v>
          </cell>
          <cell r="AP23">
            <v>33</v>
          </cell>
          <cell r="AQ23">
            <v>44581</v>
          </cell>
          <cell r="AR23" t="str">
            <v>117,569,705</v>
          </cell>
          <cell r="AS23">
            <v>44582</v>
          </cell>
          <cell r="AX23">
            <v>44791</v>
          </cell>
          <cell r="AY23">
            <v>44791</v>
          </cell>
          <cell r="AZ23">
            <v>8</v>
          </cell>
          <cell r="BA23">
            <v>44798</v>
          </cell>
          <cell r="BB23">
            <v>44799</v>
          </cell>
          <cell r="BC23">
            <v>44799</v>
          </cell>
          <cell r="BD23">
            <v>44923</v>
          </cell>
          <cell r="BU23" t="str">
            <v>Nataly Joanna Cubillos Pinzon</v>
          </cell>
          <cell r="BW23" t="str">
            <v>F</v>
          </cell>
          <cell r="BX23">
            <v>44923</v>
          </cell>
        </row>
        <row r="24">
          <cell r="E24">
            <v>23</v>
          </cell>
          <cell r="F24" t="str">
            <v>MARITZA FORERO HERNANDEZ</v>
          </cell>
          <cell r="G24" t="str">
            <v>CC</v>
          </cell>
          <cell r="H24">
            <v>52543940</v>
          </cell>
          <cell r="I24">
            <v>8</v>
          </cell>
          <cell r="J24">
            <v>29633</v>
          </cell>
          <cell r="K24" t="str">
            <v>No aplica</v>
          </cell>
          <cell r="L24" t="str">
            <v>No aplica</v>
          </cell>
          <cell r="M24" t="str">
            <v>No aplica</v>
          </cell>
          <cell r="N24" t="str">
            <v>CALLE 52A SUR N° 38A-18</v>
          </cell>
          <cell r="O24" t="str">
            <v>Bogotá</v>
          </cell>
          <cell r="P24" t="str">
            <v>maritza.forero@idpc.gov.co</v>
          </cell>
          <cell r="Q24" t="str">
            <v xml:space="preserve"> Contrato de Prestación de Servicios</v>
          </cell>
          <cell r="R24" t="str">
            <v xml:space="preserve">Servicios Profesionales </v>
          </cell>
          <cell r="S24" t="str">
            <v>Contratación directa</v>
          </cell>
          <cell r="T24" t="str">
            <v>Prestación de Servicios Profesionales y Apoyo</v>
          </cell>
          <cell r="U24" t="str">
            <v>Inversión</v>
          </cell>
          <cell r="V24" t="str">
            <v>121-Prestar servicios profesionales para apoyar el seguimiento de las metas de los proyectos a cargo de la Subdirección de protección e intervención del Patrimonio del Instituto Distrital de Patrimonio Cultural.</v>
          </cell>
          <cell r="W24">
            <v>71039100</v>
          </cell>
          <cell r="X24">
            <v>71039100</v>
          </cell>
          <cell r="Y24">
            <v>6458100</v>
          </cell>
          <cell r="Z24" t="str">
            <v>11 Meses</v>
          </cell>
          <cell r="AA24">
            <v>11</v>
          </cell>
          <cell r="AB24">
            <v>0</v>
          </cell>
          <cell r="AC24">
            <v>330</v>
          </cell>
          <cell r="AD24">
            <v>44580</v>
          </cell>
          <cell r="AE24">
            <v>44582</v>
          </cell>
          <cell r="AF24">
            <v>44915</v>
          </cell>
          <cell r="AG24" t="str">
            <v>MARIA CLAUDIA VARGAS MARTINEZ</v>
          </cell>
          <cell r="AH24">
            <v>39791978</v>
          </cell>
          <cell r="AI24">
            <v>2</v>
          </cell>
          <cell r="AJ24" t="str">
            <v>https://community.secop.gov.co/Public/Tendering/OpportunityDetail/Index?noticeUID=CO1.NTC.2609710&amp;isFromPublicArea=True&amp;isModal=False</v>
          </cell>
          <cell r="AK24" t="str">
            <v>01/19/2022</v>
          </cell>
          <cell r="AL24" t="str">
            <v>MARIA CLAUDIA VARGAS MARTINEZ</v>
          </cell>
          <cell r="AM24" t="str">
            <v xml:space="preserve"> SUBDIRECCION DE PROTECCION E INTERVENCION  </v>
          </cell>
          <cell r="AN24" t="str">
            <v xml:space="preserve"> 20/01/2022</v>
          </cell>
          <cell r="AO24">
            <v>44914</v>
          </cell>
          <cell r="AP24">
            <v>34</v>
          </cell>
          <cell r="AQ24">
            <v>44581</v>
          </cell>
          <cell r="AR24" t="str">
            <v>71,039,100</v>
          </cell>
          <cell r="AS24">
            <v>44582</v>
          </cell>
          <cell r="BU24" t="str">
            <v>Nataly Joanna Cubillos Pinzon</v>
          </cell>
          <cell r="BW24" t="str">
            <v>F</v>
          </cell>
          <cell r="BX24">
            <v>44915</v>
          </cell>
        </row>
        <row r="25">
          <cell r="E25">
            <v>24</v>
          </cell>
          <cell r="F25" t="str">
            <v>OMAR ALEXANDER PATIÑO PINEDA</v>
          </cell>
          <cell r="G25" t="str">
            <v>CC</v>
          </cell>
          <cell r="H25">
            <v>80813338</v>
          </cell>
          <cell r="I25">
            <v>4</v>
          </cell>
          <cell r="J25">
            <v>31122</v>
          </cell>
          <cell r="K25" t="str">
            <v>No aplica</v>
          </cell>
          <cell r="L25" t="str">
            <v>No aplica</v>
          </cell>
          <cell r="M25" t="str">
            <v>No aplica</v>
          </cell>
          <cell r="N25" t="str">
            <v>Diagonal 1 Bis C # 1C-05</v>
          </cell>
          <cell r="O25" t="str">
            <v>Bogotá</v>
          </cell>
          <cell r="P25" t="str">
            <v>omar.patino@idpc.gov.co</v>
          </cell>
          <cell r="Q25" t="str">
            <v xml:space="preserve"> Contrato de Prestación de Servicios</v>
          </cell>
          <cell r="R25" t="str">
            <v>Servicios Apoyo a la Gestion</v>
          </cell>
          <cell r="S25" t="str">
            <v>Contratación directa</v>
          </cell>
          <cell r="T25" t="str">
            <v>Prestación de Servicios Profesionales y Apoyo</v>
          </cell>
          <cell r="U25" t="str">
            <v>Inversión</v>
          </cell>
          <cell r="V25" t="str">
            <v>411-Prestar servicios de apoyo para desarrollar actividades de archivo y correspondencia de documentos recibidos y producidos por el IDPC.</v>
          </cell>
          <cell r="W25">
            <v>36585142</v>
          </cell>
          <cell r="X25">
            <v>36585142</v>
          </cell>
          <cell r="Y25">
            <v>3325922</v>
          </cell>
          <cell r="Z25" t="str">
            <v>11 Meses</v>
          </cell>
          <cell r="AA25">
            <v>11</v>
          </cell>
          <cell r="AB25">
            <v>0</v>
          </cell>
          <cell r="AC25">
            <v>330</v>
          </cell>
          <cell r="AD25">
            <v>44579</v>
          </cell>
          <cell r="AE25">
            <v>44587</v>
          </cell>
          <cell r="AF25">
            <v>44920</v>
          </cell>
          <cell r="AG25" t="str">
            <v>JUAN FERNANDO ACOSTA MIRKOW</v>
          </cell>
          <cell r="AH25">
            <v>71722121</v>
          </cell>
          <cell r="AI25">
            <v>1</v>
          </cell>
          <cell r="AJ25" t="str">
            <v>https://community.secop.gov.co/Public/Tendering/OpportunityDetail/Index?noticeUID=CO1.NTC.2595872&amp;isFromPublicArea=True&amp;isModal=False</v>
          </cell>
          <cell r="AK25" t="str">
            <v>01/18/2022</v>
          </cell>
          <cell r="AL25" t="str">
            <v>JUAN FERNANDO ACOSTA MIRKOW</v>
          </cell>
          <cell r="AM25" t="str">
            <v>SUBDIRECCION DE GESTION CORPORATIVA</v>
          </cell>
          <cell r="AN25">
            <v>44580</v>
          </cell>
          <cell r="AO25">
            <v>44913</v>
          </cell>
          <cell r="AP25">
            <v>18</v>
          </cell>
          <cell r="AQ25">
            <v>44580</v>
          </cell>
          <cell r="AR25" t="str">
            <v>36,585,142</v>
          </cell>
          <cell r="AS25">
            <v>44587</v>
          </cell>
          <cell r="BU25" t="str">
            <v>Nataly Joanna Cubillos Pinzon</v>
          </cell>
          <cell r="BW25" t="str">
            <v>M</v>
          </cell>
          <cell r="BX25">
            <v>44920</v>
          </cell>
        </row>
        <row r="26">
          <cell r="E26">
            <v>25</v>
          </cell>
          <cell r="F26" t="str">
            <v>MARY ELIZABETH ROJAS MUÑOZ</v>
          </cell>
          <cell r="G26" t="str">
            <v>CC</v>
          </cell>
          <cell r="H26">
            <v>53043630</v>
          </cell>
          <cell r="I26">
            <v>8</v>
          </cell>
          <cell r="J26">
            <v>30596</v>
          </cell>
          <cell r="K26" t="str">
            <v>No aplica</v>
          </cell>
          <cell r="L26" t="str">
            <v>No aplica</v>
          </cell>
          <cell r="M26" t="str">
            <v>No aplica</v>
          </cell>
          <cell r="N26" t="str">
            <v>Carrera 3 d este 38 19 sur</v>
          </cell>
          <cell r="O26" t="str">
            <v>Bogotá</v>
          </cell>
          <cell r="P26" t="str">
            <v>mary.rojas@idpc.gov.co</v>
          </cell>
          <cell r="Q26" t="str">
            <v xml:space="preserve"> Contrato de Prestación de Servicios</v>
          </cell>
          <cell r="R26" t="str">
            <v xml:space="preserve">Servicios Profesionales </v>
          </cell>
          <cell r="S26" t="str">
            <v>Contratación directa</v>
          </cell>
          <cell r="T26" t="str">
            <v>Prestación de Servicios Profesionales y Apoyo</v>
          </cell>
          <cell r="U26" t="str">
            <v>Inversión</v>
          </cell>
          <cell r="V26" t="str">
            <v>243-Prestar servicios profesionales para acompañar al Instituto Distrital de Patrimonio Cultural en el desarrollo de acciones relacionadas con la gestión de la infraestructura tecnológica para el mejoramiento de los indicadores de gestion y seguridad de información.</v>
          </cell>
          <cell r="W26">
            <v>74800000</v>
          </cell>
          <cell r="X26">
            <v>74800000</v>
          </cell>
          <cell r="Y26">
            <v>6800000</v>
          </cell>
          <cell r="Z26" t="str">
            <v>11 Meses</v>
          </cell>
          <cell r="AA26">
            <v>11</v>
          </cell>
          <cell r="AB26">
            <v>0</v>
          </cell>
          <cell r="AC26">
            <v>330</v>
          </cell>
          <cell r="AD26">
            <v>44579</v>
          </cell>
          <cell r="AE26">
            <v>44581</v>
          </cell>
          <cell r="AF26">
            <v>44914</v>
          </cell>
          <cell r="AG26" t="str">
            <v>JUAN FERNANDO ACOSTA MIRKOW</v>
          </cell>
          <cell r="AH26">
            <v>71722121</v>
          </cell>
          <cell r="AI26">
            <v>1</v>
          </cell>
          <cell r="AJ26" t="str">
            <v>https://community.secop.gov.co/Public/Tendering/OpportunityDetail/Index?noticeUID=CO1.NTC.2595867&amp;isFromPublicArea=True&amp;isModal=False</v>
          </cell>
          <cell r="AK26" t="str">
            <v>01/18/2022</v>
          </cell>
          <cell r="AL26" t="str">
            <v>JUAN FERNANDO ACOSTA MIRKOW</v>
          </cell>
          <cell r="AM26" t="str">
            <v>SUBDIRECCION DE GESTION CORPORATIVA</v>
          </cell>
          <cell r="AN26" t="str">
            <v xml:space="preserve"> 19/01/2022</v>
          </cell>
          <cell r="AO26">
            <v>44913</v>
          </cell>
          <cell r="AP26">
            <v>21</v>
          </cell>
          <cell r="AQ26">
            <v>44580</v>
          </cell>
          <cell r="AR26" t="str">
            <v>74,800,000</v>
          </cell>
          <cell r="AS26">
            <v>44581</v>
          </cell>
          <cell r="BU26" t="str">
            <v>Nataly Joanna Cubillos Pinzon</v>
          </cell>
          <cell r="BW26" t="str">
            <v>F</v>
          </cell>
          <cell r="BX26">
            <v>44914</v>
          </cell>
        </row>
        <row r="27">
          <cell r="E27">
            <v>26</v>
          </cell>
          <cell r="F27" t="str">
            <v>YANESSA MARIANE LILCHYN PEÑA</v>
          </cell>
          <cell r="G27" t="str">
            <v>CC</v>
          </cell>
          <cell r="H27">
            <v>1016063613</v>
          </cell>
          <cell r="I27">
            <v>4</v>
          </cell>
          <cell r="J27">
            <v>34378</v>
          </cell>
          <cell r="K27" t="str">
            <v>No aplica</v>
          </cell>
          <cell r="L27" t="str">
            <v>No aplica</v>
          </cell>
          <cell r="M27" t="str">
            <v>No aplica</v>
          </cell>
          <cell r="N27" t="str">
            <v>CLL 22 J #119A - 41</v>
          </cell>
          <cell r="O27" t="str">
            <v>Bogotá</v>
          </cell>
          <cell r="P27" t="str">
            <v>yanessa.lilchyn@idpc.gov.co</v>
          </cell>
          <cell r="Q27" t="str">
            <v xml:space="preserve"> Contrato de Prestación de Servicios</v>
          </cell>
          <cell r="R27" t="str">
            <v xml:space="preserve">Servicios Profesionales </v>
          </cell>
          <cell r="S27" t="str">
            <v>Contratación directa</v>
          </cell>
          <cell r="T27" t="str">
            <v>Prestación de Servicios Profesionales y Apoyo</v>
          </cell>
          <cell r="U27" t="str">
            <v>Inversión</v>
          </cell>
          <cell r="V27" t="str">
            <v>95-Prestar servicios profesionales al Instituto Distrital de Patrimonio Cultural para apoyar en las  etapas de intervencion de los inmuebles declarados como Bienes de Interes Cultural del Distrito Capital y sus colindantes.</v>
          </cell>
          <cell r="W27">
            <v>50857538</v>
          </cell>
          <cell r="X27">
            <v>50857538</v>
          </cell>
          <cell r="Y27">
            <v>4843575.0476190476</v>
          </cell>
          <cell r="Z27" t="str">
            <v>315 Dias</v>
          </cell>
          <cell r="AA27">
            <v>0</v>
          </cell>
          <cell r="AB27">
            <v>315</v>
          </cell>
          <cell r="AC27">
            <v>315</v>
          </cell>
          <cell r="AD27">
            <v>44579</v>
          </cell>
          <cell r="AE27">
            <v>44580</v>
          </cell>
          <cell r="AF27">
            <v>44898</v>
          </cell>
          <cell r="AG27" t="str">
            <v>MARIA CLAUDIA VARGAS MARTINEZ</v>
          </cell>
          <cell r="AH27">
            <v>39791978</v>
          </cell>
          <cell r="AI27">
            <v>2</v>
          </cell>
          <cell r="AJ27" t="str">
            <v>https://community.secop.gov.co/Public/Tendering/OpportunityDetail/Index?noticeUID=CO1.NTC.2596778&amp;isFromPublicArea=True&amp;isModal=False</v>
          </cell>
          <cell r="AK27" t="str">
            <v>01/18/2022</v>
          </cell>
          <cell r="AL27" t="str">
            <v>MARIA CLAUDIA VARGAS MARTINEZ</v>
          </cell>
          <cell r="AM27" t="str">
            <v xml:space="preserve"> SUBDIRECCION DE PROTECCION E INTERVENCION  </v>
          </cell>
          <cell r="AN27">
            <v>44580</v>
          </cell>
          <cell r="AO27">
            <v>44898</v>
          </cell>
          <cell r="AP27">
            <v>16</v>
          </cell>
          <cell r="AQ27">
            <v>44580</v>
          </cell>
          <cell r="AR27" t="str">
            <v>50,857,538</v>
          </cell>
          <cell r="AS27">
            <v>44580</v>
          </cell>
          <cell r="BU27" t="str">
            <v>Nataly Joanna Cubillos Pinzon</v>
          </cell>
          <cell r="BW27" t="str">
            <v>F</v>
          </cell>
          <cell r="BX27">
            <v>44898</v>
          </cell>
        </row>
        <row r="28">
          <cell r="E28">
            <v>27</v>
          </cell>
          <cell r="F28" t="str">
            <v>OSCAR FABIAN UYABAN DUEÑAS</v>
          </cell>
          <cell r="G28" t="str">
            <v>CC</v>
          </cell>
          <cell r="H28">
            <v>1052382465</v>
          </cell>
          <cell r="I28">
            <v>1</v>
          </cell>
          <cell r="J28">
            <v>32003</v>
          </cell>
          <cell r="K28" t="str">
            <v>No aplica</v>
          </cell>
          <cell r="L28" t="str">
            <v>No aplica</v>
          </cell>
          <cell r="M28" t="str">
            <v>No aplica</v>
          </cell>
          <cell r="N28" t="str">
            <v>Calle 4 No 37B-21 Int 1 apto 302</v>
          </cell>
          <cell r="O28" t="str">
            <v>Bogotá</v>
          </cell>
          <cell r="P28" t="str">
            <v>oscar.uyaban@idpc.gov.co</v>
          </cell>
          <cell r="Q28" t="str">
            <v xml:space="preserve"> Contrato de Prestación de Servicios</v>
          </cell>
          <cell r="R28" t="str">
            <v>Servicios Apoyo a la Gestion</v>
          </cell>
          <cell r="S28" t="str">
            <v>Contratación directa</v>
          </cell>
          <cell r="T28" t="str">
            <v>Prestación de Servicios Profesionales y Apoyo</v>
          </cell>
          <cell r="U28" t="str">
            <v>Inversión</v>
          </cell>
          <cell r="V28" t="str">
            <v>125-Prestar servicios de apoyo a la gestion al Instituto Distrital de Patrimonio Cultural en las actividades administrativas y operativas derivadas de la Subdirección de Protección e Intervención.</v>
          </cell>
          <cell r="W28">
            <v>33623217</v>
          </cell>
          <cell r="X28">
            <v>33589296</v>
          </cell>
          <cell r="Y28">
            <v>3336685.0331125828</v>
          </cell>
          <cell r="Z28" t="str">
            <v>302 Dias</v>
          </cell>
          <cell r="AA28">
            <v>0</v>
          </cell>
          <cell r="AB28">
            <v>302</v>
          </cell>
          <cell r="AC28">
            <v>302</v>
          </cell>
          <cell r="AD28">
            <v>44579</v>
          </cell>
          <cell r="AE28">
            <v>44580</v>
          </cell>
          <cell r="AF28">
            <v>44885</v>
          </cell>
          <cell r="AG28" t="str">
            <v>MARIA CLAUDIA VARGAS MARTINEZ</v>
          </cell>
          <cell r="AH28">
            <v>39791978</v>
          </cell>
          <cell r="AI28">
            <v>2</v>
          </cell>
          <cell r="AJ28" t="str">
            <v>https://community.secop.gov.co/Public/Tendering/OpportunityDetail/Index?noticeUID=CO1.NTC.2597288&amp;isFromPublicArea=True&amp;isModal=False</v>
          </cell>
          <cell r="AK28" t="str">
            <v>01/18/2022</v>
          </cell>
          <cell r="AL28" t="str">
            <v>MARIA CLAUDIA VARGAS MARTINEZ</v>
          </cell>
          <cell r="AM28" t="str">
            <v xml:space="preserve"> SUBDIRECCION DE PROTECCION E INTERVENCION  </v>
          </cell>
          <cell r="AN28">
            <v>44580</v>
          </cell>
          <cell r="AO28">
            <v>44913</v>
          </cell>
          <cell r="AP28">
            <v>17</v>
          </cell>
          <cell r="AQ28">
            <v>44580</v>
          </cell>
          <cell r="AR28" t="str">
            <v>33,623,217</v>
          </cell>
          <cell r="AS28">
            <v>44580</v>
          </cell>
          <cell r="BU28" t="str">
            <v>Gina Paola Ochoa Vivas</v>
          </cell>
          <cell r="BW28" t="str">
            <v>M</v>
          </cell>
          <cell r="BX28">
            <v>44885</v>
          </cell>
        </row>
        <row r="29">
          <cell r="E29">
            <v>28</v>
          </cell>
          <cell r="F29" t="str">
            <v>MAYERLY MARISOL SILVA MUÑOZ</v>
          </cell>
          <cell r="G29" t="str">
            <v>CC</v>
          </cell>
          <cell r="H29">
            <v>1033727165</v>
          </cell>
          <cell r="I29">
            <v>9</v>
          </cell>
          <cell r="J29">
            <v>33173</v>
          </cell>
          <cell r="K29" t="str">
            <v>No aplica</v>
          </cell>
          <cell r="L29" t="str">
            <v>No aplica</v>
          </cell>
          <cell r="M29" t="str">
            <v>No aplica</v>
          </cell>
          <cell r="N29" t="str">
            <v>Carrera 128 # 143B - 22 Apto.102</v>
          </cell>
          <cell r="O29" t="str">
            <v>Bogotá</v>
          </cell>
          <cell r="P29" t="str">
            <v>mayerly.silva@idpc.gov.co</v>
          </cell>
          <cell r="Q29" t="str">
            <v xml:space="preserve"> Contrato de Prestación de Servicios</v>
          </cell>
          <cell r="R29" t="str">
            <v>Servicios Apoyo a la Gestion</v>
          </cell>
          <cell r="S29" t="str">
            <v>Contratación directa</v>
          </cell>
          <cell r="T29" t="str">
            <v>Prestación de Servicios Profesionales y Apoyo</v>
          </cell>
          <cell r="U29" t="str">
            <v>Inversión</v>
          </cell>
          <cell r="V29" t="str">
            <v>433-Prestar servicios de apoyo a la gestión en la Oficina Asesora Jurídica del Instituto Distrital de Patrimonio Cultural en actividades administrativas con énfasis en el manejo de aplicativos institucionales internos y externos y actualización a matrices de información que sean transversales al fortalecimiento del desempeño institucional</v>
          </cell>
          <cell r="W29">
            <v>35200000</v>
          </cell>
          <cell r="X29">
            <v>35200000</v>
          </cell>
          <cell r="Y29">
            <v>3200000</v>
          </cell>
          <cell r="Z29" t="str">
            <v>11 Meses</v>
          </cell>
          <cell r="AA29">
            <v>11</v>
          </cell>
          <cell r="AB29">
            <v>0</v>
          </cell>
          <cell r="AC29">
            <v>330</v>
          </cell>
          <cell r="AD29">
            <v>44580</v>
          </cell>
          <cell r="AE29">
            <v>44586</v>
          </cell>
          <cell r="AF29">
            <v>44919</v>
          </cell>
          <cell r="AG29" t="str">
            <v>OSCAR JAVIER FONSECA GOMEZ</v>
          </cell>
          <cell r="AH29">
            <v>80763536</v>
          </cell>
          <cell r="AI29">
            <v>0</v>
          </cell>
          <cell r="AJ29" t="str">
            <v>https://community.secop.gov.co/Public/Tendering/OpportunityDetail/Index?noticeUID=CO1.NTC.2602066&amp;isFromPublicArea=True&amp;isModal=False</v>
          </cell>
          <cell r="AK29" t="str">
            <v>01/18/2022</v>
          </cell>
          <cell r="AL29" t="str">
            <v>JUAN FERNANDO ACOSTA MIRKOW</v>
          </cell>
          <cell r="AM29" t="str">
            <v>SUBDIRECCION DE GESTION CORPORATIVA</v>
          </cell>
          <cell r="AN29" t="str">
            <v xml:space="preserve"> 19/01/2022</v>
          </cell>
          <cell r="AO29" t="str">
            <v xml:space="preserve"> 18/12/2022</v>
          </cell>
          <cell r="AP29">
            <v>175</v>
          </cell>
          <cell r="AQ29">
            <v>44586</v>
          </cell>
          <cell r="AR29" t="str">
            <v>35,200,000</v>
          </cell>
          <cell r="AS29">
            <v>44581</v>
          </cell>
          <cell r="BU29" t="str">
            <v>Gina Paola Ochoa Vivas</v>
          </cell>
          <cell r="BW29" t="str">
            <v>F</v>
          </cell>
          <cell r="BX29">
            <v>44919</v>
          </cell>
        </row>
        <row r="30">
          <cell r="E30">
            <v>29</v>
          </cell>
          <cell r="F30" t="str">
            <v>ADRIANA BERNAO GUTIERREZ</v>
          </cell>
          <cell r="G30" t="str">
            <v>CC</v>
          </cell>
          <cell r="H30">
            <v>51554132</v>
          </cell>
          <cell r="I30">
            <v>7</v>
          </cell>
          <cell r="J30">
            <v>22145</v>
          </cell>
          <cell r="K30" t="str">
            <v>No aplica</v>
          </cell>
          <cell r="L30" t="str">
            <v>No aplica</v>
          </cell>
          <cell r="M30" t="str">
            <v>No aplica</v>
          </cell>
          <cell r="N30" t="str">
            <v>Carrera 7C No. 146 - 63 Apto 302</v>
          </cell>
          <cell r="O30" t="str">
            <v>Bogotá</v>
          </cell>
          <cell r="P30" t="str">
            <v>adriana.bernao@idpc.gov.co</v>
          </cell>
          <cell r="Q30" t="str">
            <v xml:space="preserve"> Contrato de Prestación de Servicios</v>
          </cell>
          <cell r="R30" t="str">
            <v xml:space="preserve">Servicios Profesionales </v>
          </cell>
          <cell r="S30" t="str">
            <v>Contratación directa</v>
          </cell>
          <cell r="T30" t="str">
            <v>Prestación de Servicios Profesionales y Apoyo</v>
          </cell>
          <cell r="U30" t="str">
            <v>Inversión</v>
          </cell>
          <cell r="V30" t="str">
            <v>36-Prestar servicios profesionales jurídicos al Instituto Distrital de Patrimonio Cultural, para realizar las acciones jurídicas y de seguimiento contractual y administrativo de los procesos liderados por la Subdirección de Gestión. Territorial del Patrimonio Cultural.</v>
          </cell>
          <cell r="W30">
            <v>77000000</v>
          </cell>
          <cell r="X30">
            <v>77000000</v>
          </cell>
          <cell r="Y30">
            <v>7000000</v>
          </cell>
          <cell r="Z30" t="str">
            <v>11 Meses</v>
          </cell>
          <cell r="AA30">
            <v>11</v>
          </cell>
          <cell r="AB30">
            <v>0</v>
          </cell>
          <cell r="AC30">
            <v>330</v>
          </cell>
          <cell r="AD30">
            <v>44581</v>
          </cell>
          <cell r="AE30">
            <v>44581</v>
          </cell>
          <cell r="AF30">
            <v>44914</v>
          </cell>
          <cell r="AG30" t="str">
            <v>ANA MILENA VALLEJO MEJIA</v>
          </cell>
          <cell r="AH30">
            <v>41962990</v>
          </cell>
          <cell r="AI30">
            <v>3</v>
          </cell>
          <cell r="AJ30" t="str">
            <v>https://community.secop.gov.co/Public/Tendering/OpportunityDetail/Index?noticeUID=CO1.NTC.2621054&amp;isFromPublicArea=True&amp;isModal=False</v>
          </cell>
          <cell r="AK30" t="str">
            <v>01/20/2022</v>
          </cell>
          <cell r="AL30" t="str">
            <v>ANA MILENA VALLEJO MEJIA</v>
          </cell>
          <cell r="AM30" t="str">
            <v xml:space="preserve"> SUBDIRECCION GESTION TERRITORAL </v>
          </cell>
          <cell r="AN30">
            <v>44582</v>
          </cell>
          <cell r="AO30">
            <v>44914</v>
          </cell>
          <cell r="AP30">
            <v>29</v>
          </cell>
          <cell r="AQ30">
            <v>44581</v>
          </cell>
          <cell r="AR30" t="str">
            <v>77,000,000</v>
          </cell>
          <cell r="AS30">
            <v>44581</v>
          </cell>
          <cell r="BU30" t="str">
            <v>Laura Maria Hernandez Restrepo</v>
          </cell>
          <cell r="BW30" t="str">
            <v>F</v>
          </cell>
          <cell r="BX30">
            <v>44914</v>
          </cell>
        </row>
        <row r="31">
          <cell r="E31">
            <v>30</v>
          </cell>
          <cell r="F31" t="str">
            <v>OLGA LUCÍA VERGARA ARENAS</v>
          </cell>
          <cell r="G31" t="str">
            <v>CC</v>
          </cell>
          <cell r="H31">
            <v>51783758</v>
          </cell>
          <cell r="I31">
            <v>9</v>
          </cell>
          <cell r="J31">
            <v>23648</v>
          </cell>
          <cell r="K31" t="str">
            <v>No aplica</v>
          </cell>
          <cell r="L31" t="str">
            <v>No aplica</v>
          </cell>
          <cell r="M31" t="str">
            <v>No aplica</v>
          </cell>
          <cell r="N31" t="str">
            <v>CARRERA 57 138 12 AP 601</v>
          </cell>
          <cell r="O31" t="str">
            <v>Bogotá</v>
          </cell>
          <cell r="P31" t="str">
            <v>olga.vergara@idpc.gov.co</v>
          </cell>
          <cell r="Q31" t="str">
            <v xml:space="preserve"> Contrato de Prestación de Servicios</v>
          </cell>
          <cell r="R31" t="str">
            <v xml:space="preserve">Servicios Profesionales </v>
          </cell>
          <cell r="S31" t="str">
            <v>Contratación directa</v>
          </cell>
          <cell r="T31" t="str">
            <v>Prestación de Servicios Profesionales y Apoyo</v>
          </cell>
          <cell r="U31" t="str">
            <v>Inversión</v>
          </cell>
          <cell r="V31" t="str">
            <v>15-Prestar servicios profesionales al Instituto Distrital de Patrimonio Cultural para apoyar las actividades de seguimiento administrativo y contractual requeridas por la Subdirección de Gestión Territorial del Patrimonio relacionadas con el desarrollo de la  segunda fase de la implementación del PEMP del Centro Histórico de Bogotá</v>
          </cell>
          <cell r="W31">
            <v>68200000</v>
          </cell>
          <cell r="X31">
            <v>68200000</v>
          </cell>
          <cell r="Y31">
            <v>6200000</v>
          </cell>
          <cell r="Z31" t="str">
            <v>11 Meses</v>
          </cell>
          <cell r="AA31">
            <v>11</v>
          </cell>
          <cell r="AB31">
            <v>0</v>
          </cell>
          <cell r="AC31">
            <v>330</v>
          </cell>
          <cell r="AD31">
            <v>44581</v>
          </cell>
          <cell r="AE31">
            <v>44581</v>
          </cell>
          <cell r="AF31">
            <v>44914</v>
          </cell>
          <cell r="AG31" t="str">
            <v>ANA MILENA VALLEJO MEJIA</v>
          </cell>
          <cell r="AH31">
            <v>41962990</v>
          </cell>
          <cell r="AI31">
            <v>3</v>
          </cell>
          <cell r="AJ31" t="str">
            <v>https://community.secop.gov.co/Public/Tendering/OpportunityDetail/Index?noticeUID=CO1.NTC.2621462&amp;isFromPublicArea=True&amp;isModal=False</v>
          </cell>
          <cell r="AK31" t="str">
            <v>01/20/2022</v>
          </cell>
          <cell r="AL31" t="str">
            <v>ANA MILENA VALLEJO MEJIA</v>
          </cell>
          <cell r="AM31" t="str">
            <v xml:space="preserve"> SUBDIRECCION GESTION TERRITORAL </v>
          </cell>
          <cell r="AN31">
            <v>44582</v>
          </cell>
          <cell r="AO31">
            <v>44914</v>
          </cell>
          <cell r="AP31">
            <v>27</v>
          </cell>
          <cell r="AQ31">
            <v>44581</v>
          </cell>
          <cell r="AR31" t="str">
            <v>68,200,000</v>
          </cell>
          <cell r="AS31">
            <v>44581</v>
          </cell>
          <cell r="BU31" t="str">
            <v>Laura Maria Hernandez Restrepo</v>
          </cell>
          <cell r="BW31" t="str">
            <v>F</v>
          </cell>
          <cell r="BX31">
            <v>44914</v>
          </cell>
        </row>
        <row r="32">
          <cell r="E32">
            <v>31</v>
          </cell>
          <cell r="F32" t="str">
            <v>NUBIA NAYIBE VELASCO CALVO</v>
          </cell>
          <cell r="G32" t="str">
            <v>CC</v>
          </cell>
          <cell r="H32">
            <v>52046556</v>
          </cell>
          <cell r="I32">
            <v>0</v>
          </cell>
          <cell r="J32">
            <v>25800</v>
          </cell>
          <cell r="K32" t="str">
            <v>No aplica</v>
          </cell>
          <cell r="L32" t="str">
            <v>No aplica</v>
          </cell>
          <cell r="M32" t="str">
            <v>No aplica</v>
          </cell>
          <cell r="N32" t="str">
            <v>Diagonal 159 B 14 A 40 interior 20 Apto 301</v>
          </cell>
          <cell r="O32" t="str">
            <v>Bogotá</v>
          </cell>
          <cell r="P32" t="str">
            <v>nubia.velasco@idpc.gov.co</v>
          </cell>
          <cell r="Q32" t="str">
            <v xml:space="preserve"> Contrato de Prestación de Servicios</v>
          </cell>
          <cell r="R32" t="str">
            <v xml:space="preserve">Servicios Profesionales </v>
          </cell>
          <cell r="S32" t="str">
            <v>Contratación directa</v>
          </cell>
          <cell r="T32" t="str">
            <v>Prestación de Servicios Profesionales y Apoyo</v>
          </cell>
          <cell r="U32" t="str">
            <v>Inversión</v>
          </cell>
          <cell r="V32" t="str">
            <v>299-Prestar servicios profesionales al Instituto Distrital de Patrimonio Cultural para apoyar las actividades periodísticas requeridas para el fortalecimiento de la comunicación interna y externa de la entidad.</v>
          </cell>
          <cell r="W32">
            <v>70400000</v>
          </cell>
          <cell r="X32">
            <v>70400000</v>
          </cell>
          <cell r="Y32">
            <v>6400000</v>
          </cell>
          <cell r="Z32" t="str">
            <v>11 Meses</v>
          </cell>
          <cell r="AA32">
            <v>11</v>
          </cell>
          <cell r="AB32">
            <v>0</v>
          </cell>
          <cell r="AC32">
            <v>330</v>
          </cell>
          <cell r="AD32">
            <v>44582</v>
          </cell>
          <cell r="AE32">
            <v>44586</v>
          </cell>
          <cell r="AF32">
            <v>44919</v>
          </cell>
          <cell r="AG32" t="str">
            <v>ANGELICA MARIA MEDINA MENDOZA</v>
          </cell>
          <cell r="AH32">
            <v>32770467</v>
          </cell>
          <cell r="AI32">
            <v>5</v>
          </cell>
          <cell r="AJ32" t="str">
            <v>https://community.secop.gov.co/Public/Tendering/OpportunityDetail/Index?noticeUID=CO1.NTC.2627682&amp;isFromPublicArea=True&amp;isModal=False</v>
          </cell>
          <cell r="AK32" t="str">
            <v>01/20/2022</v>
          </cell>
          <cell r="AL32" t="str">
            <v>ANGELICA MARIA MEDINA MENDOZA</v>
          </cell>
          <cell r="AM32" t="str">
            <v>SUBDIRECCION DE DIVULGACIÓN Y APROPIACIÓN DEL PATRIMONIO</v>
          </cell>
          <cell r="AN32">
            <v>44586</v>
          </cell>
          <cell r="AO32">
            <v>44919</v>
          </cell>
          <cell r="AP32">
            <v>62</v>
          </cell>
          <cell r="AQ32">
            <v>44582</v>
          </cell>
          <cell r="AR32" t="str">
            <v>70,400,000</v>
          </cell>
          <cell r="AS32">
            <v>44583</v>
          </cell>
          <cell r="BU32" t="str">
            <v>Sandra Jannth Rueda Ibañez</v>
          </cell>
          <cell r="BW32" t="str">
            <v>F</v>
          </cell>
          <cell r="BX32">
            <v>44919</v>
          </cell>
        </row>
        <row r="33">
          <cell r="E33">
            <v>32</v>
          </cell>
          <cell r="F33" t="str">
            <v>XIMENA PAOLA BERNAL CASTILLO</v>
          </cell>
          <cell r="G33" t="str">
            <v>CC</v>
          </cell>
          <cell r="H33">
            <v>52452367</v>
          </cell>
          <cell r="I33">
            <v>6</v>
          </cell>
          <cell r="J33">
            <v>28705</v>
          </cell>
          <cell r="K33" t="str">
            <v>No aplica</v>
          </cell>
          <cell r="L33" t="str">
            <v>No aplica</v>
          </cell>
          <cell r="M33" t="str">
            <v>No aplica</v>
          </cell>
          <cell r="N33" t="str">
            <v>Cra 9 No. 71-38 apto 503</v>
          </cell>
          <cell r="O33" t="str">
            <v>Bogotá</v>
          </cell>
          <cell r="P33" t="str">
            <v>convocatoriaspatrimonio@idpc.gov.co</v>
          </cell>
          <cell r="Q33" t="str">
            <v xml:space="preserve"> Contrato de Prestación de Servicios</v>
          </cell>
          <cell r="R33" t="str">
            <v xml:space="preserve">Servicios Profesionales </v>
          </cell>
          <cell r="S33" t="str">
            <v>Contratación directa</v>
          </cell>
          <cell r="T33" t="str">
            <v>Prestación de Servicios Profesionales y Apoyo</v>
          </cell>
          <cell r="U33" t="str">
            <v>Inversión</v>
          </cell>
          <cell r="V33" t="str">
            <v>151-Prestar servicios profesionales al Instituto Distrital de Patrimonio Cultural para apoyar los proyectos editoriales de la entidad en el marco de la estrategia de territorialización del Museo de Bogotá</v>
          </cell>
          <cell r="W33">
            <v>96305000</v>
          </cell>
          <cell r="X33">
            <v>96305000</v>
          </cell>
          <cell r="Y33">
            <v>8755000</v>
          </cell>
          <cell r="Z33" t="str">
            <v>11 Meses</v>
          </cell>
          <cell r="AA33">
            <v>11</v>
          </cell>
          <cell r="AB33">
            <v>0</v>
          </cell>
          <cell r="AC33">
            <v>330</v>
          </cell>
          <cell r="AD33">
            <v>44582</v>
          </cell>
          <cell r="AE33">
            <v>44586</v>
          </cell>
          <cell r="AF33">
            <v>44919</v>
          </cell>
          <cell r="AG33" t="str">
            <v>ANGELICA MARIA MEDINA MENDOZA</v>
          </cell>
          <cell r="AH33">
            <v>32770467</v>
          </cell>
          <cell r="AI33">
            <v>5</v>
          </cell>
          <cell r="AJ33" t="str">
            <v>https://community.secop.gov.co/Public/Tendering/OpportunityDetail/Index?noticeUID=CO1.NTC.2628265&amp;isFromPublicArea=True&amp;isModal=False</v>
          </cell>
          <cell r="AK33" t="str">
            <v>01/20/2022</v>
          </cell>
          <cell r="AL33" t="str">
            <v>ANGELICA MARIA MEDINA MENDOZA</v>
          </cell>
          <cell r="AM33" t="str">
            <v>SUBDIRECCION DE DIVULGACIÓN Y APROPIACIÓN DEL PATRIMONIO</v>
          </cell>
          <cell r="AN33">
            <v>44586</v>
          </cell>
          <cell r="AO33">
            <v>44919</v>
          </cell>
          <cell r="AP33">
            <v>61</v>
          </cell>
          <cell r="AQ33">
            <v>44582</v>
          </cell>
          <cell r="AR33" t="str">
            <v>96,305,000</v>
          </cell>
          <cell r="AS33">
            <v>44585</v>
          </cell>
          <cell r="BU33" t="str">
            <v>Sandra Jannth Rueda Ibañez</v>
          </cell>
          <cell r="BW33" t="str">
            <v>F</v>
          </cell>
          <cell r="BX33">
            <v>44919</v>
          </cell>
        </row>
        <row r="34">
          <cell r="E34">
            <v>33</v>
          </cell>
          <cell r="F34" t="str">
            <v>TATIANA DEL PILAR DUEÑAS GUTIERREZ</v>
          </cell>
          <cell r="G34" t="str">
            <v>CC</v>
          </cell>
          <cell r="H34">
            <v>52778993</v>
          </cell>
          <cell r="I34">
            <v>7</v>
          </cell>
          <cell r="J34">
            <v>30593</v>
          </cell>
          <cell r="K34" t="str">
            <v>No aplica</v>
          </cell>
          <cell r="L34" t="str">
            <v>No aplica</v>
          </cell>
          <cell r="M34" t="str">
            <v>No aplica</v>
          </cell>
          <cell r="N34" t="str">
            <v>Cra 58 d No 131 - 68</v>
          </cell>
          <cell r="O34" t="str">
            <v>Bogotá</v>
          </cell>
          <cell r="P34" t="str">
            <v>tatiana.duenas@idpc.gov.co</v>
          </cell>
          <cell r="Q34" t="str">
            <v xml:space="preserve"> Contrato de Prestación de Servicios</v>
          </cell>
          <cell r="R34" t="str">
            <v xml:space="preserve">Servicios Profesionales </v>
          </cell>
          <cell r="S34" t="str">
            <v>Contratación directa</v>
          </cell>
          <cell r="T34" t="str">
            <v>Prestación de Servicios Profesionales y Apoyo</v>
          </cell>
          <cell r="U34" t="str">
            <v>Inversión</v>
          </cell>
          <cell r="V34" t="str">
            <v>205-Prestar servicios profesionales al Instituto Distrital de Patrimonio Cultural para apoyar los procesos de formación en patrimonio cultural con niños, niñas, adolescentes y diferentes actores comunitarios e institucionales, en contextos educativos y comunitarios, que contribuya a ampliar la cobertura en la formación en patrimonio cultural.</v>
          </cell>
          <cell r="W34">
            <v>90000000</v>
          </cell>
          <cell r="X34">
            <v>90000000</v>
          </cell>
          <cell r="Y34">
            <v>9000000</v>
          </cell>
          <cell r="Z34" t="str">
            <v>10 Meses</v>
          </cell>
          <cell r="AA34">
            <v>10</v>
          </cell>
          <cell r="AB34">
            <v>0</v>
          </cell>
          <cell r="AC34">
            <v>300</v>
          </cell>
          <cell r="AD34">
            <v>44582</v>
          </cell>
          <cell r="AE34">
            <v>44586</v>
          </cell>
          <cell r="AF34">
            <v>44889</v>
          </cell>
          <cell r="AG34" t="str">
            <v>ANGELICA MARIA MEDINA MENDOZA</v>
          </cell>
          <cell r="AH34">
            <v>32770467</v>
          </cell>
          <cell r="AI34">
            <v>5</v>
          </cell>
          <cell r="AJ34" t="str">
            <v>https://community.secop.gov.co/Public/Tendering/OpportunityDetail/Index?noticeUID=CO1.NTC.2635290&amp;isFromPublicArea=True&amp;isModal=False</v>
          </cell>
          <cell r="AK34" t="str">
            <v>01/21/2022</v>
          </cell>
          <cell r="AL34" t="str">
            <v>ANGELICA MARIA MEDINA MENDOZA</v>
          </cell>
          <cell r="AM34" t="str">
            <v>SUBDIRECCION DE DIVULGACIÓN Y APROPIACIÓN DEL PATRIMONIO</v>
          </cell>
          <cell r="AN34" t="str">
            <v xml:space="preserve"> 25/01/2022</v>
          </cell>
          <cell r="AO34">
            <v>44891</v>
          </cell>
          <cell r="AP34">
            <v>59</v>
          </cell>
          <cell r="AQ34">
            <v>44582</v>
          </cell>
          <cell r="AR34" t="str">
            <v>90,000,000</v>
          </cell>
          <cell r="AS34">
            <v>44586</v>
          </cell>
          <cell r="BU34" t="str">
            <v>Sandra Jannth Rueda Ibañez</v>
          </cell>
          <cell r="BW34" t="str">
            <v>F</v>
          </cell>
          <cell r="BX34">
            <v>44889</v>
          </cell>
        </row>
        <row r="35">
          <cell r="E35">
            <v>34</v>
          </cell>
          <cell r="F35" t="str">
            <v>CARLOS ALFONSO CAICEDO GUZMÁN</v>
          </cell>
          <cell r="G35" t="str">
            <v>CC</v>
          </cell>
          <cell r="H35">
            <v>1031145701</v>
          </cell>
          <cell r="I35">
            <v>1</v>
          </cell>
          <cell r="J35">
            <v>34082</v>
          </cell>
          <cell r="K35" t="str">
            <v>No aplica</v>
          </cell>
          <cell r="L35" t="str">
            <v>No aplica</v>
          </cell>
          <cell r="M35" t="str">
            <v>No aplica</v>
          </cell>
          <cell r="N35" t="str">
            <v>Carrera 22 N° 47 - 70 sur</v>
          </cell>
          <cell r="O35" t="str">
            <v>Bogotá</v>
          </cell>
          <cell r="P35" t="str">
            <v>carlos.caicedo@idpc.gov.co</v>
          </cell>
          <cell r="Q35" t="str">
            <v xml:space="preserve"> Contrato de Prestación de Servicios</v>
          </cell>
          <cell r="R35" t="str">
            <v xml:space="preserve">Servicios Profesionales </v>
          </cell>
          <cell r="S35" t="str">
            <v>Contratación directa</v>
          </cell>
          <cell r="T35" t="str">
            <v>Prestación de Servicios Profesionales y Apoyo</v>
          </cell>
          <cell r="U35" t="str">
            <v>Inversión</v>
          </cell>
          <cell r="V35" t="str">
            <v>177-Prestar servicios profesionales al Instituto Distrital de Patrimonio Cultural para apoyar la  implementación del programa distrital de estímulos para la cultura y programa distrital de apoyos concertados para la  vigencia 2022.</v>
          </cell>
          <cell r="W35">
            <v>42000000</v>
          </cell>
          <cell r="X35">
            <v>42000000</v>
          </cell>
          <cell r="Y35">
            <v>4000000</v>
          </cell>
          <cell r="Z35" t="str">
            <v>315 Dias</v>
          </cell>
          <cell r="AA35">
            <v>0</v>
          </cell>
          <cell r="AB35">
            <v>315</v>
          </cell>
          <cell r="AC35">
            <v>315</v>
          </cell>
          <cell r="AD35">
            <v>44582</v>
          </cell>
          <cell r="AE35">
            <v>44585</v>
          </cell>
          <cell r="AF35">
            <v>44903</v>
          </cell>
          <cell r="AG35" t="str">
            <v>ANGELICA MARIA MEDINA MENDOZA</v>
          </cell>
          <cell r="AH35">
            <v>32770467</v>
          </cell>
          <cell r="AI35">
            <v>5</v>
          </cell>
          <cell r="AJ35" t="str">
            <v>https://community.secop.gov.co/Public/Tendering/OpportunityDetail/Index?noticeUID=CO1.NTC.2628635&amp;isFromPublicArea=True&amp;isModal=False</v>
          </cell>
          <cell r="AK35" t="str">
            <v>01/20/2022</v>
          </cell>
          <cell r="AL35" t="str">
            <v>ANGELICA MARIA MEDINA MENDOZA</v>
          </cell>
          <cell r="AM35" t="str">
            <v>SUBDIRECCION DE DIVULGACIÓN Y APROPIACIÓN DEL PATRIMONIO</v>
          </cell>
          <cell r="AN35">
            <v>44588</v>
          </cell>
          <cell r="AO35">
            <v>44903</v>
          </cell>
          <cell r="AP35">
            <v>60</v>
          </cell>
          <cell r="AQ35">
            <v>44582</v>
          </cell>
          <cell r="AR35" t="str">
            <v>42,000,000</v>
          </cell>
          <cell r="AS35">
            <v>44583</v>
          </cell>
          <cell r="BU35" t="str">
            <v>Sandra Jannth Rueda Ibañez</v>
          </cell>
          <cell r="BW35" t="str">
            <v>M</v>
          </cell>
          <cell r="BX35">
            <v>44903</v>
          </cell>
        </row>
        <row r="36">
          <cell r="E36">
            <v>35</v>
          </cell>
          <cell r="F36" t="str">
            <v>LINA MARÍA FORERO JIMÉNEZ</v>
          </cell>
          <cell r="G36" t="str">
            <v>CC</v>
          </cell>
          <cell r="H36">
            <v>52366824</v>
          </cell>
          <cell r="I36">
            <v>2</v>
          </cell>
          <cell r="J36">
            <v>27766</v>
          </cell>
          <cell r="K36" t="str">
            <v>No aplica</v>
          </cell>
          <cell r="L36" t="str">
            <v>No aplica</v>
          </cell>
          <cell r="M36" t="str">
            <v>No aplica</v>
          </cell>
          <cell r="N36" t="str">
            <v>Calle 122 #11C-51 Apartamnto 203</v>
          </cell>
          <cell r="O36" t="str">
            <v>Bogotá</v>
          </cell>
          <cell r="P36" t="str">
            <v>lina.forero@idpc.gov.co</v>
          </cell>
          <cell r="Q36" t="str">
            <v xml:space="preserve"> Contrato de Prestación de Servicios</v>
          </cell>
          <cell r="R36" t="str">
            <v xml:space="preserve">Servicios Profesionales </v>
          </cell>
          <cell r="S36" t="str">
            <v>Contratación directa</v>
          </cell>
          <cell r="T36" t="str">
            <v>Prestación de Servicios Profesionales y Apoyo</v>
          </cell>
          <cell r="U36" t="str">
            <v>Inversión</v>
          </cell>
          <cell r="V36" t="str">
            <v>200-201-Prestar servicios profesionales al IDPC para apoyar la gestión y articulación de procesos de reconocimiento, salvaguardia, identificación, documentación del patrimonio cultural inmateria de la ciudad a través de  procesos de inventario y declaratorias.</v>
          </cell>
          <cell r="W36">
            <v>68000000</v>
          </cell>
          <cell r="X36">
            <v>68000000</v>
          </cell>
          <cell r="Y36">
            <v>6800000</v>
          </cell>
          <cell r="Z36" t="str">
            <v>10 Meses</v>
          </cell>
          <cell r="AA36">
            <v>10</v>
          </cell>
          <cell r="AB36">
            <v>0</v>
          </cell>
          <cell r="AC36">
            <v>300</v>
          </cell>
          <cell r="AD36">
            <v>44581</v>
          </cell>
          <cell r="AE36">
            <v>44593</v>
          </cell>
          <cell r="AF36">
            <v>44895</v>
          </cell>
          <cell r="AG36" t="str">
            <v>ANGELICA MARIA MEDINA MENDOZA</v>
          </cell>
          <cell r="AH36">
            <v>32770467</v>
          </cell>
          <cell r="AI36">
            <v>5</v>
          </cell>
          <cell r="AJ36" t="str">
            <v>https://community.secop.gov.co/Public/Tendering/OpportunityDetail/Index?noticeUID=CO1.NTC.2621386&amp;isFromPublicArea=True&amp;isModal=False</v>
          </cell>
          <cell r="AK36" t="str">
            <v>01/20/2022</v>
          </cell>
          <cell r="AL36" t="str">
            <v>ANGELICA MARIA MEDINA MENDOZA</v>
          </cell>
          <cell r="AM36" t="str">
            <v>SUBDIRECCION DE DIVULGACIÓN Y APROPIACIÓN DEL PATRIMONIO</v>
          </cell>
          <cell r="AN36" t="str">
            <v xml:space="preserve"> 27/01/2022</v>
          </cell>
          <cell r="AO36">
            <v>44891</v>
          </cell>
          <cell r="AP36">
            <v>57</v>
          </cell>
          <cell r="AQ36">
            <v>44582</v>
          </cell>
          <cell r="AR36" t="str">
            <v>34,000,000</v>
          </cell>
          <cell r="AS36">
            <v>44592</v>
          </cell>
          <cell r="BU36" t="str">
            <v>Sandra Jannth Rueda Ibañez</v>
          </cell>
          <cell r="BW36" t="str">
            <v>F</v>
          </cell>
          <cell r="BX36">
            <v>44895</v>
          </cell>
        </row>
        <row r="37">
          <cell r="E37">
            <v>36</v>
          </cell>
          <cell r="F37" t="str">
            <v>WILLIAM JAVIER RODRIGUEZ SALCEDO</v>
          </cell>
          <cell r="G37" t="str">
            <v>CC</v>
          </cell>
          <cell r="H37">
            <v>80725862</v>
          </cell>
          <cell r="I37">
            <v>5</v>
          </cell>
          <cell r="J37">
            <v>30201</v>
          </cell>
          <cell r="K37" t="str">
            <v>No aplica</v>
          </cell>
          <cell r="L37" t="str">
            <v>No aplica</v>
          </cell>
          <cell r="M37" t="str">
            <v>No aplica</v>
          </cell>
          <cell r="N37" t="str">
            <v xml:space="preserve">Carrera 76 63f-23 </v>
          </cell>
          <cell r="O37" t="str">
            <v>Bogotá</v>
          </cell>
          <cell r="P37" t="str">
            <v>william.rodriguez@idpc.gov.co</v>
          </cell>
          <cell r="Q37" t="str">
            <v xml:space="preserve"> Contrato de Prestación de Servicios</v>
          </cell>
          <cell r="R37" t="str">
            <v xml:space="preserve">Servicios Profesionales </v>
          </cell>
          <cell r="S37" t="str">
            <v>Contratación directa</v>
          </cell>
          <cell r="T37" t="str">
            <v>Prestación de Servicios Profesionales y Apoyo</v>
          </cell>
          <cell r="U37" t="str">
            <v>Inversión</v>
          </cell>
          <cell r="V37" t="str">
            <v>440-Prestar servicios profesionales al Instituto Distrital de Patrimonio Cultural para apoyar la gestión de la Oficina Asesora Jurídica en todos los asuntos relacionados con la defensa judicial y extrajudicial de la entidad y apoyar en la construcción de la línea jurídico institucional  que sean necesarias para prevenir el daño antijurídico de la entidad y fortalezcan el desempeño institucional.</v>
          </cell>
          <cell r="W37">
            <v>71500000</v>
          </cell>
          <cell r="X37">
            <v>67383333</v>
          </cell>
          <cell r="Y37">
            <v>6499999.9678456588</v>
          </cell>
          <cell r="Z37" t="str">
            <v xml:space="preserve">10 Meses 11 Dias </v>
          </cell>
          <cell r="AA37">
            <v>10</v>
          </cell>
          <cell r="AB37">
            <v>11</v>
          </cell>
          <cell r="AC37">
            <v>311</v>
          </cell>
          <cell r="AD37">
            <v>44581</v>
          </cell>
          <cell r="AE37">
            <v>44601</v>
          </cell>
          <cell r="AF37">
            <v>44914</v>
          </cell>
          <cell r="AG37" t="str">
            <v>OSCAR JAVIER FONSECA GOMEZ</v>
          </cell>
          <cell r="AH37">
            <v>80763536</v>
          </cell>
          <cell r="AI37">
            <v>0</v>
          </cell>
          <cell r="AJ37" t="str">
            <v>https://community.secop.gov.co/Public/Tendering/OpportunityDetail/Index?noticeUID=CO1.NTC.2618685&amp;isFromPublicArea=True&amp;isModal=False</v>
          </cell>
          <cell r="AK37" t="str">
            <v>01/20/2022</v>
          </cell>
          <cell r="AL37" t="str">
            <v>JUAN FERNANDO ACOSTA MIRKOW</v>
          </cell>
          <cell r="AM37" t="str">
            <v>SUBDIRECCION DE GESTION CORPORATIVA</v>
          </cell>
          <cell r="AN37">
            <v>44581</v>
          </cell>
          <cell r="AO37">
            <v>44914</v>
          </cell>
          <cell r="AP37">
            <v>23</v>
          </cell>
          <cell r="AQ37">
            <v>44581</v>
          </cell>
          <cell r="AR37" t="str">
            <v>71,500,000</v>
          </cell>
          <cell r="AS37">
            <v>44581</v>
          </cell>
          <cell r="AT37">
            <v>44592</v>
          </cell>
          <cell r="AU37">
            <v>1</v>
          </cell>
          <cell r="BU37" t="str">
            <v>Gina Paola Ochoa Vivas</v>
          </cell>
          <cell r="BW37" t="str">
            <v>M</v>
          </cell>
          <cell r="BX37">
            <v>44914</v>
          </cell>
        </row>
        <row r="38">
          <cell r="E38">
            <v>37</v>
          </cell>
          <cell r="F38" t="str">
            <v>ANA MARGARITA SIERRA PINEDO</v>
          </cell>
          <cell r="G38" t="str">
            <v>CC</v>
          </cell>
          <cell r="H38">
            <v>52397078</v>
          </cell>
          <cell r="I38">
            <v>7</v>
          </cell>
          <cell r="J38">
            <v>29206</v>
          </cell>
          <cell r="K38" t="str">
            <v>No aplica</v>
          </cell>
          <cell r="L38" t="str">
            <v>No aplica</v>
          </cell>
          <cell r="M38" t="str">
            <v>No aplica</v>
          </cell>
          <cell r="N38" t="str">
            <v>Carrera 18 No. 35-75. Apto 201</v>
          </cell>
          <cell r="O38" t="str">
            <v>Bogotá</v>
          </cell>
          <cell r="P38" t="str">
            <v>ana.sierra@idpc.gov.co</v>
          </cell>
          <cell r="Q38" t="str">
            <v xml:space="preserve"> Contrato de Prestación de Servicios</v>
          </cell>
          <cell r="R38" t="str">
            <v xml:space="preserve">Servicios Profesionales </v>
          </cell>
          <cell r="S38" t="str">
            <v>Contratación directa</v>
          </cell>
          <cell r="T38" t="str">
            <v>Prestación de Servicios Profesionales y Apoyo</v>
          </cell>
          <cell r="U38" t="str">
            <v>Inversión</v>
          </cell>
          <cell r="V38" t="str">
            <v>146-Prestar servicios profesionales al Instituto Distrital de Patrimonio Cultural - IDPC para apoyar la estructuración y definición de los enfoques, conceptos y metodologías propias de la investigación a los procesos de gestión misionales de la entidad.</v>
          </cell>
          <cell r="W38">
            <v>90640000</v>
          </cell>
          <cell r="X38">
            <v>90640000</v>
          </cell>
          <cell r="Y38">
            <v>8240000</v>
          </cell>
          <cell r="Z38" t="str">
            <v>11 Meses</v>
          </cell>
          <cell r="AA38">
            <v>11</v>
          </cell>
          <cell r="AB38">
            <v>0</v>
          </cell>
          <cell r="AC38">
            <v>330</v>
          </cell>
          <cell r="AD38">
            <v>44583</v>
          </cell>
          <cell r="AE38">
            <v>44588</v>
          </cell>
          <cell r="AF38">
            <v>44921</v>
          </cell>
          <cell r="AG38" t="str">
            <v>ANGELICA MARIA MEDINA MENDOZA</v>
          </cell>
          <cell r="AH38">
            <v>32770467</v>
          </cell>
          <cell r="AI38">
            <v>5</v>
          </cell>
          <cell r="AJ38" t="str">
            <v>https://community.secop.gov.co/Public/Tendering/OpportunityDetail/Index?noticeUID=CO1.NTC.2619622&amp;isFromPublicArea=True&amp;isModal=False</v>
          </cell>
          <cell r="AK38" t="str">
            <v>01/20/2022</v>
          </cell>
          <cell r="AL38" t="str">
            <v>ANGELICA MARIA MEDINA MENDOZA</v>
          </cell>
          <cell r="AM38" t="str">
            <v>SUBDIRECCION DE DIVULGACIÓN Y APROPIACIÓN DEL PATRIMONIO</v>
          </cell>
          <cell r="AN38">
            <v>44588</v>
          </cell>
          <cell r="AO38">
            <v>44921</v>
          </cell>
          <cell r="AP38">
            <v>230</v>
          </cell>
          <cell r="AQ38">
            <v>44587</v>
          </cell>
          <cell r="AR38" t="str">
            <v>90,640,000</v>
          </cell>
          <cell r="AS38">
            <v>44583</v>
          </cell>
          <cell r="BU38" t="str">
            <v>Sandra Jannth Rueda Ibañez</v>
          </cell>
          <cell r="BW38" t="str">
            <v>F</v>
          </cell>
          <cell r="BX38">
            <v>44921</v>
          </cell>
        </row>
        <row r="39">
          <cell r="E39">
            <v>38</v>
          </cell>
          <cell r="F39" t="str">
            <v>SONIA MILENA CUERVO PÉREZ 
KATHERINE VELA VELASCO</v>
          </cell>
          <cell r="G39" t="str">
            <v>CC</v>
          </cell>
          <cell r="H39">
            <v>1030552045</v>
          </cell>
          <cell r="I39">
            <v>1</v>
          </cell>
          <cell r="J39">
            <v>31540</v>
          </cell>
          <cell r="K39" t="str">
            <v>No aplica</v>
          </cell>
          <cell r="L39" t="str">
            <v>No aplica</v>
          </cell>
          <cell r="M39" t="str">
            <v>No aplica</v>
          </cell>
          <cell r="N39" t="str">
            <v>CRA 78J # 40 22 SUR</v>
          </cell>
          <cell r="O39" t="str">
            <v>Bogotá</v>
          </cell>
          <cell r="P39" t="str">
            <v>katherine.vela@idpc.gov.co</v>
          </cell>
          <cell r="Q39" t="str">
            <v xml:space="preserve"> Contrato de Prestación de Servicios</v>
          </cell>
          <cell r="R39" t="str">
            <v xml:space="preserve">Servicios Profesionales </v>
          </cell>
          <cell r="S39" t="str">
            <v>Contratación directa</v>
          </cell>
          <cell r="T39" t="str">
            <v>Prestación de Servicios Profesionales y Apoyo</v>
          </cell>
          <cell r="U39" t="str">
            <v>Inversión</v>
          </cell>
          <cell r="V39" t="str">
            <v>173-Prestar servicios profesionales al Instituto Distrital de Patrimonio Cultural para apoyar las actividades de planeación y seguimiento a proyectos requeridas por la Subdirección de Divulgación y Apropiación del Patrimonio Cultural.</v>
          </cell>
          <cell r="W39">
            <v>66000000</v>
          </cell>
          <cell r="X39">
            <v>66000000</v>
          </cell>
          <cell r="Y39">
            <v>6000000</v>
          </cell>
          <cell r="Z39" t="str">
            <v>11 Meses</v>
          </cell>
          <cell r="AA39">
            <v>11</v>
          </cell>
          <cell r="AB39">
            <v>0</v>
          </cell>
          <cell r="AC39">
            <v>330</v>
          </cell>
          <cell r="AD39">
            <v>44580</v>
          </cell>
          <cell r="AE39">
            <v>44587</v>
          </cell>
          <cell r="AF39">
            <v>44920</v>
          </cell>
          <cell r="AG39" t="str">
            <v>ANGELICA MARIA MEDINA MENDOZA</v>
          </cell>
          <cell r="AH39">
            <v>32770467</v>
          </cell>
          <cell r="AI39">
            <v>5</v>
          </cell>
          <cell r="AJ39" t="str">
            <v>https://community.secop.gov.co/Public/Tendering/OpportunityDetail/Index?noticeUID=CO1.NTC.2619109&amp;isFromPublicArea=True&amp;isModal=False</v>
          </cell>
          <cell r="AK39" t="str">
            <v>01/20/2022</v>
          </cell>
          <cell r="AL39" t="str">
            <v>ANGELICA MARIA MEDINA MENDOZA</v>
          </cell>
          <cell r="AM39" t="str">
            <v>SUBDIRECCION DE DIVULGACIÓN Y APROPIACIÓN DEL PATRIMONIO</v>
          </cell>
          <cell r="AN39" t="str">
            <v>20/01/2022 
23/02/2022</v>
          </cell>
          <cell r="AO39" t="str">
            <v>19/12/2022
25/12/2022</v>
          </cell>
          <cell r="AP39">
            <v>24</v>
          </cell>
          <cell r="AQ39">
            <v>44581</v>
          </cell>
          <cell r="AR39" t="str">
            <v>66,000,000</v>
          </cell>
          <cell r="AS39" t="str">
            <v>26/01/2022 
23/02/2022</v>
          </cell>
          <cell r="BE39">
            <v>44613</v>
          </cell>
          <cell r="BF39">
            <v>44614</v>
          </cell>
          <cell r="BG39" t="str">
            <v>KATHERINE VELA VELASCO</v>
          </cell>
          <cell r="BH39" t="str">
            <v>CC</v>
          </cell>
          <cell r="BI39">
            <v>1010167003</v>
          </cell>
          <cell r="BJ39">
            <v>7</v>
          </cell>
          <cell r="BK39" t="str">
            <v>katherine.vela@idpc.gov.co</v>
          </cell>
          <cell r="BU39" t="str">
            <v>Sandra Jannth Rueda Ibañez</v>
          </cell>
          <cell r="BW39" t="str">
            <v>F</v>
          </cell>
          <cell r="BX39">
            <v>44920</v>
          </cell>
        </row>
        <row r="40">
          <cell r="E40">
            <v>39</v>
          </cell>
          <cell r="F40" t="str">
            <v>BLANCA CECILIA GOMEZ LOZANO</v>
          </cell>
          <cell r="G40" t="str">
            <v>CC</v>
          </cell>
          <cell r="H40">
            <v>1032387607</v>
          </cell>
          <cell r="I40">
            <v>9</v>
          </cell>
          <cell r="J40">
            <v>31835</v>
          </cell>
          <cell r="K40" t="str">
            <v>No aplica</v>
          </cell>
          <cell r="L40" t="str">
            <v>No aplica</v>
          </cell>
          <cell r="M40" t="str">
            <v>No aplica</v>
          </cell>
          <cell r="N40" t="str">
            <v>calle 46 # 3-35 apto 410</v>
          </cell>
          <cell r="O40" t="str">
            <v>Bogotá</v>
          </cell>
          <cell r="P40" t="str">
            <v>blanca.gomez@idpc.gov.co</v>
          </cell>
          <cell r="Q40" t="str">
            <v xml:space="preserve"> Contrato de Prestación de Servicios</v>
          </cell>
          <cell r="R40" t="str">
            <v xml:space="preserve">Servicios Profesionales </v>
          </cell>
          <cell r="S40" t="str">
            <v>Contratación directa</v>
          </cell>
          <cell r="T40" t="str">
            <v>Prestación de Servicios Profesionales y Apoyo</v>
          </cell>
          <cell r="U40" t="str">
            <v>Inversión</v>
          </cell>
          <cell r="V40" t="str">
            <v>198-199-Prestar servicios profesionales al Instituto Distrital de Patrimonio Cultural para apoyar la puesta en marcha de planes, programas, proyectos y acciones para la salvaguardia, activación y reconocimiento de prácticas y manifestaciones culturales de Bogotá a través de procesos de declaratoria e inventario del patrimonio cultural inmaterial.</v>
          </cell>
          <cell r="W40">
            <v>97900000</v>
          </cell>
          <cell r="X40">
            <v>97900000</v>
          </cell>
          <cell r="Y40">
            <v>8900000</v>
          </cell>
          <cell r="Z40" t="str">
            <v>11 Meses</v>
          </cell>
          <cell r="AA40">
            <v>11</v>
          </cell>
          <cell r="AB40">
            <v>0</v>
          </cell>
          <cell r="AC40">
            <v>330</v>
          </cell>
          <cell r="AD40">
            <v>44580</v>
          </cell>
          <cell r="AE40">
            <v>44585</v>
          </cell>
          <cell r="AF40">
            <v>44918</v>
          </cell>
          <cell r="AG40" t="str">
            <v>ANGELICA MARIA MEDINA MENDOZA</v>
          </cell>
          <cell r="AH40">
            <v>32770467</v>
          </cell>
          <cell r="AI40">
            <v>5</v>
          </cell>
          <cell r="AJ40" t="str">
            <v>https://community.secop.gov.co/Public/Tendering/OpportunityDetail/Index?noticeUID=CO1.NTC.2616474&amp;isFromPublicArea=True&amp;isModal=False</v>
          </cell>
          <cell r="AK40" t="str">
            <v>01/19/2022</v>
          </cell>
          <cell r="AL40" t="str">
            <v>ANGELICA MARIA MEDINA MENDOZA</v>
          </cell>
          <cell r="AM40" t="str">
            <v>SUBDIRECCION DE DIVULGACIÓN Y APROPIACIÓN DEL PATRIMONIO</v>
          </cell>
          <cell r="AN40">
            <v>44582</v>
          </cell>
          <cell r="AO40">
            <v>44914</v>
          </cell>
          <cell r="AP40">
            <v>25</v>
          </cell>
          <cell r="AQ40">
            <v>44581</v>
          </cell>
          <cell r="AR40" t="str">
            <v>48,950,000</v>
          </cell>
          <cell r="AS40">
            <v>44583</v>
          </cell>
          <cell r="BU40" t="str">
            <v>Nataly Joanna Cubillos Pinzon</v>
          </cell>
          <cell r="BW40" t="str">
            <v>F</v>
          </cell>
          <cell r="BX40">
            <v>44918</v>
          </cell>
        </row>
        <row r="41">
          <cell r="E41">
            <v>40</v>
          </cell>
          <cell r="F41" t="str">
            <v>MARIO SERGIO ALEJANDRO VALENCIA MENDEZ</v>
          </cell>
          <cell r="G41" t="str">
            <v>CC</v>
          </cell>
          <cell r="H41">
            <v>79750143</v>
          </cell>
          <cell r="I41">
            <v>1</v>
          </cell>
          <cell r="J41">
            <v>28878</v>
          </cell>
          <cell r="K41" t="str">
            <v>No aplica</v>
          </cell>
          <cell r="L41" t="str">
            <v>No aplica</v>
          </cell>
          <cell r="M41" t="str">
            <v>No aplica</v>
          </cell>
          <cell r="N41" t="str">
            <v>Calle 118 No. 60 - 40 Bloque 2 Interior 3 Apto 403</v>
          </cell>
          <cell r="O41" t="str">
            <v>Bogotá</v>
          </cell>
          <cell r="P41" t="str">
            <v>mario.valencia@idpc.gov.co</v>
          </cell>
          <cell r="Q41" t="str">
            <v xml:space="preserve"> Contrato de Prestación de Servicios</v>
          </cell>
          <cell r="R41" t="str">
            <v xml:space="preserve">Servicios Profesionales </v>
          </cell>
          <cell r="S41" t="str">
            <v>Contratación directa</v>
          </cell>
          <cell r="T41" t="str">
            <v>Prestación de Servicios Profesionales y Apoyo</v>
          </cell>
          <cell r="U41" t="str">
            <v>Inversión</v>
          </cell>
          <cell r="V41" t="str">
            <v>40-Prestar sus servicios profesionales al Instituto Distrital de Patrimonio Cultural apoyando  los procesos de análisis y evaluación técnica, respecto a las solicitudes de intervención en inmuebles declarados como Bienes de Interés Cultural del Distrito Capital y sus colindantes.</v>
          </cell>
          <cell r="W41">
            <v>104500000</v>
          </cell>
          <cell r="X41">
            <v>104500000</v>
          </cell>
          <cell r="Y41">
            <v>9500000</v>
          </cell>
          <cell r="Z41" t="str">
            <v>11 Meses</v>
          </cell>
          <cell r="AA41">
            <v>11</v>
          </cell>
          <cell r="AB41">
            <v>0</v>
          </cell>
          <cell r="AC41">
            <v>330</v>
          </cell>
          <cell r="AD41">
            <v>44581</v>
          </cell>
          <cell r="AE41">
            <v>44582</v>
          </cell>
          <cell r="AF41">
            <v>44915</v>
          </cell>
          <cell r="AG41" t="str">
            <v>MARIA CLAUDIA VARGAS MARTINEZ</v>
          </cell>
          <cell r="AH41">
            <v>39791978</v>
          </cell>
          <cell r="AI41">
            <v>2</v>
          </cell>
          <cell r="AJ41" t="str">
            <v>https://community.secop.gov.co/Public/Tendering/OpportunityDetail/Index?noticeUID=CO1.NTC.2622619&amp;isFromPublicArea=True&amp;isModal=False</v>
          </cell>
          <cell r="AK41" t="str">
            <v>01/20/2022</v>
          </cell>
          <cell r="AL41" t="str">
            <v>MARIA CLAUDIA VARGAS MARTINEZ</v>
          </cell>
          <cell r="AM41" t="str">
            <v xml:space="preserve"> SUBDIRECCION DE PROTECCION E INTERVENCION  </v>
          </cell>
          <cell r="AN41">
            <v>44582</v>
          </cell>
          <cell r="AO41">
            <v>44915</v>
          </cell>
          <cell r="AP41">
            <v>50</v>
          </cell>
          <cell r="AQ41">
            <v>44582</v>
          </cell>
          <cell r="AR41" t="str">
            <v>104,500,000</v>
          </cell>
          <cell r="AS41">
            <v>44582</v>
          </cell>
          <cell r="BU41" t="str">
            <v>Liliana Cecilia Rojas León</v>
          </cell>
          <cell r="BW41" t="str">
            <v>M</v>
          </cell>
          <cell r="BX41">
            <v>44915</v>
          </cell>
        </row>
        <row r="42">
          <cell r="E42">
            <v>41</v>
          </cell>
          <cell r="F42" t="str">
            <v>JEYSON ALBERTO RODRIGUEZ PACHECO</v>
          </cell>
          <cell r="G42" t="str">
            <v>CC</v>
          </cell>
          <cell r="H42">
            <v>1023869057</v>
          </cell>
          <cell r="I42">
            <v>4</v>
          </cell>
          <cell r="J42">
            <v>31824</v>
          </cell>
          <cell r="K42" t="str">
            <v>No aplica</v>
          </cell>
          <cell r="L42" t="str">
            <v>No aplica</v>
          </cell>
          <cell r="M42" t="str">
            <v>No aplica</v>
          </cell>
          <cell r="N42" t="str">
            <v>Calle 26 Sur No. 8 - 40</v>
          </cell>
          <cell r="O42" t="str">
            <v>Bogotá</v>
          </cell>
          <cell r="P42" t="str">
            <v>jeyson.rodriguez@idpc.gov.co</v>
          </cell>
          <cell r="Q42" t="str">
            <v xml:space="preserve"> Contrato de Prestación de Servicios</v>
          </cell>
          <cell r="R42" t="str">
            <v xml:space="preserve">Servicios Profesionales </v>
          </cell>
          <cell r="S42" t="str">
            <v>Contratación directa</v>
          </cell>
          <cell r="T42" t="str">
            <v>Prestación de Servicios Profesionales y Apoyo</v>
          </cell>
          <cell r="U42" t="str">
            <v>Inversión</v>
          </cell>
          <cell r="V42" t="str">
            <v>138-Prestar servicios profesionales al Instituto Distrital de Patrimonio Cultural para apoyar la gestión y seguimiento de los requerimientos y tramites en materia juridica y contractual de la Subdirección de Divulgación y Apropiación del Patrimonio Cultural.</v>
          </cell>
          <cell r="W42">
            <v>83842000</v>
          </cell>
          <cell r="X42">
            <v>83842000</v>
          </cell>
          <cell r="Y42">
            <v>7622000</v>
          </cell>
          <cell r="Z42" t="str">
            <v>11 Meses</v>
          </cell>
          <cell r="AA42">
            <v>11</v>
          </cell>
          <cell r="AB42">
            <v>0</v>
          </cell>
          <cell r="AC42">
            <v>330</v>
          </cell>
          <cell r="AD42">
            <v>44580</v>
          </cell>
          <cell r="AE42">
            <v>44585</v>
          </cell>
          <cell r="AF42">
            <v>44918</v>
          </cell>
          <cell r="AG42" t="str">
            <v>ANGELICA MARIA MEDINA MENDOZA</v>
          </cell>
          <cell r="AH42">
            <v>32770467</v>
          </cell>
          <cell r="AI42">
            <v>5</v>
          </cell>
          <cell r="AJ42" t="str">
            <v>https://community.secop.gov.co/Public/Tendering/OpportunityDetail/Index?noticeUID=CO1.NTC.2610907&amp;isFromPublicArea=True&amp;isModal=False</v>
          </cell>
          <cell r="AK42" t="str">
            <v>01/19/2022</v>
          </cell>
          <cell r="AL42" t="str">
            <v>ANGELICA MARIA MEDINA MENDOZA</v>
          </cell>
          <cell r="AM42" t="str">
            <v>SUBDIRECCION DE DIVULGACIÓN Y APROPIACIÓN DEL PATRIMONIO</v>
          </cell>
          <cell r="AN42">
            <v>44581</v>
          </cell>
          <cell r="AO42">
            <v>44914</v>
          </cell>
          <cell r="AP42">
            <v>22</v>
          </cell>
          <cell r="AQ42">
            <v>44581</v>
          </cell>
          <cell r="AR42" t="str">
            <v>83,842,000</v>
          </cell>
          <cell r="AS42">
            <v>44583</v>
          </cell>
          <cell r="BU42" t="str">
            <v>Nataly Joanna Cubillos Pinzon</v>
          </cell>
          <cell r="BW42" t="str">
            <v>M</v>
          </cell>
          <cell r="BX42">
            <v>44918</v>
          </cell>
        </row>
        <row r="43">
          <cell r="E43">
            <v>42</v>
          </cell>
          <cell r="F43" t="str">
            <v>PAULA ANDREA AYALA BARÓN</v>
          </cell>
          <cell r="G43" t="str">
            <v>CC</v>
          </cell>
          <cell r="H43">
            <v>33365270</v>
          </cell>
          <cell r="I43">
            <v>9</v>
          </cell>
          <cell r="J43">
            <v>29860</v>
          </cell>
          <cell r="K43" t="str">
            <v>No aplica</v>
          </cell>
          <cell r="L43" t="str">
            <v>No aplica</v>
          </cell>
          <cell r="M43" t="str">
            <v>No aplica</v>
          </cell>
          <cell r="N43" t="str">
            <v>Diagonal 46A No. 16 A-20</v>
          </cell>
          <cell r="O43" t="str">
            <v>Bogotá</v>
          </cell>
          <cell r="P43" t="str">
            <v>paula.torres@idpc.gov.co</v>
          </cell>
          <cell r="Q43" t="str">
            <v xml:space="preserve"> Contrato de Prestación de Servicios</v>
          </cell>
          <cell r="R43" t="str">
            <v xml:space="preserve">Servicios Profesionales </v>
          </cell>
          <cell r="S43" t="str">
            <v>Contratación directa</v>
          </cell>
          <cell r="T43" t="str">
            <v>Prestación de Servicios Profesionales y Apoyo</v>
          </cell>
          <cell r="U43" t="str">
            <v>Inversión</v>
          </cell>
          <cell r="V43" t="str">
            <v>41-Prestar sus servicios profesionales de manera autónoma al Instituto Distrital de Patrimonio Cultural, apoyando la evaluación técnica, respecto a las solicitudes de intervención en inmuebles declarados como Bienes de Interés Cultural del Distrito Capital y sus colindantes.</v>
          </cell>
          <cell r="W43">
            <v>79750000</v>
          </cell>
          <cell r="X43">
            <v>79750000</v>
          </cell>
          <cell r="Y43">
            <v>7250000</v>
          </cell>
          <cell r="Z43" t="str">
            <v>11 Meses</v>
          </cell>
          <cell r="AA43">
            <v>11</v>
          </cell>
          <cell r="AB43">
            <v>0</v>
          </cell>
          <cell r="AC43">
            <v>330</v>
          </cell>
          <cell r="AD43">
            <v>44582</v>
          </cell>
          <cell r="AE43">
            <v>44586</v>
          </cell>
          <cell r="AF43">
            <v>44919</v>
          </cell>
          <cell r="AG43" t="str">
            <v>MARIA CLAUDIA VARGAS MARTINEZ</v>
          </cell>
          <cell r="AH43">
            <v>39791978</v>
          </cell>
          <cell r="AI43">
            <v>2</v>
          </cell>
          <cell r="AJ43" t="str">
            <v>https://community.secop.gov.co/Public/Tendering/OpportunityDetail/Index?noticeUID=CO1.NTC.2622556&amp;isFromPublicArea=True&amp;isModal=False</v>
          </cell>
          <cell r="AK43" t="str">
            <v>01/21/2022</v>
          </cell>
          <cell r="AL43" t="str">
            <v>MARIA CLAUDIA VARGAS MARTINEZ</v>
          </cell>
          <cell r="AM43" t="str">
            <v xml:space="preserve"> SUBDIRECCION DE PROTECCION E INTERVENCION  </v>
          </cell>
          <cell r="AN43">
            <v>44582</v>
          </cell>
          <cell r="AO43" t="str">
            <v xml:space="preserve"> 20/12/2022</v>
          </cell>
          <cell r="AP43">
            <v>75</v>
          </cell>
          <cell r="AQ43">
            <v>44583</v>
          </cell>
          <cell r="AR43" t="str">
            <v>79,750,000</v>
          </cell>
          <cell r="AS43">
            <v>44586</v>
          </cell>
          <cell r="BU43" t="str">
            <v>Liliana Cecilia Rojas León</v>
          </cell>
          <cell r="BW43" t="str">
            <v>F</v>
          </cell>
          <cell r="BX43">
            <v>44919</v>
          </cell>
        </row>
        <row r="44">
          <cell r="E44">
            <v>43</v>
          </cell>
          <cell r="F44" t="str">
            <v>ANGELA CAMILA YAMILE RIVERA GALEANO</v>
          </cell>
          <cell r="G44" t="str">
            <v>CC</v>
          </cell>
          <cell r="H44">
            <v>1026281672</v>
          </cell>
          <cell r="I44">
            <v>1</v>
          </cell>
          <cell r="J44">
            <v>33911</v>
          </cell>
          <cell r="K44" t="str">
            <v>No aplica</v>
          </cell>
          <cell r="L44" t="str">
            <v>No aplica</v>
          </cell>
          <cell r="M44" t="str">
            <v>No aplica</v>
          </cell>
          <cell r="N44" t="str">
            <v>Carrera 26 # 63 - 37</v>
          </cell>
          <cell r="O44" t="str">
            <v>Bogotá</v>
          </cell>
          <cell r="P44" t="str">
            <v>angela.rivera@idpc.gov.co</v>
          </cell>
          <cell r="Q44" t="str">
            <v xml:space="preserve"> Contrato de Prestación de Servicios</v>
          </cell>
          <cell r="R44" t="str">
            <v xml:space="preserve">Servicios Profesionales </v>
          </cell>
          <cell r="S44" t="str">
            <v>Contratación directa</v>
          </cell>
          <cell r="T44" t="str">
            <v>Prestación de Servicios Profesionales y Apoyo</v>
          </cell>
          <cell r="U44" t="str">
            <v>Inversión</v>
          </cell>
          <cell r="V44" t="str">
            <v>42-Prestar sus servicios profesionales  al Instituto Distrital de Patrimonio Cultural apoyando las solicitudes para intervenir los inmuebles declarados como Bienes de Interes Cultural del Distrito Capital y sus colindantes.</v>
          </cell>
          <cell r="W44">
            <v>60795000</v>
          </cell>
          <cell r="X44">
            <v>60795000</v>
          </cell>
          <cell r="Y44">
            <v>5790000</v>
          </cell>
          <cell r="Z44" t="str">
            <v>315 Dias</v>
          </cell>
          <cell r="AA44">
            <v>0</v>
          </cell>
          <cell r="AB44">
            <v>315</v>
          </cell>
          <cell r="AC44">
            <v>315</v>
          </cell>
          <cell r="AD44">
            <v>44581</v>
          </cell>
          <cell r="AE44">
            <v>44586</v>
          </cell>
          <cell r="AF44">
            <v>44904</v>
          </cell>
          <cell r="AG44" t="str">
            <v>MARIA CLAUDIA VARGAS MARTINEZ</v>
          </cell>
          <cell r="AH44">
            <v>39791978</v>
          </cell>
          <cell r="AI44">
            <v>2</v>
          </cell>
          <cell r="AJ44" t="str">
            <v>https://community.secop.gov.co/Public/Tendering/OpportunityDetail/Index?noticeUID=CO1.NTC.2622746&amp;isFromPublicArea=True&amp;isModal=False</v>
          </cell>
          <cell r="AK44" t="str">
            <v>01/20/2022</v>
          </cell>
          <cell r="AL44" t="str">
            <v>MARIA CLAUDIA VARGAS MARTINEZ</v>
          </cell>
          <cell r="AM44" t="str">
            <v xml:space="preserve"> SUBDIRECCION DE PROTECCION E INTERVENCION  </v>
          </cell>
          <cell r="AN44">
            <v>44582</v>
          </cell>
          <cell r="AO44">
            <v>44900</v>
          </cell>
          <cell r="AP44">
            <v>51</v>
          </cell>
          <cell r="AQ44">
            <v>44582</v>
          </cell>
          <cell r="AR44" t="str">
            <v>60,795,000</v>
          </cell>
          <cell r="AS44">
            <v>44586</v>
          </cell>
          <cell r="BU44" t="str">
            <v>Liliana Cecilia Rojas León</v>
          </cell>
          <cell r="BW44" t="str">
            <v>F</v>
          </cell>
          <cell r="BX44">
            <v>44904</v>
          </cell>
        </row>
        <row r="45">
          <cell r="E45">
            <v>44</v>
          </cell>
          <cell r="F45" t="str">
            <v>MANUEL ORLANDO MARTIN JIMENEZ 
NELSON ALFREDO GARZA MANRIQUE</v>
          </cell>
          <cell r="G45" t="str">
            <v>CC</v>
          </cell>
          <cell r="H45">
            <v>1018435504</v>
          </cell>
          <cell r="I45">
            <v>4</v>
          </cell>
          <cell r="J45">
            <v>32528</v>
          </cell>
          <cell r="K45" t="str">
            <v>No aplica</v>
          </cell>
          <cell r="L45" t="str">
            <v>No aplica</v>
          </cell>
          <cell r="M45" t="str">
            <v>No aplica</v>
          </cell>
          <cell r="N45" t="str">
            <v>Carrera 90 6A 47 Casa 80</v>
          </cell>
          <cell r="O45" t="str">
            <v>Bogotá</v>
          </cell>
          <cell r="P45" t="str">
            <v>nelson.garza@idpc.gov.co</v>
          </cell>
          <cell r="Q45" t="str">
            <v xml:space="preserve"> Contrato de Prestación de Servicios</v>
          </cell>
          <cell r="R45" t="str">
            <v xml:space="preserve">Servicios Profesionales </v>
          </cell>
          <cell r="S45" t="str">
            <v>Contratación directa</v>
          </cell>
          <cell r="T45" t="str">
            <v>Prestación de Servicios Profesionales y Apoyo</v>
          </cell>
          <cell r="U45" t="str">
            <v>Inversión</v>
          </cell>
          <cell r="V45" t="str">
            <v>68-Prestar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v>
          </cell>
          <cell r="W45">
            <v>66566871</v>
          </cell>
          <cell r="X45">
            <v>66566850</v>
          </cell>
          <cell r="Y45">
            <v>6339700</v>
          </cell>
          <cell r="Z45" t="str">
            <v>315 Dias</v>
          </cell>
          <cell r="AA45">
            <v>0</v>
          </cell>
          <cell r="AB45">
            <v>315</v>
          </cell>
          <cell r="AC45">
            <v>315</v>
          </cell>
          <cell r="AD45">
            <v>44582</v>
          </cell>
          <cell r="AE45">
            <v>44585</v>
          </cell>
          <cell r="AF45">
            <v>44903</v>
          </cell>
          <cell r="AG45" t="str">
            <v>MARIA CLAUDIA VARGAS MARTINEZ</v>
          </cell>
          <cell r="AH45">
            <v>39791978</v>
          </cell>
          <cell r="AI45">
            <v>2</v>
          </cell>
          <cell r="AJ45" t="str">
            <v>https://community.secop.gov.co/Public/Tendering/OpportunityDetail/Index?noticeUID=CO1.NTC.2622824&amp;isFromPublicArea=True&amp;isModal=False</v>
          </cell>
          <cell r="AK45" t="str">
            <v>01/21/2022</v>
          </cell>
          <cell r="AL45" t="str">
            <v>MARIA CLAUDIA VARGAS MARTINEZ</v>
          </cell>
          <cell r="AM45" t="str">
            <v xml:space="preserve"> SUBDIRECCION DE PROTECCION E INTERVENCION  </v>
          </cell>
          <cell r="AN45" t="str">
            <v>21/01/2022
9/02/2022</v>
          </cell>
          <cell r="AO45" t="str">
            <v>05/12/2022
8/12/2022</v>
          </cell>
          <cell r="AP45">
            <v>74</v>
          </cell>
          <cell r="AQ45">
            <v>44583</v>
          </cell>
          <cell r="AR45" t="str">
            <v>66,566,871</v>
          </cell>
          <cell r="AS45" t="str">
            <v>24/01/2022 
07/07/2022</v>
          </cell>
          <cell r="BE45">
            <v>44601</v>
          </cell>
          <cell r="BF45">
            <v>44602</v>
          </cell>
          <cell r="BG45" t="str">
            <v>NELSON ALFREDO GARZA MANRIQUE</v>
          </cell>
          <cell r="BH45" t="str">
            <v>CC</v>
          </cell>
          <cell r="BI45">
            <v>1024488055</v>
          </cell>
          <cell r="BJ45">
            <v>8</v>
          </cell>
          <cell r="BK45" t="str">
            <v>nelson.garza@idpc.gov.co</v>
          </cell>
          <cell r="BU45" t="str">
            <v>Liliana Cecilia Rojas León</v>
          </cell>
          <cell r="BW45" t="str">
            <v>M</v>
          </cell>
          <cell r="BX45">
            <v>44903</v>
          </cell>
        </row>
        <row r="46">
          <cell r="E46">
            <v>45</v>
          </cell>
          <cell r="F46" t="str">
            <v>RODOLFO ANTONIO PARRA RODRIGUEZ</v>
          </cell>
          <cell r="G46" t="str">
            <v>CC</v>
          </cell>
          <cell r="H46">
            <v>1026250141</v>
          </cell>
          <cell r="I46">
            <v>8</v>
          </cell>
          <cell r="J46">
            <v>31459</v>
          </cell>
          <cell r="K46" t="str">
            <v>No aplica</v>
          </cell>
          <cell r="L46" t="str">
            <v>No aplica</v>
          </cell>
          <cell r="M46" t="str">
            <v>No aplica</v>
          </cell>
          <cell r="N46" t="str">
            <v>Cll 150A Nº 96A 71 IN41 Ap802</v>
          </cell>
          <cell r="O46" t="str">
            <v>Bogotá</v>
          </cell>
          <cell r="P46" t="str">
            <v>rodolfo.parra@idpc.gov.co</v>
          </cell>
          <cell r="Q46" t="str">
            <v xml:space="preserve"> Contrato de Prestación de Servicios</v>
          </cell>
          <cell r="R46" t="str">
            <v xml:space="preserve">Servicios Profesionales </v>
          </cell>
          <cell r="S46" t="str">
            <v>Contratación directa</v>
          </cell>
          <cell r="T46" t="str">
            <v>Prestación de Servicios Profesionales y Apoyo</v>
          </cell>
          <cell r="U46" t="str">
            <v>Inversión</v>
          </cell>
          <cell r="V46" t="str">
            <v>69-Prestar sus servicios profesionales  al Instituto Distrital de Patrimonio Cultural apoyando las solicitudes para intervenir los inmuebles declarados como Bienes de Interes Cultural del Distrito Capital y sus colindantes.</v>
          </cell>
          <cell r="W46">
            <v>60795000</v>
          </cell>
          <cell r="X46">
            <v>60795000</v>
          </cell>
          <cell r="Y46">
            <v>5790000</v>
          </cell>
          <cell r="Z46" t="str">
            <v>315 Dias</v>
          </cell>
          <cell r="AA46">
            <v>0</v>
          </cell>
          <cell r="AB46">
            <v>315</v>
          </cell>
          <cell r="AC46">
            <v>315</v>
          </cell>
          <cell r="AD46">
            <v>44581</v>
          </cell>
          <cell r="AE46">
            <v>44585</v>
          </cell>
          <cell r="AF46">
            <v>44903</v>
          </cell>
          <cell r="AG46" t="str">
            <v>MARIA CLAUDIA VARGAS MARTINEZ</v>
          </cell>
          <cell r="AH46">
            <v>39791978</v>
          </cell>
          <cell r="AI46">
            <v>2</v>
          </cell>
          <cell r="AJ46" t="str">
            <v>https://community.secop.gov.co/Public/Tendering/OpportunityDetail/Index?noticeUID=CO1.NTC.2622689&amp;isFromPublicArea=True&amp;isModal=False</v>
          </cell>
          <cell r="AK46" t="str">
            <v>01/20/2022</v>
          </cell>
          <cell r="AL46" t="str">
            <v>MARIA CLAUDIA VARGAS MARTINEZ</v>
          </cell>
          <cell r="AM46" t="str">
            <v xml:space="preserve"> SUBDIRECCION DE PROTECCION E INTERVENCION  </v>
          </cell>
          <cell r="AN46">
            <v>44582</v>
          </cell>
          <cell r="AO46">
            <v>44900</v>
          </cell>
          <cell r="AP46">
            <v>63</v>
          </cell>
          <cell r="AQ46">
            <v>44582</v>
          </cell>
          <cell r="AR46" t="str">
            <v>60,795,000</v>
          </cell>
          <cell r="AS46">
            <v>44585</v>
          </cell>
          <cell r="AX46">
            <v>44704</v>
          </cell>
          <cell r="AY46">
            <v>44704</v>
          </cell>
          <cell r="AZ46">
            <v>4</v>
          </cell>
          <cell r="BA46">
            <v>44707</v>
          </cell>
          <cell r="BB46">
            <v>44708</v>
          </cell>
          <cell r="BC46">
            <v>44708</v>
          </cell>
          <cell r="BD46">
            <v>44907</v>
          </cell>
          <cell r="BU46" t="str">
            <v>Liliana Cecilia Rojas León</v>
          </cell>
          <cell r="BW46" t="str">
            <v>M</v>
          </cell>
          <cell r="BX46">
            <v>44907</v>
          </cell>
        </row>
        <row r="47">
          <cell r="E47">
            <v>46</v>
          </cell>
          <cell r="F47" t="str">
            <v>DIEGO AUGUSTO FERNÁNDEZ PRICE</v>
          </cell>
          <cell r="G47" t="str">
            <v>CC</v>
          </cell>
          <cell r="H47">
            <v>1026254872</v>
          </cell>
          <cell r="I47">
            <v>1</v>
          </cell>
          <cell r="J47">
            <v>31836</v>
          </cell>
          <cell r="K47" t="str">
            <v>No aplica</v>
          </cell>
          <cell r="L47" t="str">
            <v>No aplica</v>
          </cell>
          <cell r="M47" t="str">
            <v>No aplica</v>
          </cell>
          <cell r="N47" t="str">
            <v>CL 6d N 5-51 INT 6 AP 502</v>
          </cell>
          <cell r="O47" t="str">
            <v>Bogotá</v>
          </cell>
          <cell r="P47" t="str">
            <v>diego.fernandez@idpc.gov.co</v>
          </cell>
          <cell r="Q47" t="str">
            <v xml:space="preserve"> Contrato de Prestación de Servicios</v>
          </cell>
          <cell r="R47" t="str">
            <v xml:space="preserve">Servicios Profesionales </v>
          </cell>
          <cell r="S47" t="str">
            <v>Contratación directa</v>
          </cell>
          <cell r="T47" t="str">
            <v>Prestación de Servicios Profesionales y Apoyo</v>
          </cell>
          <cell r="U47" t="str">
            <v>Inversión</v>
          </cell>
          <cell r="V47" t="str">
            <v>70-Prestar sus servicios profesionales  al Instituto Distrital de Patrimonio Cultural apoyando las solicitudes para intervenir los inmuebles declarados como Bienes de Interes Cultural del Distrito Capital y sus colindantes.</v>
          </cell>
          <cell r="W47">
            <v>60795000</v>
          </cell>
          <cell r="X47">
            <v>60795000</v>
          </cell>
          <cell r="Y47">
            <v>5790000</v>
          </cell>
          <cell r="Z47" t="str">
            <v>315 Dias</v>
          </cell>
          <cell r="AA47">
            <v>0</v>
          </cell>
          <cell r="AB47">
            <v>315</v>
          </cell>
          <cell r="AC47">
            <v>315</v>
          </cell>
          <cell r="AD47">
            <v>44582</v>
          </cell>
          <cell r="AE47">
            <v>44586</v>
          </cell>
          <cell r="AF47">
            <v>44904</v>
          </cell>
          <cell r="AG47" t="str">
            <v>MARIA CLAUDIA VARGAS MARTINEZ</v>
          </cell>
          <cell r="AH47">
            <v>39791978</v>
          </cell>
          <cell r="AI47">
            <v>2</v>
          </cell>
          <cell r="AJ47" t="str">
            <v>https://community.secop.gov.co/Public/Tendering/OpportunityDetail/Index?noticeUID=CO1.NTC.2623264&amp;isFromPublicArea=True&amp;isModal=False</v>
          </cell>
          <cell r="AK47" t="str">
            <v>01/20/2022</v>
          </cell>
          <cell r="AL47" t="str">
            <v>MARIA CLAUDIA VARGAS MARTINEZ</v>
          </cell>
          <cell r="AM47" t="str">
            <v xml:space="preserve"> SUBDIRECCION DE PROTECCION E INTERVENCION  </v>
          </cell>
          <cell r="AN47">
            <v>44582</v>
          </cell>
          <cell r="AO47" t="str">
            <v xml:space="preserve"> 05/12/2022</v>
          </cell>
          <cell r="AP47">
            <v>73</v>
          </cell>
          <cell r="AQ47">
            <v>44583</v>
          </cell>
          <cell r="AR47" t="str">
            <v>60,795,000</v>
          </cell>
          <cell r="AS47">
            <v>44586</v>
          </cell>
          <cell r="BU47" t="str">
            <v>Liliana Cecilia Rojas León</v>
          </cell>
          <cell r="BW47" t="str">
            <v>M</v>
          </cell>
          <cell r="BX47">
            <v>44904</v>
          </cell>
        </row>
        <row r="48">
          <cell r="E48">
            <v>47</v>
          </cell>
          <cell r="F48" t="str">
            <v>LIZETH PAOLA LOPEZ BARRERA</v>
          </cell>
          <cell r="G48" t="str">
            <v>CC</v>
          </cell>
          <cell r="H48">
            <v>1026278094</v>
          </cell>
          <cell r="I48">
            <v>1</v>
          </cell>
          <cell r="J48">
            <v>33655</v>
          </cell>
          <cell r="K48" t="str">
            <v>No aplica</v>
          </cell>
          <cell r="L48" t="str">
            <v>No aplica</v>
          </cell>
          <cell r="M48" t="str">
            <v>No aplica</v>
          </cell>
          <cell r="N48" t="str">
            <v>KR 2 17 A 35 SUR</v>
          </cell>
          <cell r="O48" t="str">
            <v>Bogotá</v>
          </cell>
          <cell r="P48" t="str">
            <v>lizeth.lopez@idpc.gov.co</v>
          </cell>
          <cell r="Q48" t="str">
            <v xml:space="preserve"> Contrato de Prestación de Servicios</v>
          </cell>
          <cell r="R48" t="str">
            <v xml:space="preserve">Servicios Profesionales </v>
          </cell>
          <cell r="S48" t="str">
            <v>Contratación directa</v>
          </cell>
          <cell r="T48" t="str">
            <v>Prestación de Servicios Profesionales y Apoyo</v>
          </cell>
          <cell r="U48" t="str">
            <v>Inversión</v>
          </cell>
          <cell r="V48" t="str">
            <v>71-Prestar sus servicios profesionales  al Instituto Distrital de Patrimonio Cultural apoyando las solicitudes para intervenir los inmuebles declarados como Bienes de Interes Cultural del Distrito Capital y sus colindantes.</v>
          </cell>
          <cell r="W48">
            <v>60795000</v>
          </cell>
          <cell r="X48">
            <v>60795000</v>
          </cell>
          <cell r="Y48">
            <v>5790000</v>
          </cell>
          <cell r="Z48" t="str">
            <v>315 Dias</v>
          </cell>
          <cell r="AA48">
            <v>0</v>
          </cell>
          <cell r="AB48">
            <v>315</v>
          </cell>
          <cell r="AC48">
            <v>315</v>
          </cell>
          <cell r="AD48">
            <v>44581</v>
          </cell>
          <cell r="AE48">
            <v>44582</v>
          </cell>
          <cell r="AF48">
            <v>44900</v>
          </cell>
          <cell r="AG48" t="str">
            <v>MARIA CLAUDIA VARGAS MARTINEZ</v>
          </cell>
          <cell r="AH48">
            <v>39791978</v>
          </cell>
          <cell r="AI48">
            <v>2</v>
          </cell>
          <cell r="AJ48" t="str">
            <v>https://community.secop.gov.co/Public/Tendering/OpportunityDetail/Index?noticeUID=CO1.NTC.2623185&amp;isFromPublicArea=True&amp;isModal=False</v>
          </cell>
          <cell r="AK48" t="str">
            <v>01/20/2022</v>
          </cell>
          <cell r="AL48" t="str">
            <v>MARIA CLAUDIA VARGAS MARTINEZ</v>
          </cell>
          <cell r="AM48" t="str">
            <v xml:space="preserve"> SUBDIRECCION DE PROTECCION E INTERVENCION  </v>
          </cell>
          <cell r="AN48">
            <v>44582</v>
          </cell>
          <cell r="AO48">
            <v>44900</v>
          </cell>
          <cell r="AP48">
            <v>52</v>
          </cell>
          <cell r="AQ48">
            <v>44582</v>
          </cell>
          <cell r="AR48" t="str">
            <v>60,795,000</v>
          </cell>
          <cell r="AS48">
            <v>44582</v>
          </cell>
          <cell r="BU48" t="str">
            <v>Liliana Cecilia Rojas León</v>
          </cell>
          <cell r="BW48" t="str">
            <v>F</v>
          </cell>
          <cell r="BX48">
            <v>44900</v>
          </cell>
        </row>
        <row r="49">
          <cell r="E49">
            <v>48</v>
          </cell>
          <cell r="F49" t="str">
            <v>KAREM LIZETTE CESPEDES HERNANDEZ</v>
          </cell>
          <cell r="G49" t="str">
            <v>CC</v>
          </cell>
          <cell r="H49">
            <v>65634460</v>
          </cell>
          <cell r="I49">
            <v>2</v>
          </cell>
          <cell r="J49">
            <v>31201</v>
          </cell>
          <cell r="K49" t="str">
            <v>No aplica</v>
          </cell>
          <cell r="L49" t="str">
            <v>No aplica</v>
          </cell>
          <cell r="M49" t="str">
            <v>No aplica</v>
          </cell>
          <cell r="N49" t="str">
            <v>CALLE 30A #1-26 APTO 502 SAN DIEGO 3</v>
          </cell>
          <cell r="O49" t="str">
            <v>Bogotá</v>
          </cell>
          <cell r="P49" t="str">
            <v>karem.cespedes@idpc.gov.co</v>
          </cell>
          <cell r="Q49" t="str">
            <v xml:space="preserve"> Contrato de Prestación de Servicios</v>
          </cell>
          <cell r="R49" t="str">
            <v xml:space="preserve">Servicios Profesionales </v>
          </cell>
          <cell r="S49" t="str">
            <v>Contratación directa</v>
          </cell>
          <cell r="T49" t="str">
            <v>Prestación de Servicios Profesionales y Apoyo</v>
          </cell>
          <cell r="U49" t="str">
            <v>Inversión</v>
          </cell>
          <cell r="V49" t="str">
            <v>73-Prestar sus servicios profesionales  al Instituto Distrital de Patrimonio Cultural apoyando las solicitudes para intervenir los inmuebles declarados como Bienes de Interes Cultural del Distrito Capital y sus colindantes.</v>
          </cell>
          <cell r="W49">
            <v>60795000</v>
          </cell>
          <cell r="X49">
            <v>60795000</v>
          </cell>
          <cell r="Y49">
            <v>5790000</v>
          </cell>
          <cell r="Z49" t="str">
            <v>315 Dias</v>
          </cell>
          <cell r="AA49">
            <v>0</v>
          </cell>
          <cell r="AB49">
            <v>315</v>
          </cell>
          <cell r="AC49">
            <v>315</v>
          </cell>
          <cell r="AD49">
            <v>44582</v>
          </cell>
          <cell r="AE49">
            <v>44586</v>
          </cell>
          <cell r="AF49">
            <v>44904</v>
          </cell>
          <cell r="AG49" t="str">
            <v>MARIA CLAUDIA VARGAS MARTINEZ</v>
          </cell>
          <cell r="AH49">
            <v>39791978</v>
          </cell>
          <cell r="AI49">
            <v>2</v>
          </cell>
          <cell r="AJ49" t="str">
            <v>https://community.secop.gov.co/Public/Tendering/OpportunityDetail/Index?noticeUID=CO1.NTC.2623604&amp;isFromPublicArea=True&amp;isModal=False</v>
          </cell>
          <cell r="AK49" t="str">
            <v>01/20/2022</v>
          </cell>
          <cell r="AL49" t="str">
            <v>MARIA CLAUDIA VARGAS MARTINEZ</v>
          </cell>
          <cell r="AM49" t="str">
            <v xml:space="preserve"> SUBDIRECCION DE PROTECCION E INTERVENCION  </v>
          </cell>
          <cell r="AN49">
            <v>44582</v>
          </cell>
          <cell r="AO49">
            <v>44900</v>
          </cell>
          <cell r="AP49">
            <v>72</v>
          </cell>
          <cell r="AQ49">
            <v>44583</v>
          </cell>
          <cell r="AR49" t="str">
            <v>60,795,000</v>
          </cell>
          <cell r="AS49">
            <v>44586</v>
          </cell>
          <cell r="BU49" t="str">
            <v>Liliana Cecilia Rojas León</v>
          </cell>
          <cell r="BW49" t="str">
            <v>F</v>
          </cell>
          <cell r="BX49">
            <v>44904</v>
          </cell>
        </row>
        <row r="50">
          <cell r="E50">
            <v>49</v>
          </cell>
          <cell r="F50" t="str">
            <v>JULIETH GEORYANNA RODRIGUEZ JIAMES</v>
          </cell>
          <cell r="G50" t="str">
            <v>CC</v>
          </cell>
          <cell r="H50">
            <v>1010182494</v>
          </cell>
          <cell r="I50">
            <v>2</v>
          </cell>
          <cell r="J50">
            <v>32512</v>
          </cell>
          <cell r="K50" t="str">
            <v>No aplica</v>
          </cell>
          <cell r="L50" t="str">
            <v>No aplica</v>
          </cell>
          <cell r="M50" t="str">
            <v>No aplica</v>
          </cell>
          <cell r="N50" t="str">
            <v>Carrera 18A N° 182-59 - torre 3 apto 403</v>
          </cell>
          <cell r="O50" t="str">
            <v>Bogotá</v>
          </cell>
          <cell r="P50" t="str">
            <v>julieth.rodriguez@idpc.gov.co</v>
          </cell>
          <cell r="Q50" t="str">
            <v xml:space="preserve"> Contrato de Prestación de Servicios</v>
          </cell>
          <cell r="R50" t="str">
            <v xml:space="preserve">Servicios Profesionales </v>
          </cell>
          <cell r="S50" t="str">
            <v>Contratación directa</v>
          </cell>
          <cell r="T50" t="str">
            <v>Prestación de Servicios Profesionales y Apoyo</v>
          </cell>
          <cell r="U50" t="str">
            <v>Inversión</v>
          </cell>
          <cell r="V50" t="str">
            <v>74-Prestar sus servicios profesionales  al Instituto Distrital de Patrimonio Cultural apoyando las solicitudes para intervenir los inmuebles declarados como Bienes de Interes Cultural del Distrito Capital y sus colindantes.</v>
          </cell>
          <cell r="W50">
            <v>60795000</v>
          </cell>
          <cell r="X50">
            <v>60795000</v>
          </cell>
          <cell r="Y50">
            <v>5790000</v>
          </cell>
          <cell r="Z50" t="str">
            <v>315 Dias</v>
          </cell>
          <cell r="AA50">
            <v>0</v>
          </cell>
          <cell r="AB50">
            <v>315</v>
          </cell>
          <cell r="AC50">
            <v>315</v>
          </cell>
          <cell r="AD50">
            <v>44581</v>
          </cell>
          <cell r="AE50">
            <v>44586</v>
          </cell>
          <cell r="AF50">
            <v>44904</v>
          </cell>
          <cell r="AG50" t="str">
            <v>MARIA CLAUDIA VARGAS MARTINEZ</v>
          </cell>
          <cell r="AH50">
            <v>39791978</v>
          </cell>
          <cell r="AI50">
            <v>2</v>
          </cell>
          <cell r="AJ50" t="str">
            <v>https://community.secop.gov.co/Public/Tendering/OpportunityDetail/Index?noticeUID=CO1.NTC.2623630&amp;isFromPublicArea=True&amp;isModal=False</v>
          </cell>
          <cell r="AK50" t="str">
            <v>01/20/2022</v>
          </cell>
          <cell r="AL50" t="str">
            <v>MARIA CLAUDIA VARGAS MARTINEZ</v>
          </cell>
          <cell r="AM50" t="str">
            <v xml:space="preserve"> SUBDIRECCION DE PROTECCION E INTERVENCION  </v>
          </cell>
          <cell r="AN50">
            <v>44582</v>
          </cell>
          <cell r="AO50">
            <v>44900</v>
          </cell>
          <cell r="AP50">
            <v>53</v>
          </cell>
          <cell r="AQ50">
            <v>44582</v>
          </cell>
          <cell r="AR50" t="str">
            <v>60,795,000</v>
          </cell>
          <cell r="AS50">
            <v>44586</v>
          </cell>
          <cell r="BU50" t="str">
            <v>Liliana Cecilia Rojas León</v>
          </cell>
          <cell r="BW50" t="str">
            <v>F</v>
          </cell>
          <cell r="BX50">
            <v>44904</v>
          </cell>
        </row>
        <row r="51">
          <cell r="E51">
            <v>50</v>
          </cell>
          <cell r="F51" t="str">
            <v>DIEGO IVÁN MENESES FIGUEROA</v>
          </cell>
          <cell r="G51" t="str">
            <v>CC</v>
          </cell>
          <cell r="H51">
            <v>1130615434</v>
          </cell>
          <cell r="I51">
            <v>6</v>
          </cell>
          <cell r="J51">
            <v>31777</v>
          </cell>
          <cell r="K51" t="str">
            <v>No aplica</v>
          </cell>
          <cell r="L51" t="str">
            <v>No aplica</v>
          </cell>
          <cell r="M51" t="str">
            <v>No aplica</v>
          </cell>
          <cell r="N51" t="str">
            <v>Carrera 23 # 52 19 APTO 202</v>
          </cell>
          <cell r="O51" t="str">
            <v>Bogotá</v>
          </cell>
          <cell r="P51" t="str">
            <v>diego.meneses@idpc.gov.co</v>
          </cell>
          <cell r="Q51" t="str">
            <v xml:space="preserve"> Contrato de Prestación de Servicios</v>
          </cell>
          <cell r="R51" t="str">
            <v xml:space="preserve">Servicios Profesionales </v>
          </cell>
          <cell r="S51" t="str">
            <v>Contratación directa</v>
          </cell>
          <cell r="T51" t="str">
            <v>Prestación de Servicios Profesionales y Apoyo</v>
          </cell>
          <cell r="U51" t="str">
            <v>Inversión</v>
          </cell>
          <cell r="V51" t="str">
            <v>76-Prestar sus servicios profesionales  al Instituto Distrital de Patrimonio Cultural apoyando las solicitudes para intervenir los inmuebles declarados como Bienes de Interes Cultural del Distrito Capital y sus colindantes.</v>
          </cell>
          <cell r="W51">
            <v>60795000</v>
          </cell>
          <cell r="X51">
            <v>60795000</v>
          </cell>
          <cell r="Y51">
            <v>5790000</v>
          </cell>
          <cell r="Z51" t="str">
            <v>315 Dias</v>
          </cell>
          <cell r="AA51">
            <v>0</v>
          </cell>
          <cell r="AB51">
            <v>315</v>
          </cell>
          <cell r="AC51">
            <v>315</v>
          </cell>
          <cell r="AD51">
            <v>44582</v>
          </cell>
          <cell r="AE51">
            <v>44586</v>
          </cell>
          <cell r="AF51">
            <v>44904</v>
          </cell>
          <cell r="AG51" t="str">
            <v>MARIA CLAUDIA VARGAS MARTINEZ</v>
          </cell>
          <cell r="AH51">
            <v>39791978</v>
          </cell>
          <cell r="AI51">
            <v>2</v>
          </cell>
          <cell r="AJ51" t="str">
            <v>https://community.secop.gov.co/Public/Tendering/OpportunityDetail/Index?noticeUID=CO1.NTC.2624035&amp;isFromPublicArea=True&amp;isModal=False</v>
          </cell>
          <cell r="AK51" t="str">
            <v>01/20/2022</v>
          </cell>
          <cell r="AL51" t="str">
            <v>MARIA CLAUDIA VARGAS MARTINEZ</v>
          </cell>
          <cell r="AM51" t="str">
            <v xml:space="preserve"> SUBDIRECCION DE PROTECCION E INTERVENCION  </v>
          </cell>
          <cell r="AN51">
            <v>44582</v>
          </cell>
          <cell r="AO51">
            <v>44900</v>
          </cell>
          <cell r="AP51">
            <v>70</v>
          </cell>
          <cell r="AQ51">
            <v>44583</v>
          </cell>
          <cell r="AR51" t="str">
            <v>60,795,000</v>
          </cell>
          <cell r="AS51">
            <v>44586</v>
          </cell>
          <cell r="AX51">
            <v>44789</v>
          </cell>
          <cell r="AY51">
            <v>44789</v>
          </cell>
          <cell r="AZ51">
            <v>3</v>
          </cell>
          <cell r="BA51">
            <v>44791</v>
          </cell>
          <cell r="BB51">
            <v>44792</v>
          </cell>
          <cell r="BC51">
            <v>44792</v>
          </cell>
          <cell r="BD51">
            <v>44907</v>
          </cell>
          <cell r="BU51" t="str">
            <v>Liliana Cecilia Rojas León</v>
          </cell>
          <cell r="BW51" t="str">
            <v>M</v>
          </cell>
          <cell r="BX51">
            <v>44907</v>
          </cell>
        </row>
        <row r="52">
          <cell r="E52">
            <v>51</v>
          </cell>
          <cell r="F52" t="str">
            <v>OSCAR JAVIER BECERRA MORA</v>
          </cell>
          <cell r="G52" t="str">
            <v>CC</v>
          </cell>
          <cell r="H52">
            <v>79688463</v>
          </cell>
          <cell r="I52">
            <v>7</v>
          </cell>
          <cell r="J52">
            <v>27633</v>
          </cell>
          <cell r="K52" t="str">
            <v>No aplica</v>
          </cell>
          <cell r="L52" t="str">
            <v>No aplica</v>
          </cell>
          <cell r="M52" t="str">
            <v>No aplica</v>
          </cell>
          <cell r="N52" t="str">
            <v>CL 139 No 94-90 apto 412 torre 3</v>
          </cell>
          <cell r="O52" t="str">
            <v>Bogotá</v>
          </cell>
          <cell r="P52" t="str">
            <v>oscar.fonseca@idpc.gov.co</v>
          </cell>
          <cell r="Q52" t="str">
            <v xml:space="preserve"> Contrato de Prestación de Servicios</v>
          </cell>
          <cell r="R52" t="str">
            <v xml:space="preserve">Servicios Profesionales </v>
          </cell>
          <cell r="S52" t="str">
            <v>Contratación directa</v>
          </cell>
          <cell r="T52" t="str">
            <v>Prestación de Servicios Profesionales y Apoyo</v>
          </cell>
          <cell r="U52" t="str">
            <v>Inversión</v>
          </cell>
          <cell r="V52" t="str">
            <v>77-Prestar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v>
          </cell>
          <cell r="W52">
            <v>66566866</v>
          </cell>
          <cell r="X52">
            <v>66566850</v>
          </cell>
          <cell r="Y52">
            <v>6339700</v>
          </cell>
          <cell r="Z52" t="str">
            <v>315 Dias</v>
          </cell>
          <cell r="AA52">
            <v>0</v>
          </cell>
          <cell r="AB52">
            <v>315</v>
          </cell>
          <cell r="AC52">
            <v>315</v>
          </cell>
          <cell r="AD52">
            <v>44581</v>
          </cell>
          <cell r="AE52">
            <v>44582</v>
          </cell>
          <cell r="AF52">
            <v>44900</v>
          </cell>
          <cell r="AG52" t="str">
            <v>MARIA CLAUDIA VARGAS MARTINEZ</v>
          </cell>
          <cell r="AH52">
            <v>39791978</v>
          </cell>
          <cell r="AI52">
            <v>2</v>
          </cell>
          <cell r="AJ52" t="str">
            <v>https://community.secop.gov.co/Public/Tendering/OpportunityDetail/Index?noticeUID=CO1.NTC.2624403&amp;isFromPublicArea=True&amp;isModal=False</v>
          </cell>
          <cell r="AK52" t="str">
            <v>01/20/2022</v>
          </cell>
          <cell r="AL52" t="str">
            <v>MARIA CLAUDIA VARGAS MARTINEZ</v>
          </cell>
          <cell r="AM52" t="str">
            <v xml:space="preserve"> SUBDIRECCION DE PROTECCION E INTERVENCION  </v>
          </cell>
          <cell r="AN52">
            <v>44582</v>
          </cell>
          <cell r="AO52">
            <v>44900</v>
          </cell>
          <cell r="AP52">
            <v>54</v>
          </cell>
          <cell r="AQ52">
            <v>44582</v>
          </cell>
          <cell r="AR52" t="str">
            <v>66,566,866</v>
          </cell>
          <cell r="AS52">
            <v>44582</v>
          </cell>
          <cell r="BU52" t="str">
            <v>Liliana Cecilia Rojas León</v>
          </cell>
          <cell r="BW52" t="str">
            <v>M</v>
          </cell>
          <cell r="BX52">
            <v>44900</v>
          </cell>
        </row>
        <row r="53">
          <cell r="E53">
            <v>52</v>
          </cell>
          <cell r="F53" t="str">
            <v>JHON ALEXANDER NUÑEZ GOMEZ</v>
          </cell>
          <cell r="G53" t="str">
            <v>CC</v>
          </cell>
          <cell r="H53">
            <v>80224991</v>
          </cell>
          <cell r="I53">
            <v>7</v>
          </cell>
          <cell r="J53">
            <v>30491</v>
          </cell>
          <cell r="K53" t="str">
            <v>No aplica</v>
          </cell>
          <cell r="L53" t="str">
            <v>No aplica</v>
          </cell>
          <cell r="M53" t="str">
            <v>No aplica</v>
          </cell>
          <cell r="N53" t="str">
            <v>calle 136 # 52 a - 26</v>
          </cell>
          <cell r="O53" t="str">
            <v>Bogotá</v>
          </cell>
          <cell r="P53" t="str">
            <v>jhon.nunez@idpc.gov.co</v>
          </cell>
          <cell r="Q53" t="str">
            <v xml:space="preserve"> Contrato de Prestación de Servicios</v>
          </cell>
          <cell r="R53" t="str">
            <v xml:space="preserve">Servicios Profesionales </v>
          </cell>
          <cell r="S53" t="str">
            <v>Contratación directa</v>
          </cell>
          <cell r="T53" t="str">
            <v>Prestación de Servicios Profesionales y Apoyo</v>
          </cell>
          <cell r="U53" t="str">
            <v>Inversión</v>
          </cell>
          <cell r="V53" t="str">
            <v>123-Prestar servicios profesionales para apoyar las actividades y procedimientos financieros, de planeación y de mejoramiento continuo que se requieran en la Subdirección de Protección e Intervención.</v>
          </cell>
          <cell r="W53">
            <v>56948000</v>
          </cell>
          <cell r="X53">
            <v>55297333</v>
          </cell>
          <cell r="Y53">
            <v>4808463.7391304346</v>
          </cell>
          <cell r="Z53" t="str">
            <v>345 Dias</v>
          </cell>
          <cell r="AA53">
            <v>0</v>
          </cell>
          <cell r="AB53">
            <v>345</v>
          </cell>
          <cell r="AC53">
            <v>345</v>
          </cell>
          <cell r="AD53">
            <v>44581</v>
          </cell>
          <cell r="AE53">
            <v>44588</v>
          </cell>
          <cell r="AF53">
            <v>44926</v>
          </cell>
          <cell r="AG53" t="str">
            <v>MARIA CLAUDIA VARGAS MARTINEZ</v>
          </cell>
          <cell r="AH53">
            <v>39791978</v>
          </cell>
          <cell r="AI53">
            <v>2</v>
          </cell>
          <cell r="AJ53" t="str">
            <v>https://community.secop.gov.co/Public/Tendering/OpportunityDetail/Index?noticeUID=CO1.NTC.2621960&amp;isFromPublicArea=True&amp;isModal=False</v>
          </cell>
          <cell r="AK53" t="str">
            <v>01/20/2022</v>
          </cell>
          <cell r="AL53" t="str">
            <v>MARIA CLAUDIA VARGAS MARTINEZ</v>
          </cell>
          <cell r="AM53" t="str">
            <v xml:space="preserve"> SUBDIRECCION DE PROTECCION E INTERVENCION  </v>
          </cell>
          <cell r="AN53">
            <v>44582</v>
          </cell>
          <cell r="AO53">
            <v>44920</v>
          </cell>
          <cell r="AP53">
            <v>43</v>
          </cell>
          <cell r="AQ53">
            <v>44582</v>
          </cell>
          <cell r="AR53" t="str">
            <v>56,948,000</v>
          </cell>
          <cell r="AS53">
            <v>44588</v>
          </cell>
          <cell r="BU53" t="str">
            <v>Gina Paola Ochoa Vivas</v>
          </cell>
          <cell r="BW53" t="str">
            <v>M</v>
          </cell>
          <cell r="BX53">
            <v>44926</v>
          </cell>
        </row>
        <row r="54">
          <cell r="E54">
            <v>53</v>
          </cell>
          <cell r="F54" t="str">
            <v>DANIEL FELIPE GUTIERREZ VARGAS</v>
          </cell>
          <cell r="G54" t="str">
            <v>CC</v>
          </cell>
          <cell r="H54">
            <v>1026269278</v>
          </cell>
          <cell r="I54">
            <v>1</v>
          </cell>
          <cell r="J54">
            <v>33030</v>
          </cell>
          <cell r="K54" t="str">
            <v>No aplica</v>
          </cell>
          <cell r="L54" t="str">
            <v>No aplica</v>
          </cell>
          <cell r="M54" t="str">
            <v>No aplica</v>
          </cell>
          <cell r="N54" t="str">
            <v>AK 14 1 05 BL 6 APTO 105</v>
          </cell>
          <cell r="O54" t="str">
            <v>Bogotá</v>
          </cell>
          <cell r="P54" t="str">
            <v>daniel.zapata@idpc.gov.co</v>
          </cell>
          <cell r="Q54" t="str">
            <v xml:space="preserve"> Contrato de Prestación de Servicios</v>
          </cell>
          <cell r="R54" t="str">
            <v xml:space="preserve">Servicios Profesionales </v>
          </cell>
          <cell r="S54" t="str">
            <v>Contratación directa</v>
          </cell>
          <cell r="T54" t="str">
            <v>Prestación de Servicios Profesionales y Apoyo</v>
          </cell>
          <cell r="U54" t="str">
            <v>Inversión</v>
          </cell>
          <cell r="V54" t="str">
            <v>97-Prestar servicios profesionales al Instituto Distrital de Patrimonio Cultural en el apoyo técnico para la protección e intervención de la línea de trabajo de espacios públicos patrimoniales, instalación de publicidad exterior visual y localización de estaciones de telecomunicaciones en bienes y sectores de interés cultural.</v>
          </cell>
          <cell r="W54">
            <v>79750000</v>
          </cell>
          <cell r="X54">
            <v>79750000</v>
          </cell>
          <cell r="Y54">
            <v>7250000</v>
          </cell>
          <cell r="Z54" t="str">
            <v>11 Meses</v>
          </cell>
          <cell r="AA54">
            <v>11</v>
          </cell>
          <cell r="AB54">
            <v>0</v>
          </cell>
          <cell r="AC54">
            <v>330</v>
          </cell>
          <cell r="AD54">
            <v>44582</v>
          </cell>
          <cell r="AE54">
            <v>44585</v>
          </cell>
          <cell r="AF54">
            <v>44918</v>
          </cell>
          <cell r="AG54" t="str">
            <v>MARIA CLAUDIA VARGAS MARTINEZ</v>
          </cell>
          <cell r="AH54">
            <v>39791978</v>
          </cell>
          <cell r="AI54">
            <v>2</v>
          </cell>
          <cell r="AJ54" t="str">
            <v>https://community.secop.gov.co/Public/Tendering/OpportunityDetail/Index?noticeUID=CO1.NTC.2624724&amp;isFromPublicArea=True&amp;isModal=False</v>
          </cell>
          <cell r="AK54" t="str">
            <v>01/20/2022</v>
          </cell>
          <cell r="AL54" t="str">
            <v>MARIA CLAUDIA VARGAS MARTINEZ</v>
          </cell>
          <cell r="AM54" t="str">
            <v xml:space="preserve"> SUBDIRECCION DE PROTECCION E INTERVENCION  </v>
          </cell>
          <cell r="AN54">
            <v>44582</v>
          </cell>
          <cell r="AO54">
            <v>44915</v>
          </cell>
          <cell r="AP54">
            <v>69</v>
          </cell>
          <cell r="AQ54">
            <v>44583</v>
          </cell>
          <cell r="AR54" t="str">
            <v>79,750,000</v>
          </cell>
          <cell r="AS54">
            <v>44585</v>
          </cell>
          <cell r="BU54" t="str">
            <v>Liliana Cecilia Rojas León</v>
          </cell>
          <cell r="BW54" t="str">
            <v>M</v>
          </cell>
          <cell r="BX54">
            <v>44918</v>
          </cell>
        </row>
        <row r="55">
          <cell r="E55">
            <v>54</v>
          </cell>
          <cell r="F55" t="str">
            <v>HELKA ALEJANDRA QUEVEDO HIDALGO</v>
          </cell>
          <cell r="G55" t="str">
            <v>CC</v>
          </cell>
          <cell r="H55">
            <v>40028747</v>
          </cell>
          <cell r="I55">
            <v>0</v>
          </cell>
          <cell r="J55">
            <v>25412</v>
          </cell>
          <cell r="K55" t="str">
            <v>No aplica</v>
          </cell>
          <cell r="L55" t="str">
            <v>No aplica</v>
          </cell>
          <cell r="M55" t="str">
            <v>No aplica</v>
          </cell>
          <cell r="N55" t="str">
            <v>Av. Pradilla No. 2-00 Casa 45</v>
          </cell>
          <cell r="O55" t="str">
            <v>Chia</v>
          </cell>
          <cell r="P55" t="str">
            <v>helka.quevedo@idpc.gov.co</v>
          </cell>
          <cell r="Q55" t="str">
            <v xml:space="preserve"> Contrato de Prestación de Servicios</v>
          </cell>
          <cell r="R55" t="str">
            <v xml:space="preserve">Servicios Profesionales </v>
          </cell>
          <cell r="S55" t="str">
            <v>Contratación directa</v>
          </cell>
          <cell r="T55" t="str">
            <v>Prestación de Servicios Profesionales y Apoyo</v>
          </cell>
          <cell r="U55" t="str">
            <v>Inversión</v>
          </cell>
          <cell r="V55" t="str">
            <v>136-Prestar servicios profesionales al Instituto Distrital de Patrimonio Cultural, para apoyar los trámites técnicos sobre patrimonio arqueológico de Bogota.</v>
          </cell>
          <cell r="W55">
            <v>109000000</v>
          </cell>
          <cell r="X55">
            <v>109000000</v>
          </cell>
          <cell r="Y55">
            <v>10900000</v>
          </cell>
          <cell r="Z55" t="str">
            <v>10 Meses</v>
          </cell>
          <cell r="AA55">
            <v>10</v>
          </cell>
          <cell r="AB55">
            <v>0</v>
          </cell>
          <cell r="AC55">
            <v>300</v>
          </cell>
          <cell r="AD55">
            <v>44587</v>
          </cell>
          <cell r="AE55">
            <v>44593</v>
          </cell>
          <cell r="AF55">
            <v>44895</v>
          </cell>
          <cell r="AG55" t="str">
            <v>MARIA CLAUDIA VARGAS MARTINEZ</v>
          </cell>
          <cell r="AH55">
            <v>39791978</v>
          </cell>
          <cell r="AI55">
            <v>2</v>
          </cell>
          <cell r="AJ55" t="str">
            <v>https://community.secop.gov.co/Public/Tendering/OpportunityDetail/Index?noticeUID=CO1.NTC.2621674&amp;isFromPublicArea=True&amp;isModal=False</v>
          </cell>
          <cell r="AK55" t="str">
            <v>01/26/2022</v>
          </cell>
          <cell r="AL55" t="str">
            <v>MARIA CLAUDIA VARGAS MARTINEZ</v>
          </cell>
          <cell r="AM55" t="str">
            <v xml:space="preserve"> SUBDIRECCION DE PROTECCION E INTERVENCION  </v>
          </cell>
          <cell r="AN55">
            <v>44582</v>
          </cell>
          <cell r="AO55">
            <v>44884</v>
          </cell>
          <cell r="AP55">
            <v>220</v>
          </cell>
          <cell r="AQ55">
            <v>44587</v>
          </cell>
          <cell r="AR55" t="str">
            <v>109,000,000</v>
          </cell>
          <cell r="AS55">
            <v>44592</v>
          </cell>
          <cell r="BS55">
            <v>44774</v>
          </cell>
          <cell r="BT55">
            <v>44773</v>
          </cell>
          <cell r="BU55" t="str">
            <v>Gina Paola Ochoa Vivas</v>
          </cell>
          <cell r="BW55" t="str">
            <v>F</v>
          </cell>
          <cell r="BX55">
            <v>44773</v>
          </cell>
        </row>
        <row r="56">
          <cell r="E56">
            <v>55</v>
          </cell>
          <cell r="F56" t="str">
            <v>ANDRES FELIPE LOZANO BETANCOURT</v>
          </cell>
          <cell r="G56" t="str">
            <v>CC</v>
          </cell>
          <cell r="H56">
            <v>1130604937</v>
          </cell>
          <cell r="I56">
            <v>1</v>
          </cell>
          <cell r="J56">
            <v>31453</v>
          </cell>
          <cell r="K56" t="str">
            <v>No aplica</v>
          </cell>
          <cell r="L56" t="str">
            <v>No aplica</v>
          </cell>
          <cell r="M56" t="str">
            <v>No aplica</v>
          </cell>
          <cell r="N56" t="str">
            <v>carrera 75 # 13a - 57</v>
          </cell>
          <cell r="O56" t="str">
            <v>Cali</v>
          </cell>
          <cell r="P56" t="str">
            <v>andres.lozano@idpc.gov.co</v>
          </cell>
          <cell r="Q56" t="str">
            <v xml:space="preserve"> Contrato de Prestación de Servicios</v>
          </cell>
          <cell r="R56" t="str">
            <v xml:space="preserve">Servicios Profesionales </v>
          </cell>
          <cell r="S56" t="str">
            <v>Contratación directa</v>
          </cell>
          <cell r="T56" t="str">
            <v>Prestación de Servicios Profesionales y Apoyo</v>
          </cell>
          <cell r="U56" t="str">
            <v>Inversión</v>
          </cell>
          <cell r="V56" t="str">
            <v>130-Prestar servicios profesionales al Instituto Distrital de Patrimonio Cultural apoyando actividades juridicas de la Subdirección de Protección e Intervención del Patrimonio.</v>
          </cell>
          <cell r="W56">
            <v>8500000</v>
          </cell>
          <cell r="X56">
            <v>8500000</v>
          </cell>
          <cell r="Y56">
            <v>4250000</v>
          </cell>
          <cell r="Z56" t="str">
            <v>2 Meses</v>
          </cell>
          <cell r="AA56">
            <v>2</v>
          </cell>
          <cell r="AB56">
            <v>0</v>
          </cell>
          <cell r="AC56">
            <v>60</v>
          </cell>
          <cell r="AD56">
            <v>44581</v>
          </cell>
          <cell r="AE56">
            <v>44585</v>
          </cell>
          <cell r="AF56">
            <v>44643</v>
          </cell>
          <cell r="AG56" t="str">
            <v>MARIA CLAUDIA VARGAS MARTINEZ</v>
          </cell>
          <cell r="AH56">
            <v>39791978</v>
          </cell>
          <cell r="AI56">
            <v>2</v>
          </cell>
          <cell r="AJ56" t="str">
            <v>https://community.secop.gov.co/Public/Tendering/OpportunityDetail/Index?noticeUID=CO1.NTC.2621453&amp;isFromPublicArea=True&amp;isModal=False</v>
          </cell>
          <cell r="AK56" t="str">
            <v>01/20/2022</v>
          </cell>
          <cell r="AL56" t="str">
            <v>MARIA CLAUDIA VARGAS MARTINEZ</v>
          </cell>
          <cell r="AM56" t="str">
            <v xml:space="preserve"> SUBDIRECCION DE PROTECCION E INTERVENCION  </v>
          </cell>
          <cell r="AN56">
            <v>44582</v>
          </cell>
          <cell r="AO56">
            <v>44639</v>
          </cell>
          <cell r="AP56">
            <v>41</v>
          </cell>
          <cell r="AQ56">
            <v>44582</v>
          </cell>
          <cell r="AR56" t="str">
            <v>8,500,000</v>
          </cell>
          <cell r="AS56">
            <v>44585</v>
          </cell>
          <cell r="BU56" t="str">
            <v>Gina Paola Ochoa Vivas</v>
          </cell>
          <cell r="BW56" t="str">
            <v>M</v>
          </cell>
          <cell r="BX56">
            <v>44643</v>
          </cell>
        </row>
        <row r="57">
          <cell r="E57">
            <v>56</v>
          </cell>
          <cell r="F57" t="str">
            <v>KRISTHIAM ANDRES CARRIZOSA TRUJILLO</v>
          </cell>
          <cell r="G57" t="str">
            <v>CC</v>
          </cell>
          <cell r="H57">
            <v>80055570</v>
          </cell>
          <cell r="I57">
            <v>4</v>
          </cell>
          <cell r="J57">
            <v>28875</v>
          </cell>
          <cell r="K57" t="str">
            <v>No aplica</v>
          </cell>
          <cell r="L57" t="str">
            <v>No aplica</v>
          </cell>
          <cell r="M57" t="str">
            <v>No aplica</v>
          </cell>
          <cell r="N57" t="str">
            <v>CARRERA 29 C No. 11 A 24 SUR</v>
          </cell>
          <cell r="O57" t="str">
            <v>Bogotá</v>
          </cell>
          <cell r="P57" t="str">
            <v>kristhiam.carrizosa@idpc.gov.co</v>
          </cell>
          <cell r="Q57" t="str">
            <v xml:space="preserve"> Contrato de Prestación de Servicios</v>
          </cell>
          <cell r="R57" t="str">
            <v>Servicios Apoyo a la Gestion</v>
          </cell>
          <cell r="S57" t="str">
            <v>Contratación directa</v>
          </cell>
          <cell r="T57" t="str">
            <v>Prestación de Servicios Profesionales y Apoyo</v>
          </cell>
          <cell r="U57" t="str">
            <v>Inversión</v>
          </cell>
          <cell r="V57" t="str">
            <v>38-Prestar servicios de apoyo a la gestión al Instituto Distrital de Patrimonio Cultural para desarrollar actividades administrativas y operativas que requiera la Subdirección de Gestión Territorial del Patrimonio.</v>
          </cell>
          <cell r="W57">
            <v>36703535</v>
          </cell>
          <cell r="X57">
            <v>36703535</v>
          </cell>
          <cell r="Y57">
            <v>3336685</v>
          </cell>
          <cell r="Z57" t="str">
            <v>11 Meses</v>
          </cell>
          <cell r="AA57">
            <v>11</v>
          </cell>
          <cell r="AB57">
            <v>0</v>
          </cell>
          <cell r="AC57">
            <v>330</v>
          </cell>
          <cell r="AD57">
            <v>44582</v>
          </cell>
          <cell r="AE57">
            <v>44587</v>
          </cell>
          <cell r="AF57">
            <v>44920</v>
          </cell>
          <cell r="AG57" t="str">
            <v>ANA MILENA VALLEJO MEJIA</v>
          </cell>
          <cell r="AH57">
            <v>41962990</v>
          </cell>
          <cell r="AI57">
            <v>3</v>
          </cell>
          <cell r="AJ57" t="str">
            <v>https://community.secop.gov.co/Public/Tendering/OpportunityDetail/Index?noticeUID=CO1.NTC.2628442&amp;isFromPublicArea=True&amp;isModal=true&amp;asPopupView=true</v>
          </cell>
          <cell r="AK57" t="str">
            <v>01/20/2022</v>
          </cell>
          <cell r="AL57" t="str">
            <v>ANA MILENA VALLEJO MEJIA</v>
          </cell>
          <cell r="AM57" t="str">
            <v xml:space="preserve"> SUBDIRECCION GESTION TERRITORAL </v>
          </cell>
          <cell r="AN57">
            <v>44582</v>
          </cell>
          <cell r="AO57">
            <v>44915</v>
          </cell>
          <cell r="AP57">
            <v>106</v>
          </cell>
          <cell r="AQ57">
            <v>44585</v>
          </cell>
          <cell r="AR57" t="str">
            <v>36,709,200</v>
          </cell>
          <cell r="AS57">
            <v>44587</v>
          </cell>
          <cell r="BU57" t="str">
            <v>Laura Maria Hernandez Restrepo</v>
          </cell>
          <cell r="BW57" t="str">
            <v>M</v>
          </cell>
          <cell r="BX57">
            <v>44920</v>
          </cell>
        </row>
        <row r="58">
          <cell r="E58">
            <v>57</v>
          </cell>
          <cell r="F58" t="str">
            <v>HENRY HERRERA</v>
          </cell>
          <cell r="G58" t="str">
            <v>CC</v>
          </cell>
          <cell r="H58">
            <v>79107951</v>
          </cell>
          <cell r="I58">
            <v>8</v>
          </cell>
          <cell r="J58">
            <v>22456</v>
          </cell>
          <cell r="K58" t="str">
            <v>No aplica</v>
          </cell>
          <cell r="L58" t="str">
            <v>No aplica</v>
          </cell>
          <cell r="M58" t="str">
            <v>No aplica</v>
          </cell>
          <cell r="N58" t="str">
            <v>calle 70 C No. 104 C 39</v>
          </cell>
          <cell r="O58" t="str">
            <v>Bogotá</v>
          </cell>
          <cell r="P58" t="str">
            <v>henry.herrera@idpc.gov.co</v>
          </cell>
          <cell r="Q58" t="str">
            <v xml:space="preserve"> Contrato de Prestación de Servicios</v>
          </cell>
          <cell r="R58" t="str">
            <v xml:space="preserve">Servicios Profesionales </v>
          </cell>
          <cell r="S58" t="str">
            <v>Contratación directa</v>
          </cell>
          <cell r="T58" t="str">
            <v>Prestación de Servicios Profesionales y Apoyo</v>
          </cell>
          <cell r="U58" t="str">
            <v>Inversión</v>
          </cell>
          <cell r="V58" t="str">
            <v>39-Prestar servicios profesionales al Instituto Distrital de Patrimonio Cultural para apoyar el seguimiento y control de los programas, planes y proyectos de inversión en la Subdirección de Gestión Territorial.</v>
          </cell>
          <cell r="W58">
            <v>71500000</v>
          </cell>
          <cell r="X58">
            <v>71500000</v>
          </cell>
          <cell r="Y58">
            <v>6500000</v>
          </cell>
          <cell r="Z58" t="str">
            <v>11 Meses</v>
          </cell>
          <cell r="AA58">
            <v>11</v>
          </cell>
          <cell r="AB58">
            <v>0</v>
          </cell>
          <cell r="AC58">
            <v>330</v>
          </cell>
          <cell r="AD58">
            <v>44581</v>
          </cell>
          <cell r="AE58">
            <v>44585</v>
          </cell>
          <cell r="AF58">
            <v>44918</v>
          </cell>
          <cell r="AG58" t="str">
            <v>ANA MILENA VALLEJO MEJIA</v>
          </cell>
          <cell r="AH58">
            <v>41962990</v>
          </cell>
          <cell r="AI58">
            <v>3</v>
          </cell>
          <cell r="AJ58" t="str">
            <v>https://community.secop.gov.co/Public/Tendering/OpportunityDetail/Index?noticeUID=CO1.NTC.2622951&amp;isFromPublicArea=True&amp;isModal=true&amp;asPopupView=true</v>
          </cell>
          <cell r="AK58" t="str">
            <v>01/20/2022</v>
          </cell>
          <cell r="AL58" t="str">
            <v>ANA MILENA VALLEJO MEJIA</v>
          </cell>
          <cell r="AM58" t="str">
            <v xml:space="preserve"> SUBDIRECCION GESTION TERRITORAL </v>
          </cell>
          <cell r="AN58">
            <v>44582</v>
          </cell>
          <cell r="AO58">
            <v>44915</v>
          </cell>
          <cell r="AP58">
            <v>39</v>
          </cell>
          <cell r="AQ58">
            <v>44582</v>
          </cell>
          <cell r="AR58" t="str">
            <v>71,500,000</v>
          </cell>
          <cell r="AS58">
            <v>44583</v>
          </cell>
          <cell r="BU58" t="str">
            <v>Laura Maria Hernandez Restrepo</v>
          </cell>
          <cell r="BW58" t="str">
            <v>M</v>
          </cell>
          <cell r="BX58">
            <v>44918</v>
          </cell>
        </row>
        <row r="59">
          <cell r="E59">
            <v>58</v>
          </cell>
          <cell r="F59" t="str">
            <v>QUINTILIANO PINEDA CESPEDES</v>
          </cell>
          <cell r="G59" t="str">
            <v>CC</v>
          </cell>
          <cell r="H59">
            <v>79131116</v>
          </cell>
          <cell r="I59">
            <v>5</v>
          </cell>
          <cell r="J59">
            <v>24749</v>
          </cell>
          <cell r="K59" t="str">
            <v>No aplica</v>
          </cell>
          <cell r="L59" t="str">
            <v>No aplica</v>
          </cell>
          <cell r="M59" t="str">
            <v>No aplica</v>
          </cell>
          <cell r="N59" t="str">
            <v>Calle 23 C No. 69 F 65 Int 33 Apto 701</v>
          </cell>
          <cell r="O59" t="str">
            <v>Bogotá</v>
          </cell>
          <cell r="P59" t="str">
            <v>quintiliano.pineda@idpc.gov.co</v>
          </cell>
          <cell r="Q59" t="str">
            <v xml:space="preserve"> Contrato de Prestación de Servicios</v>
          </cell>
          <cell r="R59" t="str">
            <v xml:space="preserve">Servicios Profesionales </v>
          </cell>
          <cell r="S59" t="str">
            <v>Contratación directa</v>
          </cell>
          <cell r="T59" t="str">
            <v>Prestación de Servicios Profesionales y Apoyo</v>
          </cell>
          <cell r="U59" t="str">
            <v>Inversión</v>
          </cell>
          <cell r="V59" t="str">
            <v>37-Prestar servicios profesionales al Instituto Distrital de Patrimonio Cultural para realizar el acompañamiento jurídico en la gestión de la Subdirección de Gestión Territorial del Patrimonio.</v>
          </cell>
          <cell r="W59">
            <v>90640000</v>
          </cell>
          <cell r="X59">
            <v>90640000</v>
          </cell>
          <cell r="Y59">
            <v>8240000</v>
          </cell>
          <cell r="Z59" t="str">
            <v>11 Meses</v>
          </cell>
          <cell r="AA59">
            <v>11</v>
          </cell>
          <cell r="AB59">
            <v>0</v>
          </cell>
          <cell r="AC59">
            <v>330</v>
          </cell>
          <cell r="AD59">
            <v>44581</v>
          </cell>
          <cell r="AE59">
            <v>44585</v>
          </cell>
          <cell r="AF59">
            <v>44918</v>
          </cell>
          <cell r="AG59" t="str">
            <v>ANA MILENA VALLEJO MEJIA</v>
          </cell>
          <cell r="AH59">
            <v>41962990</v>
          </cell>
          <cell r="AI59">
            <v>3</v>
          </cell>
          <cell r="AJ59" t="str">
            <v>https://community.secop.gov.co/Public/Tendering/OpportunityDetail/Index?noticeUID=CO1.NTC.2622637&amp;isFromPublicArea=True&amp;isModal=true&amp;asPopupView=true</v>
          </cell>
          <cell r="AK59" t="str">
            <v>01/20/2022</v>
          </cell>
          <cell r="AL59" t="str">
            <v>ANA MILENA VALLEJO MEJIA</v>
          </cell>
          <cell r="AM59" t="str">
            <v xml:space="preserve"> SUBDIRECCION GESTION TERRITORAL </v>
          </cell>
          <cell r="AN59" t="str">
            <v xml:space="preserve"> 21/01/2022</v>
          </cell>
          <cell r="AO59">
            <v>44915</v>
          </cell>
          <cell r="AP59">
            <v>40</v>
          </cell>
          <cell r="AQ59">
            <v>44582</v>
          </cell>
          <cell r="AR59" t="str">
            <v>90,640,000</v>
          </cell>
          <cell r="AS59">
            <v>44583</v>
          </cell>
          <cell r="BS59">
            <v>44791</v>
          </cell>
          <cell r="BT59">
            <v>44791</v>
          </cell>
          <cell r="BU59" t="str">
            <v>Laura Maria Hernandez Restrepo</v>
          </cell>
          <cell r="BW59" t="str">
            <v>M</v>
          </cell>
          <cell r="BX59">
            <v>44791</v>
          </cell>
        </row>
        <row r="60">
          <cell r="E60">
            <v>59</v>
          </cell>
          <cell r="F60" t="str">
            <v>PEDRO ELISEO SANCHEZ BARACALDO</v>
          </cell>
          <cell r="G60" t="str">
            <v>CC</v>
          </cell>
          <cell r="H60">
            <v>79305464</v>
          </cell>
          <cell r="I60">
            <v>1</v>
          </cell>
          <cell r="J60">
            <v>23557</v>
          </cell>
          <cell r="K60" t="str">
            <v>No aplica</v>
          </cell>
          <cell r="L60" t="str">
            <v>No aplica</v>
          </cell>
          <cell r="M60" t="str">
            <v>No aplica</v>
          </cell>
          <cell r="N60" t="str">
            <v>CALLE 70 7 A 34 APTO 1001</v>
          </cell>
          <cell r="O60" t="str">
            <v>Bogotá</v>
          </cell>
          <cell r="P60" t="str">
            <v>pedro.sanchez@idpc.gov.co</v>
          </cell>
          <cell r="Q60" t="str">
            <v xml:space="preserve"> Contrato de Prestación de Servicios</v>
          </cell>
          <cell r="R60" t="str">
            <v xml:space="preserve">Servicios Profesionales </v>
          </cell>
          <cell r="S60" t="str">
            <v>Contratación directa</v>
          </cell>
          <cell r="T60" t="str">
            <v>Prestación de Servicios Profesionales y Apoyo</v>
          </cell>
          <cell r="U60" t="str">
            <v>Inversión</v>
          </cell>
          <cell r="V60" t="str">
            <v>1-Prestar servicios profesionales al Instituto Distrital de Patrimonio Cultural para apoyar la gestión interinstitucional, en el marco de la caracterización de UPL en el marco de la activación de entornos patrimoniales.</v>
          </cell>
          <cell r="W60">
            <v>113300000</v>
          </cell>
          <cell r="X60">
            <v>113300000</v>
          </cell>
          <cell r="Y60">
            <v>10300000</v>
          </cell>
          <cell r="Z60" t="str">
            <v>11 Meses</v>
          </cell>
          <cell r="AA60">
            <v>11</v>
          </cell>
          <cell r="AB60">
            <v>0</v>
          </cell>
          <cell r="AC60">
            <v>330</v>
          </cell>
          <cell r="AD60">
            <v>44583</v>
          </cell>
          <cell r="AE60">
            <v>44586</v>
          </cell>
          <cell r="AF60">
            <v>44919</v>
          </cell>
          <cell r="AG60" t="str">
            <v>ANA MILENA VALLEJO MEJIA</v>
          </cell>
          <cell r="AH60">
            <v>41962990</v>
          </cell>
          <cell r="AI60">
            <v>3</v>
          </cell>
          <cell r="AJ60" t="str">
            <v>https://community.secop.gov.co/Public/Tendering/OpportunityDetail/Index?noticeUID=CO1.NTC.2628175&amp;isFromPublicArea=True&amp;isModal=true&amp;asPopupView=true</v>
          </cell>
          <cell r="AK60" t="str">
            <v>01/20/2022</v>
          </cell>
          <cell r="AL60" t="str">
            <v>ANA MILENA VALLEJO MEJIA</v>
          </cell>
          <cell r="AM60" t="str">
            <v xml:space="preserve"> SUBDIRECCION GESTION TERRITORAL </v>
          </cell>
          <cell r="AN60">
            <v>44582</v>
          </cell>
          <cell r="AO60">
            <v>44915</v>
          </cell>
          <cell r="AP60">
            <v>107</v>
          </cell>
          <cell r="AQ60">
            <v>44585</v>
          </cell>
          <cell r="AR60" t="str">
            <v>113,300,000</v>
          </cell>
          <cell r="AS60">
            <v>44586</v>
          </cell>
          <cell r="BU60" t="str">
            <v>Laura Maria Hernandez Restrepo</v>
          </cell>
          <cell r="BW60" t="str">
            <v>M</v>
          </cell>
          <cell r="BX60">
            <v>44919</v>
          </cell>
        </row>
        <row r="61">
          <cell r="E61">
            <v>60</v>
          </cell>
          <cell r="F61" t="str">
            <v>CARLOS HERNANDO SANDOVAL MORA</v>
          </cell>
          <cell r="G61" t="str">
            <v>CC</v>
          </cell>
          <cell r="H61">
            <v>79852849</v>
          </cell>
          <cell r="I61">
            <v>9</v>
          </cell>
          <cell r="J61">
            <v>28243</v>
          </cell>
          <cell r="K61" t="str">
            <v>No aplica</v>
          </cell>
          <cell r="L61" t="str">
            <v>No aplica</v>
          </cell>
          <cell r="M61" t="str">
            <v>No aplica</v>
          </cell>
          <cell r="N61" t="str">
            <v>Calle 61B No 91A-65</v>
          </cell>
          <cell r="O61" t="str">
            <v>Bogotá</v>
          </cell>
          <cell r="P61" t="str">
            <v>carlos.sandoval@idpc.gov.co</v>
          </cell>
          <cell r="Q61" t="str">
            <v xml:space="preserve"> Contrato de Prestación de Servicios</v>
          </cell>
          <cell r="R61" t="str">
            <v xml:space="preserve">Servicios Profesionales </v>
          </cell>
          <cell r="S61" t="str">
            <v>Contratación directa</v>
          </cell>
          <cell r="T61" t="str">
            <v>Prestación de Servicios Profesionales y Apoyo</v>
          </cell>
          <cell r="U61" t="str">
            <v>Inversión</v>
          </cell>
          <cell r="V61" t="str">
            <v>237-Prestar servicios profesionales en la ejecución de actividades de acompañamiento, análisis y seguimiento del cumplimiento del Plan Estratégico Institucional y las políticas de gestión y desempeño que lidera la Oficina Asesora de Planeación.</v>
          </cell>
          <cell r="W61">
            <v>41097000</v>
          </cell>
          <cell r="X61">
            <v>41097000</v>
          </cell>
          <cell r="Y61">
            <v>5871000</v>
          </cell>
          <cell r="Z61" t="str">
            <v>7 Meses</v>
          </cell>
          <cell r="AA61">
            <v>7</v>
          </cell>
          <cell r="AB61">
            <v>0</v>
          </cell>
          <cell r="AC61">
            <v>210</v>
          </cell>
          <cell r="AD61">
            <v>44582</v>
          </cell>
          <cell r="AE61">
            <v>44585</v>
          </cell>
          <cell r="AF61">
            <v>44796</v>
          </cell>
          <cell r="AG61" t="str">
            <v>JUAN FERNANDO ACOSTA MIRKOW</v>
          </cell>
          <cell r="AH61">
            <v>71722121</v>
          </cell>
          <cell r="AI61">
            <v>1</v>
          </cell>
          <cell r="AJ61" t="str">
            <v>https://community.secop.gov.co/Public/Tendering/OpportunityDetail/Index?noticeUID=CO1.NTC.2634073&amp;isFromPublicArea=True&amp;isModal=False</v>
          </cell>
          <cell r="AK61" t="str">
            <v>01/21/2022</v>
          </cell>
          <cell r="AL61" t="str">
            <v>JUAN FERNANDO ACOSTA MIRKOW</v>
          </cell>
          <cell r="AM61" t="str">
            <v>SUBDIRECCION DE GESTION CORPORATIVA</v>
          </cell>
          <cell r="AN61">
            <v>44582</v>
          </cell>
          <cell r="AO61">
            <v>44793</v>
          </cell>
          <cell r="AP61">
            <v>151</v>
          </cell>
          <cell r="AQ61">
            <v>44585</v>
          </cell>
          <cell r="AR61" t="str">
            <v>41,097,000</v>
          </cell>
          <cell r="AS61">
            <v>44585</v>
          </cell>
          <cell r="BU61" t="str">
            <v xml:space="preserve">Carlos Tello </v>
          </cell>
          <cell r="BW61" t="str">
            <v>M</v>
          </cell>
          <cell r="BX61">
            <v>44796</v>
          </cell>
        </row>
        <row r="62">
          <cell r="E62">
            <v>61</v>
          </cell>
          <cell r="F62" t="str">
            <v>DANILO SANCHEZ SUARIQUE</v>
          </cell>
          <cell r="G62" t="str">
            <v>CC</v>
          </cell>
          <cell r="H62">
            <v>1032416316</v>
          </cell>
          <cell r="I62">
            <v>6</v>
          </cell>
          <cell r="J62">
            <v>32338</v>
          </cell>
          <cell r="K62" t="str">
            <v>No aplica</v>
          </cell>
          <cell r="L62" t="str">
            <v>No aplica</v>
          </cell>
          <cell r="M62" t="str">
            <v>No aplica</v>
          </cell>
          <cell r="N62" t="str">
            <v>Calle 67 Sur No 71I-18</v>
          </cell>
          <cell r="O62" t="str">
            <v>Bogotá</v>
          </cell>
          <cell r="P62" t="str">
            <v>dsanchez@idpc.gov.co</v>
          </cell>
          <cell r="Q62" t="str">
            <v xml:space="preserve"> Contrato de Prestación de Servicios</v>
          </cell>
          <cell r="R62" t="str">
            <v xml:space="preserve">Servicios Profesionales </v>
          </cell>
          <cell r="S62" t="str">
            <v>Contratación directa</v>
          </cell>
          <cell r="T62" t="str">
            <v>Prestación de Servicios Profesionales y Apoyo</v>
          </cell>
          <cell r="U62" t="str">
            <v>Inversión</v>
          </cell>
          <cell r="V62" t="str">
            <v>420-Prestar servicios profesionales al Instituto Distrital de Patrimonio Cultural para adelantar actividades relacionadas con el sistema Bogotá te escucha, atención y asignación de las peticiones presentadas por la ciudadanía ante la entidad.</v>
          </cell>
          <cell r="W62">
            <v>47586000</v>
          </cell>
          <cell r="X62">
            <v>47586000</v>
          </cell>
          <cell r="Y62">
            <v>4326000</v>
          </cell>
          <cell r="Z62" t="str">
            <v>11 Meses</v>
          </cell>
          <cell r="AA62">
            <v>11</v>
          </cell>
          <cell r="AB62">
            <v>0</v>
          </cell>
          <cell r="AC62">
            <v>330</v>
          </cell>
          <cell r="AD62">
            <v>44582</v>
          </cell>
          <cell r="AE62">
            <v>44585</v>
          </cell>
          <cell r="AF62">
            <v>44918</v>
          </cell>
          <cell r="AG62" t="str">
            <v>JUAN FERNANDO ACOSTA MIRKOW</v>
          </cell>
          <cell r="AH62">
            <v>71722121</v>
          </cell>
          <cell r="AI62">
            <v>1</v>
          </cell>
          <cell r="AJ62" t="str">
            <v>https://community.secop.gov.co/Public/Tendering/OpportunityDetail/Index?noticeUID=CO1.NTC.2634089&amp;isFromPublicArea=True&amp;isModal=true&amp;asPopupView=true</v>
          </cell>
          <cell r="AK62" t="str">
            <v>01/20/2022</v>
          </cell>
          <cell r="AL62" t="str">
            <v>JUAN FERNANDO ACOSTA MIRKOW</v>
          </cell>
          <cell r="AM62" t="str">
            <v>SUBDIRECCION DE GESTION CORPORATIVA</v>
          </cell>
          <cell r="AN62">
            <v>44582</v>
          </cell>
          <cell r="AO62">
            <v>44915</v>
          </cell>
          <cell r="AP62">
            <v>157</v>
          </cell>
          <cell r="AQ62">
            <v>44585</v>
          </cell>
          <cell r="AR62" t="str">
            <v>47,586,000</v>
          </cell>
          <cell r="AS62">
            <v>44585</v>
          </cell>
          <cell r="BU62" t="str">
            <v xml:space="preserve">Carlos Tello </v>
          </cell>
          <cell r="BW62" t="str">
            <v>M</v>
          </cell>
          <cell r="BX62">
            <v>44918</v>
          </cell>
        </row>
        <row r="63">
          <cell r="E63">
            <v>62</v>
          </cell>
          <cell r="F63" t="str">
            <v>JENNY JOHANA CARREÑO ARENALES</v>
          </cell>
          <cell r="G63" t="str">
            <v>CC</v>
          </cell>
          <cell r="H63">
            <v>1032385730</v>
          </cell>
          <cell r="I63">
            <v>8</v>
          </cell>
          <cell r="J63">
            <v>31770</v>
          </cell>
          <cell r="K63" t="str">
            <v>No aplica</v>
          </cell>
          <cell r="L63" t="str">
            <v>No aplica</v>
          </cell>
          <cell r="M63" t="str">
            <v>No aplica</v>
          </cell>
          <cell r="N63" t="str">
            <v>CRA 72N #39-65 SUR INT 18 - APTO 167</v>
          </cell>
          <cell r="O63" t="str">
            <v>Bogotá</v>
          </cell>
          <cell r="P63" t="str">
            <v>jenny.carreno@idpc.gov.co</v>
          </cell>
          <cell r="Q63" t="str">
            <v xml:space="preserve"> Contrato de Prestación de Servicios</v>
          </cell>
          <cell r="R63" t="str">
            <v xml:space="preserve">Servicios Profesionales </v>
          </cell>
          <cell r="S63" t="str">
            <v>Contratación directa</v>
          </cell>
          <cell r="T63" t="str">
            <v>Prestación de Servicios Profesionales y Apoyo</v>
          </cell>
          <cell r="U63" t="str">
            <v>Inversión</v>
          </cell>
          <cell r="V63" t="str">
            <v>238-Prestar servicios profesionales a la Oficina Asesora de Planeación del Instituto Distrital de Patrimonio Cultural para desarrollar actividades administrativas y de gestión encaminadas a asegurar su funcionamiento, en el marco de la implementación y sostenibilidad de las políticas de gestión y desempeño que conforman el MIPG.</v>
          </cell>
          <cell r="W63">
            <v>45320000</v>
          </cell>
          <cell r="X63">
            <v>45320000</v>
          </cell>
          <cell r="Y63">
            <v>4120000</v>
          </cell>
          <cell r="Z63" t="str">
            <v>11 Meses</v>
          </cell>
          <cell r="AA63">
            <v>11</v>
          </cell>
          <cell r="AB63">
            <v>0</v>
          </cell>
          <cell r="AC63">
            <v>330</v>
          </cell>
          <cell r="AD63">
            <v>44582</v>
          </cell>
          <cell r="AE63">
            <v>44585</v>
          </cell>
          <cell r="AF63">
            <v>44918</v>
          </cell>
          <cell r="AG63" t="str">
            <v>JUAN FERNANDO ACOSTA MIRKOW</v>
          </cell>
          <cell r="AH63">
            <v>71722121</v>
          </cell>
          <cell r="AI63">
            <v>1</v>
          </cell>
          <cell r="AJ63" t="str">
            <v>https://community.secop.gov.co/Public/Tendering/OpportunityDetail/Index?noticeUID=CO1.NTC.2634921&amp;isFromPublicArea=True&amp;isModal=true&amp;asPopupView=true</v>
          </cell>
          <cell r="AK63" t="str">
            <v>01/21/2022</v>
          </cell>
          <cell r="AL63" t="str">
            <v>JUAN FERNANDO ACOSTA MIRKOW</v>
          </cell>
          <cell r="AM63" t="str">
            <v>SUBDIRECCION DE GESTION CORPORATIVA</v>
          </cell>
          <cell r="AN63">
            <v>44582</v>
          </cell>
          <cell r="AO63">
            <v>44915</v>
          </cell>
          <cell r="AP63">
            <v>152</v>
          </cell>
          <cell r="AQ63">
            <v>44585</v>
          </cell>
          <cell r="AR63" t="str">
            <v>45,320,000</v>
          </cell>
          <cell r="AS63">
            <v>44585</v>
          </cell>
          <cell r="BU63" t="str">
            <v xml:space="preserve">Carlos Tello </v>
          </cell>
          <cell r="BW63" t="str">
            <v>F</v>
          </cell>
          <cell r="BX63">
            <v>44918</v>
          </cell>
        </row>
        <row r="64">
          <cell r="E64">
            <v>63</v>
          </cell>
          <cell r="F64" t="str">
            <v>MONICA MARIA MERCADO DIAZ</v>
          </cell>
          <cell r="G64" t="str">
            <v>CC</v>
          </cell>
          <cell r="H64">
            <v>52409642</v>
          </cell>
          <cell r="I64">
            <v>5</v>
          </cell>
          <cell r="J64">
            <v>28995</v>
          </cell>
          <cell r="K64" t="str">
            <v>No aplica</v>
          </cell>
          <cell r="L64" t="str">
            <v>No aplica</v>
          </cell>
          <cell r="M64" t="str">
            <v>No aplica</v>
          </cell>
          <cell r="N64" t="str">
            <v>Calle 122 47 67 apto 502</v>
          </cell>
          <cell r="O64" t="str">
            <v>Bogotá</v>
          </cell>
          <cell r="P64" t="str">
            <v>monica.mercado@idpc.gov.co</v>
          </cell>
          <cell r="Q64" t="str">
            <v xml:space="preserve"> Contrato de Prestación de Servicios</v>
          </cell>
          <cell r="R64" t="str">
            <v xml:space="preserve">Servicios Profesionales </v>
          </cell>
          <cell r="S64" t="str">
            <v>Contratación directa</v>
          </cell>
          <cell r="T64" t="str">
            <v>Prestación de Servicios Profesionales y Apoyo</v>
          </cell>
          <cell r="U64" t="str">
            <v>Inversión</v>
          </cell>
          <cell r="V64" t="str">
            <v>2-Prestar servicios profesionales al Instituto Distrital de Patrimonio Cultural para apoyar las estrategias y procesos de  activación de entornos patrimoniales.</v>
          </cell>
          <cell r="W64">
            <v>110000000</v>
          </cell>
          <cell r="X64">
            <v>110000000</v>
          </cell>
          <cell r="Y64">
            <v>10000000</v>
          </cell>
          <cell r="Z64" t="str">
            <v>11 Meses</v>
          </cell>
          <cell r="AA64">
            <v>11</v>
          </cell>
          <cell r="AB64">
            <v>0</v>
          </cell>
          <cell r="AC64">
            <v>330</v>
          </cell>
          <cell r="AD64">
            <v>44585</v>
          </cell>
          <cell r="AE64">
            <v>44588</v>
          </cell>
          <cell r="AF64">
            <v>44921</v>
          </cell>
          <cell r="AG64" t="str">
            <v>ANA MILENA VALLEJO MEJIA</v>
          </cell>
          <cell r="AH64">
            <v>41962990</v>
          </cell>
          <cell r="AI64">
            <v>3</v>
          </cell>
          <cell r="AJ64" t="str">
            <v>https://community.secop.gov.co/Public/Tendering/OpportunityDetail/Index?noticeUID=CO1.NTC.2628291&amp;isFromPublicArea=True&amp;isModal=true&amp;asPopupView=true</v>
          </cell>
          <cell r="AK64" t="str">
            <v>01/20/2022</v>
          </cell>
          <cell r="AL64" t="str">
            <v>ANA MILENA VALLEJO MEJIA</v>
          </cell>
          <cell r="AM64" t="str">
            <v xml:space="preserve"> SUBDIRECCION GESTION TERRITORAL </v>
          </cell>
          <cell r="AN64">
            <v>44582</v>
          </cell>
          <cell r="AO64">
            <v>44915</v>
          </cell>
          <cell r="AP64">
            <v>129</v>
          </cell>
          <cell r="AQ64">
            <v>44585</v>
          </cell>
          <cell r="AR64" t="str">
            <v>110,000,000</v>
          </cell>
          <cell r="AS64">
            <v>44588</v>
          </cell>
          <cell r="AX64">
            <v>44733</v>
          </cell>
          <cell r="AY64">
            <v>44733</v>
          </cell>
          <cell r="AZ64">
            <v>17</v>
          </cell>
          <cell r="BA64">
            <v>44749</v>
          </cell>
          <cell r="BB64">
            <v>44750</v>
          </cell>
          <cell r="BC64">
            <v>44750</v>
          </cell>
          <cell r="BD64">
            <v>44921</v>
          </cell>
          <cell r="BU64" t="str">
            <v>Laura Maria Hernandez Restrepo</v>
          </cell>
          <cell r="BW64" t="str">
            <v>F</v>
          </cell>
          <cell r="BX64">
            <v>44921</v>
          </cell>
        </row>
        <row r="65">
          <cell r="E65">
            <v>64</v>
          </cell>
          <cell r="F65" t="str">
            <v>ANDRES FELIPE VILLAMIL VILLAMIL</v>
          </cell>
          <cell r="G65" t="str">
            <v>CC</v>
          </cell>
          <cell r="H65">
            <v>1032417067</v>
          </cell>
          <cell r="I65">
            <v>1</v>
          </cell>
          <cell r="J65">
            <v>32122</v>
          </cell>
          <cell r="K65" t="str">
            <v>No aplica</v>
          </cell>
          <cell r="L65" t="str">
            <v>No aplica</v>
          </cell>
          <cell r="M65" t="str">
            <v>No aplica</v>
          </cell>
          <cell r="N65" t="str">
            <v>Carrera 14A N° 42-11</v>
          </cell>
          <cell r="O65" t="str">
            <v>Bogotá</v>
          </cell>
          <cell r="P65" t="str">
            <v>andres.lozano@idpc.gov.co</v>
          </cell>
          <cell r="Q65" t="str">
            <v xml:space="preserve"> Contrato de Prestación de Servicios</v>
          </cell>
          <cell r="R65" t="str">
            <v xml:space="preserve">Servicios Profesionales </v>
          </cell>
          <cell r="S65" t="str">
            <v>Contratación directa</v>
          </cell>
          <cell r="T65" t="str">
            <v>Prestación de Servicios Profesionales y Apoyo</v>
          </cell>
          <cell r="U65" t="str">
            <v>Inversión</v>
          </cell>
          <cell r="V65" t="str">
            <v>82-Prestar servicios profesionales al Instituto Distrital de Patrimonio Cultural para apoyar  la formulación de los instrumentos de planeación territorial en entornos patrimoniales.</v>
          </cell>
          <cell r="W65">
            <v>110000000</v>
          </cell>
          <cell r="X65">
            <v>110000000</v>
          </cell>
          <cell r="Y65">
            <v>10000000</v>
          </cell>
          <cell r="Z65" t="str">
            <v>11 Meses</v>
          </cell>
          <cell r="AA65">
            <v>11</v>
          </cell>
          <cell r="AB65">
            <v>0</v>
          </cell>
          <cell r="AC65">
            <v>330</v>
          </cell>
          <cell r="AD65">
            <v>44582</v>
          </cell>
          <cell r="AE65">
            <v>44585</v>
          </cell>
          <cell r="AF65">
            <v>44918</v>
          </cell>
          <cell r="AG65" t="str">
            <v>ANA MILENA VALLEJO MEJIA</v>
          </cell>
          <cell r="AH65">
            <v>41962990</v>
          </cell>
          <cell r="AI65">
            <v>3</v>
          </cell>
          <cell r="AJ65" t="str">
            <v>https://community.secop.gov.co/Public/Tendering/OpportunityDetail/Index?noticeUID=CO1.NTC.2628261&amp;isFromPublicArea=True&amp;isModal=true&amp;asPopupView=true</v>
          </cell>
          <cell r="AK65" t="str">
            <v>01/20/2022</v>
          </cell>
          <cell r="AL65" t="str">
            <v>ANA MILENA VALLEJO MEJIA</v>
          </cell>
          <cell r="AM65" t="str">
            <v xml:space="preserve"> SUBDIRECCION GESTION TERRITORAL </v>
          </cell>
          <cell r="AN65">
            <v>44582</v>
          </cell>
          <cell r="AO65">
            <v>44915</v>
          </cell>
          <cell r="AP65">
            <v>44</v>
          </cell>
          <cell r="AQ65">
            <v>44582</v>
          </cell>
          <cell r="AR65" t="str">
            <v>110,000,000</v>
          </cell>
          <cell r="AS65">
            <v>44583</v>
          </cell>
          <cell r="BU65" t="str">
            <v>Laura Maria Hernandez Restrepo</v>
          </cell>
          <cell r="BW65" t="str">
            <v>M</v>
          </cell>
          <cell r="BX65">
            <v>44918</v>
          </cell>
        </row>
        <row r="66">
          <cell r="E66">
            <v>65</v>
          </cell>
          <cell r="F66" t="str">
            <v>CAROLINA ORTIZ PEDRAZA</v>
          </cell>
          <cell r="G66" t="str">
            <v>CC</v>
          </cell>
          <cell r="H66">
            <v>52387519</v>
          </cell>
          <cell r="I66">
            <v>0</v>
          </cell>
          <cell r="J66">
            <v>28494</v>
          </cell>
          <cell r="K66" t="str">
            <v>No aplica</v>
          </cell>
          <cell r="L66" t="str">
            <v>No aplica</v>
          </cell>
          <cell r="M66" t="str">
            <v>No aplica</v>
          </cell>
          <cell r="N66" t="str">
            <v>Calle 89 No. 13 - 57 apto 202</v>
          </cell>
          <cell r="O66" t="str">
            <v>Bogotá</v>
          </cell>
          <cell r="P66" t="str">
            <v>carolina.ortiz@idpc.gov.co</v>
          </cell>
          <cell r="Q66" t="str">
            <v xml:space="preserve"> Contrato de Prestación de Servicios</v>
          </cell>
          <cell r="R66" t="str">
            <v xml:space="preserve">Servicios Profesionales </v>
          </cell>
          <cell r="S66" t="str">
            <v>Contratación directa</v>
          </cell>
          <cell r="T66" t="str">
            <v>Prestación de Servicios Profesionales y Apoyo</v>
          </cell>
          <cell r="U66" t="str">
            <v>Inversión</v>
          </cell>
          <cell r="V66" t="str">
            <v>45-Prestar sus servicios profesionales  al Instituto Distrital de Patrimonio Cultural apoyando las solicitudes para intervenir los inmuebles declarados como Bienes de Interes Cultural del Distrito Capital y sus colindantes.</v>
          </cell>
          <cell r="W66">
            <v>60795000</v>
          </cell>
          <cell r="X66">
            <v>60795000</v>
          </cell>
          <cell r="Y66">
            <v>5790000</v>
          </cell>
          <cell r="Z66" t="str">
            <v xml:space="preserve">315 Dias </v>
          </cell>
          <cell r="AA66">
            <v>0</v>
          </cell>
          <cell r="AB66">
            <v>315</v>
          </cell>
          <cell r="AC66">
            <v>315</v>
          </cell>
          <cell r="AD66">
            <v>44582</v>
          </cell>
          <cell r="AE66">
            <v>44585</v>
          </cell>
          <cell r="AF66">
            <v>44903</v>
          </cell>
          <cell r="AG66" t="str">
            <v>MARIA CLAUDIA VARGAS MARTINEZ</v>
          </cell>
          <cell r="AH66">
            <v>39791978</v>
          </cell>
          <cell r="AI66">
            <v>2</v>
          </cell>
          <cell r="AJ66" t="str">
            <v>https://community.secop.gov.co/Public/Tendering/OpportunityDetail/Index?noticeUID=CO1.NTC.2622568&amp;isFromPublicArea=True&amp;isModal=False</v>
          </cell>
          <cell r="AK66" t="str">
            <v>01/21/2022</v>
          </cell>
          <cell r="AL66" t="str">
            <v>MARIA CLAUDIA VARGAS MARTINEZ</v>
          </cell>
          <cell r="AM66" t="str">
            <v xml:space="preserve"> SUBDIRECCION DE PROTECCION E INTERVENCION  </v>
          </cell>
          <cell r="AN66">
            <v>44582</v>
          </cell>
          <cell r="AO66">
            <v>44900</v>
          </cell>
          <cell r="AP66">
            <v>81</v>
          </cell>
          <cell r="AQ66">
            <v>44583</v>
          </cell>
          <cell r="AR66" t="str">
            <v>60,795,000</v>
          </cell>
          <cell r="AS66">
            <v>44585</v>
          </cell>
          <cell r="BU66" t="str">
            <v>Gina Paola Ochoa Vivas</v>
          </cell>
          <cell r="BW66" t="str">
            <v>F</v>
          </cell>
          <cell r="BX66">
            <v>44903</v>
          </cell>
        </row>
        <row r="67">
          <cell r="E67">
            <v>66</v>
          </cell>
          <cell r="F67" t="str">
            <v>YIRA TATIANA NAVARRO SALAZAR</v>
          </cell>
          <cell r="G67" t="str">
            <v>CC</v>
          </cell>
          <cell r="H67">
            <v>20942350</v>
          </cell>
          <cell r="I67">
            <v>8</v>
          </cell>
          <cell r="J67">
            <v>31059</v>
          </cell>
          <cell r="K67" t="str">
            <v>No aplica</v>
          </cell>
          <cell r="L67" t="str">
            <v>No aplica</v>
          </cell>
          <cell r="M67" t="str">
            <v>No aplica</v>
          </cell>
          <cell r="N67" t="str">
            <v>Cra 75 No. 42-25 Sur</v>
          </cell>
          <cell r="O67" t="str">
            <v>Bogotá</v>
          </cell>
          <cell r="P67" t="str">
            <v>tatiana.navarro@idpc.gov.co</v>
          </cell>
          <cell r="Q67" t="str">
            <v xml:space="preserve"> Contrato de Prestación de Servicios</v>
          </cell>
          <cell r="R67" t="str">
            <v xml:space="preserve">Servicios Profesionales </v>
          </cell>
          <cell r="S67" t="str">
            <v>Contratación directa</v>
          </cell>
          <cell r="T67" t="str">
            <v>Prestación de Servicios Profesionales y Apoyo</v>
          </cell>
          <cell r="U67" t="str">
            <v>Inversión</v>
          </cell>
          <cell r="V67" t="str">
            <v>47-Prestar servicios profesionales al Instituto Distrital de Patrimonio Cultural apoyando la verificación, analisis y evaluación de las solicitudes para intervenir los inmuebles declarados como Bienes de Interes Cultural del Distrito Capital y sus colindantes.</v>
          </cell>
          <cell r="W67">
            <v>60795000</v>
          </cell>
          <cell r="X67">
            <v>60795000</v>
          </cell>
          <cell r="Y67">
            <v>5790000</v>
          </cell>
          <cell r="Z67" t="str">
            <v xml:space="preserve">315 Dias </v>
          </cell>
          <cell r="AA67">
            <v>0</v>
          </cell>
          <cell r="AB67">
            <v>315</v>
          </cell>
          <cell r="AC67">
            <v>315</v>
          </cell>
          <cell r="AD67">
            <v>44582</v>
          </cell>
          <cell r="AE67">
            <v>44588</v>
          </cell>
          <cell r="AF67">
            <v>44906</v>
          </cell>
          <cell r="AG67" t="str">
            <v>MARIA CLAUDIA VARGAS MARTINEZ</v>
          </cell>
          <cell r="AH67">
            <v>39791978</v>
          </cell>
          <cell r="AI67">
            <v>2</v>
          </cell>
          <cell r="AJ67" t="str">
            <v>https://community.secop.gov.co/Public/Tendering/OpportunityDetail/Index?noticeUID=CO1.NTC.2628055&amp;isFromPublicArea=True&amp;isModal=true&amp;asPopupView=true</v>
          </cell>
          <cell r="AK67" t="str">
            <v>01/20/2022</v>
          </cell>
          <cell r="AL67" t="str">
            <v>MARIA CLAUDIA VARGAS MARTINEZ</v>
          </cell>
          <cell r="AM67" t="str">
            <v xml:space="preserve"> SUBDIRECCION DE PROTECCION E INTERVENCION  </v>
          </cell>
          <cell r="AN67" t="str">
            <v xml:space="preserve"> 21/01/2022</v>
          </cell>
          <cell r="AO67">
            <v>44900</v>
          </cell>
          <cell r="AP67">
            <v>80</v>
          </cell>
          <cell r="AQ67">
            <v>44583</v>
          </cell>
          <cell r="AR67" t="str">
            <v>60,795,000</v>
          </cell>
          <cell r="AS67">
            <v>44588</v>
          </cell>
          <cell r="BU67" t="str">
            <v>Gina Paola Ochoa Vivas</v>
          </cell>
          <cell r="BW67" t="str">
            <v>F</v>
          </cell>
          <cell r="BX67">
            <v>44906</v>
          </cell>
        </row>
        <row r="68">
          <cell r="E68">
            <v>67</v>
          </cell>
          <cell r="F68" t="str">
            <v>GERMAN DARIO ROMERO SUAREZ</v>
          </cell>
          <cell r="G68" t="str">
            <v>CC</v>
          </cell>
          <cell r="H68">
            <v>79434873</v>
          </cell>
          <cell r="I68">
            <v>3</v>
          </cell>
          <cell r="J68">
            <v>24810</v>
          </cell>
          <cell r="K68" t="str">
            <v>No aplica</v>
          </cell>
          <cell r="L68" t="str">
            <v>No aplica</v>
          </cell>
          <cell r="M68" t="str">
            <v>No aplica</v>
          </cell>
          <cell r="N68" t="str">
            <v>Carrera 66 No 59 - 31 Torre 6 Apto 902</v>
          </cell>
          <cell r="O68" t="str">
            <v>Bogotá</v>
          </cell>
          <cell r="P68" t="str">
            <v>german.romero@idpc.gov.co</v>
          </cell>
          <cell r="Q68" t="str">
            <v xml:space="preserve"> Contrato de Prestación de Servicios</v>
          </cell>
          <cell r="R68" t="str">
            <v xml:space="preserve">Servicios Profesionales </v>
          </cell>
          <cell r="S68" t="str">
            <v>Contratación directa</v>
          </cell>
          <cell r="T68" t="str">
            <v>Prestación de Servicios Profesionales y Apoyo</v>
          </cell>
          <cell r="U68" t="str">
            <v>Inversión</v>
          </cell>
          <cell r="V68" t="str">
            <v>75-Prestar sus servicios profesionales  al Instituto Distrital de Patrimonio Cultural apoyando las solicitudes para intervenir los inmuebles declarados como Bienes de Interes Cultural del Distrito Capital y sus colindantes.</v>
          </cell>
          <cell r="W68">
            <v>60795000</v>
          </cell>
          <cell r="X68">
            <v>60795000</v>
          </cell>
          <cell r="Y68">
            <v>5790000</v>
          </cell>
          <cell r="Z68" t="str">
            <v xml:space="preserve">315 Dias </v>
          </cell>
          <cell r="AA68">
            <v>0</v>
          </cell>
          <cell r="AB68">
            <v>315</v>
          </cell>
          <cell r="AC68">
            <v>315</v>
          </cell>
          <cell r="AD68">
            <v>44582</v>
          </cell>
          <cell r="AE68">
            <v>44588</v>
          </cell>
          <cell r="AF68">
            <v>44906</v>
          </cell>
          <cell r="AG68" t="str">
            <v>MARIA CLAUDIA VARGAS MARTINEZ</v>
          </cell>
          <cell r="AH68">
            <v>39791978</v>
          </cell>
          <cell r="AI68">
            <v>2</v>
          </cell>
          <cell r="AJ68" t="str">
            <v>https://community.secop.gov.co/Public/Tendering/OpportunityDetail/Index?noticeUID=CO1.NTC.2627955&amp;isFromPublicArea=True&amp;isModal=true&amp;asPopupView=true</v>
          </cell>
          <cell r="AK68" t="str">
            <v>01/20/2022</v>
          </cell>
          <cell r="AL68" t="str">
            <v>MARIA CLAUDIA VARGAS MARTINEZ</v>
          </cell>
          <cell r="AM68" t="str">
            <v xml:space="preserve"> SUBDIRECCION DE PROTECCION E INTERVENCION  </v>
          </cell>
          <cell r="AN68">
            <v>44582</v>
          </cell>
          <cell r="AO68">
            <v>44900</v>
          </cell>
          <cell r="AP68">
            <v>82</v>
          </cell>
          <cell r="AQ68">
            <v>44583</v>
          </cell>
          <cell r="AR68" t="str">
            <v>60,795,000</v>
          </cell>
          <cell r="AS68">
            <v>44588</v>
          </cell>
          <cell r="BU68" t="str">
            <v>Gina Paola Ochoa Vivas</v>
          </cell>
          <cell r="BW68" t="str">
            <v>M</v>
          </cell>
          <cell r="BX68">
            <v>44906</v>
          </cell>
        </row>
        <row r="69">
          <cell r="E69">
            <v>68</v>
          </cell>
          <cell r="F69" t="str">
            <v>ANDRES JULIAN JIMENEZ DURAN</v>
          </cell>
          <cell r="G69" t="str">
            <v>CC</v>
          </cell>
          <cell r="H69">
            <v>1014188841</v>
          </cell>
          <cell r="I69">
            <v>7</v>
          </cell>
          <cell r="J69">
            <v>32068</v>
          </cell>
          <cell r="K69" t="str">
            <v>No aplica</v>
          </cell>
          <cell r="L69" t="str">
            <v>No aplica</v>
          </cell>
          <cell r="M69" t="str">
            <v>No aplica</v>
          </cell>
          <cell r="N69" t="str">
            <v>Cll 8 A Bis A 80 - 63 apto 930</v>
          </cell>
          <cell r="O69" t="str">
            <v>Bogotá</v>
          </cell>
          <cell r="Q69" t="str">
            <v xml:space="preserve"> Contrato de Prestación de Servicios</v>
          </cell>
          <cell r="R69" t="str">
            <v xml:space="preserve">Servicios Profesionales </v>
          </cell>
          <cell r="S69" t="str">
            <v>Contratación directa</v>
          </cell>
          <cell r="T69" t="str">
            <v>Prestación de Servicios Profesionales y Apoyo</v>
          </cell>
          <cell r="U69" t="str">
            <v>Inversión</v>
          </cell>
          <cell r="V69" t="str">
            <v>78-Prestar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v>
          </cell>
          <cell r="W69">
            <v>63397000</v>
          </cell>
          <cell r="X69">
            <v>63397000</v>
          </cell>
          <cell r="Y69">
            <v>6339700</v>
          </cell>
          <cell r="Z69" t="str">
            <v>10 Meses</v>
          </cell>
          <cell r="AA69">
            <v>10</v>
          </cell>
          <cell r="AB69">
            <v>0</v>
          </cell>
          <cell r="AC69">
            <v>300</v>
          </cell>
          <cell r="AD69">
            <v>44582</v>
          </cell>
          <cell r="AE69">
            <v>44585</v>
          </cell>
          <cell r="AF69">
            <v>44888</v>
          </cell>
          <cell r="AG69" t="str">
            <v>MARIA CLAUDIA VARGAS MARTINEZ</v>
          </cell>
          <cell r="AH69">
            <v>39791978</v>
          </cell>
          <cell r="AI69">
            <v>2</v>
          </cell>
          <cell r="AJ69" t="str">
            <v>https://community.secop.gov.co/Public/Tendering/OpportunityDetail/Index?noticeUID=CO1.NTC.2628677&amp;isFromPublicArea=True&amp;isModal=true&amp;asPopupView=true</v>
          </cell>
          <cell r="AK69" t="str">
            <v>01/20/2022</v>
          </cell>
          <cell r="AL69" t="str">
            <v>MARIA CLAUDIA VARGAS MARTINEZ</v>
          </cell>
          <cell r="AM69" t="str">
            <v xml:space="preserve"> SUBDIRECCION DE PROTECCION E INTERVENCION  </v>
          </cell>
          <cell r="AN69">
            <v>44582</v>
          </cell>
          <cell r="AO69">
            <v>44885</v>
          </cell>
          <cell r="AP69">
            <v>145</v>
          </cell>
          <cell r="AQ69">
            <v>44585</v>
          </cell>
          <cell r="AR69" t="str">
            <v>63,397,000</v>
          </cell>
          <cell r="AS69">
            <v>44585</v>
          </cell>
          <cell r="BU69" t="str">
            <v>Gina Paola Ochoa Vivas</v>
          </cell>
          <cell r="BW69" t="str">
            <v>M</v>
          </cell>
          <cell r="BX69">
            <v>44888</v>
          </cell>
        </row>
        <row r="70">
          <cell r="E70">
            <v>69</v>
          </cell>
          <cell r="F70" t="str">
            <v>PAOLA ANDREA RANGEL MARTINEZ</v>
          </cell>
          <cell r="G70" t="str">
            <v>CC</v>
          </cell>
          <cell r="H70">
            <v>52704904</v>
          </cell>
          <cell r="I70">
            <v>4</v>
          </cell>
          <cell r="J70">
            <v>29167</v>
          </cell>
          <cell r="K70" t="str">
            <v>No aplica</v>
          </cell>
          <cell r="L70" t="str">
            <v>No aplica</v>
          </cell>
          <cell r="M70" t="str">
            <v>No aplica</v>
          </cell>
          <cell r="N70" t="str">
            <v>CARRERA 71 D No. 4-72 Apto. 303</v>
          </cell>
          <cell r="O70" t="str">
            <v>Bogotá</v>
          </cell>
          <cell r="P70" t="str">
            <v>paola.rangel@idpc.gov.co</v>
          </cell>
          <cell r="Q70" t="str">
            <v xml:space="preserve"> Contrato de Prestación de Servicios</v>
          </cell>
          <cell r="R70" t="str">
            <v xml:space="preserve">Servicios Profesionales </v>
          </cell>
          <cell r="S70" t="str">
            <v>Contratación directa</v>
          </cell>
          <cell r="T70" t="str">
            <v>Prestación de Servicios Profesionales y Apoyo</v>
          </cell>
          <cell r="U70" t="str">
            <v>Inversión</v>
          </cell>
          <cell r="V70" t="str">
            <v>105-Prestar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W70">
            <v>60795000</v>
          </cell>
          <cell r="X70">
            <v>60795000</v>
          </cell>
          <cell r="Y70">
            <v>5790000</v>
          </cell>
          <cell r="Z70" t="str">
            <v xml:space="preserve">315 Dias </v>
          </cell>
          <cell r="AA70">
            <v>0</v>
          </cell>
          <cell r="AB70">
            <v>315</v>
          </cell>
          <cell r="AC70">
            <v>315</v>
          </cell>
          <cell r="AD70">
            <v>44582</v>
          </cell>
          <cell r="AE70">
            <v>44585</v>
          </cell>
          <cell r="AF70">
            <v>44903</v>
          </cell>
          <cell r="AG70" t="str">
            <v>MARIA CLAUDIA VARGAS MARTINEZ</v>
          </cell>
          <cell r="AH70">
            <v>39791978</v>
          </cell>
          <cell r="AI70">
            <v>2</v>
          </cell>
          <cell r="AJ70" t="str">
            <v>https://community.secop.gov.co/Public/Tendering/OpportunityDetail/Index?noticeUID=CO1.NTC.2628094&amp;isFromPublicArea=True&amp;isModal=true&amp;asPopupView=true</v>
          </cell>
          <cell r="AK70" t="str">
            <v>01/20/2022</v>
          </cell>
          <cell r="AL70" t="str">
            <v>MARIA CLAUDIA VARGAS MARTINEZ</v>
          </cell>
          <cell r="AM70" t="str">
            <v xml:space="preserve"> SUBDIRECCION DE PROTECCION E INTERVENCION  </v>
          </cell>
          <cell r="AN70">
            <v>44582</v>
          </cell>
          <cell r="AO70">
            <v>44900</v>
          </cell>
          <cell r="AP70">
            <v>114</v>
          </cell>
          <cell r="AQ70">
            <v>44585</v>
          </cell>
          <cell r="AR70" t="str">
            <v>60,795,000</v>
          </cell>
          <cell r="AS70">
            <v>44585</v>
          </cell>
          <cell r="BU70" t="str">
            <v>Gina Paola Ochoa Vivas</v>
          </cell>
          <cell r="BW70" t="str">
            <v>F</v>
          </cell>
          <cell r="BX70">
            <v>44903</v>
          </cell>
        </row>
        <row r="71">
          <cell r="E71">
            <v>70</v>
          </cell>
          <cell r="F71" t="str">
            <v>KAREN VIVIANA GUTIERREZ VARGAS</v>
          </cell>
          <cell r="G71" t="str">
            <v>CC</v>
          </cell>
          <cell r="H71">
            <v>1026283833</v>
          </cell>
          <cell r="I71">
            <v>8</v>
          </cell>
          <cell r="J71">
            <v>34102</v>
          </cell>
          <cell r="K71" t="str">
            <v>No aplica</v>
          </cell>
          <cell r="L71" t="str">
            <v>No aplica</v>
          </cell>
          <cell r="M71" t="str">
            <v>No aplica</v>
          </cell>
          <cell r="N71" t="str">
            <v>Carrera 14 A No. 38 - 39 Apto 601</v>
          </cell>
          <cell r="O71" t="str">
            <v>Bogotá</v>
          </cell>
          <cell r="P71" t="str">
            <v>viviana.gutierrez@idpc.gov.co</v>
          </cell>
          <cell r="Q71" t="str">
            <v xml:space="preserve"> Contrato de Prestación de Servicios</v>
          </cell>
          <cell r="R71" t="str">
            <v xml:space="preserve">Servicios Profesionales </v>
          </cell>
          <cell r="S71" t="str">
            <v>Contratación directa</v>
          </cell>
          <cell r="T71" t="str">
            <v>Prestación de Servicios Profesionales y Apoyo</v>
          </cell>
          <cell r="U71" t="str">
            <v>Inversión</v>
          </cell>
          <cell r="V71" t="str">
            <v>106-Prestar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W71">
            <v>60795000</v>
          </cell>
          <cell r="X71">
            <v>60795000</v>
          </cell>
          <cell r="Y71">
            <v>5790000</v>
          </cell>
          <cell r="Z71" t="str">
            <v xml:space="preserve">315 Dias </v>
          </cell>
          <cell r="AA71">
            <v>0</v>
          </cell>
          <cell r="AB71">
            <v>315</v>
          </cell>
          <cell r="AC71">
            <v>315</v>
          </cell>
          <cell r="AD71">
            <v>44583</v>
          </cell>
          <cell r="AE71">
            <v>44587</v>
          </cell>
          <cell r="AF71">
            <v>44905</v>
          </cell>
          <cell r="AG71" t="str">
            <v>MARIA CLAUDIA VARGAS MARTINEZ</v>
          </cell>
          <cell r="AH71">
            <v>39791978</v>
          </cell>
          <cell r="AI71">
            <v>2</v>
          </cell>
          <cell r="AJ71" t="str">
            <v>https://community.secop.gov.co/Public/Tendering/OpportunityDetail/Index?noticeUID=CO1.NTC.2628178&amp;isFromPublicArea=True&amp;isModal=true&amp;asPopupView=true</v>
          </cell>
          <cell r="AK71" t="str">
            <v>01/20/2022</v>
          </cell>
          <cell r="AL71" t="str">
            <v>MARIA CLAUDIA VARGAS MARTINEZ</v>
          </cell>
          <cell r="AM71" t="str">
            <v xml:space="preserve"> SUBDIRECCION DE PROTECCION E INTERVENCION  </v>
          </cell>
          <cell r="AN71">
            <v>44582</v>
          </cell>
          <cell r="AO71">
            <v>44900</v>
          </cell>
          <cell r="AP71">
            <v>113</v>
          </cell>
          <cell r="AQ71">
            <v>44585</v>
          </cell>
          <cell r="AR71" t="str">
            <v>60,795,000</v>
          </cell>
          <cell r="AS71">
            <v>44587</v>
          </cell>
          <cell r="BU71" t="str">
            <v>Gina Paola Ochoa Vivas</v>
          </cell>
          <cell r="BW71" t="str">
            <v>F</v>
          </cell>
          <cell r="BX71">
            <v>44905</v>
          </cell>
        </row>
        <row r="72">
          <cell r="E72">
            <v>71</v>
          </cell>
          <cell r="F72" t="str">
            <v>JOHAN ALBERTO GARZON CASTAÑEDA</v>
          </cell>
          <cell r="G72" t="str">
            <v>CC</v>
          </cell>
          <cell r="H72">
            <v>80859872</v>
          </cell>
          <cell r="I72">
            <v>4</v>
          </cell>
          <cell r="J72">
            <v>31257</v>
          </cell>
          <cell r="K72" t="str">
            <v>No aplica</v>
          </cell>
          <cell r="L72" t="str">
            <v>No aplica</v>
          </cell>
          <cell r="M72" t="str">
            <v>No aplica</v>
          </cell>
          <cell r="N72" t="str">
            <v>Calle 8 A No, 92 - 72 Casa 88</v>
          </cell>
          <cell r="O72" t="str">
            <v>Bogotá</v>
          </cell>
          <cell r="P72" t="str">
            <v>johan.garzon@idpc.gov.co</v>
          </cell>
          <cell r="Q72" t="str">
            <v xml:space="preserve"> Contrato de Prestación de Servicios</v>
          </cell>
          <cell r="R72" t="str">
            <v xml:space="preserve">Servicios Profesionales </v>
          </cell>
          <cell r="S72" t="str">
            <v>Contratación directa</v>
          </cell>
          <cell r="T72" t="str">
            <v>Prestación de Servicios Profesionales y Apoyo</v>
          </cell>
          <cell r="U72" t="str">
            <v>Inversión</v>
          </cell>
          <cell r="V72" t="str">
            <v>99-Prestar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W72">
            <v>60795000</v>
          </cell>
          <cell r="X72">
            <v>60795000</v>
          </cell>
          <cell r="Y72">
            <v>5790000</v>
          </cell>
          <cell r="Z72" t="str">
            <v xml:space="preserve">315 Dias </v>
          </cell>
          <cell r="AA72">
            <v>0</v>
          </cell>
          <cell r="AB72">
            <v>315</v>
          </cell>
          <cell r="AC72">
            <v>315</v>
          </cell>
          <cell r="AD72">
            <v>44581</v>
          </cell>
          <cell r="AE72">
            <v>44582</v>
          </cell>
          <cell r="AF72">
            <v>44900</v>
          </cell>
          <cell r="AG72" t="str">
            <v>MARIA CLAUDIA VARGAS MARTINEZ</v>
          </cell>
          <cell r="AH72">
            <v>39791978</v>
          </cell>
          <cell r="AI72">
            <v>2</v>
          </cell>
          <cell r="AJ72" t="str">
            <v>https://community.secop.gov.co/Public/Tendering/OpportunityDetail/Index?noticeUID=CO1.NTC.2626989&amp;isFromPublicArea=True&amp;isModal=true&amp;asPopupView=true</v>
          </cell>
          <cell r="AK72" t="str">
            <v>01/20/2022</v>
          </cell>
          <cell r="AL72" t="str">
            <v>MARIA CLAUDIA VARGAS MARTINEZ</v>
          </cell>
          <cell r="AM72" t="str">
            <v xml:space="preserve"> SUBDIRECCION DE PROTECCION E INTERVENCION  </v>
          </cell>
          <cell r="AN72">
            <v>44582</v>
          </cell>
          <cell r="AO72">
            <v>44900</v>
          </cell>
          <cell r="AP72">
            <v>55</v>
          </cell>
          <cell r="AQ72">
            <v>44582</v>
          </cell>
          <cell r="AR72" t="str">
            <v>60,795,000</v>
          </cell>
          <cell r="AS72">
            <v>44582</v>
          </cell>
          <cell r="BU72" t="str">
            <v>Liliana Cecilia Rojas León</v>
          </cell>
          <cell r="BW72" t="str">
            <v>M</v>
          </cell>
          <cell r="BX72">
            <v>44900</v>
          </cell>
        </row>
        <row r="73">
          <cell r="E73">
            <v>72</v>
          </cell>
          <cell r="F73" t="str">
            <v>CLAUDIA JIMENA PEREZ MARTINEZ</v>
          </cell>
          <cell r="G73" t="str">
            <v>CC</v>
          </cell>
          <cell r="H73">
            <v>52967106</v>
          </cell>
          <cell r="I73">
            <v>1</v>
          </cell>
          <cell r="J73">
            <v>30388</v>
          </cell>
          <cell r="K73" t="str">
            <v>No aplica</v>
          </cell>
          <cell r="L73" t="str">
            <v>No aplica</v>
          </cell>
          <cell r="M73" t="str">
            <v>No aplica</v>
          </cell>
          <cell r="N73" t="str">
            <v>calle 62 # 11 -23 Apto 302</v>
          </cell>
          <cell r="O73" t="str">
            <v>Bogotá</v>
          </cell>
          <cell r="P73" t="str">
            <v>jimena.perez@idpc.gov.co</v>
          </cell>
          <cell r="Q73" t="str">
            <v xml:space="preserve"> Contrato de Prestación de Servicios</v>
          </cell>
          <cell r="R73" t="str">
            <v xml:space="preserve">Servicios Profesionales </v>
          </cell>
          <cell r="S73" t="str">
            <v>Contratación directa</v>
          </cell>
          <cell r="T73" t="str">
            <v>Prestación de Servicios Profesionales y Apoyo</v>
          </cell>
          <cell r="U73" t="str">
            <v>Inversión</v>
          </cell>
          <cell r="V73" t="str">
            <v>100-Prestar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W73">
            <v>60795000</v>
          </cell>
          <cell r="X73">
            <v>60795000</v>
          </cell>
          <cell r="Y73">
            <v>5790000</v>
          </cell>
          <cell r="Z73" t="str">
            <v xml:space="preserve">315 Dias </v>
          </cell>
          <cell r="AA73">
            <v>0</v>
          </cell>
          <cell r="AB73">
            <v>315</v>
          </cell>
          <cell r="AC73">
            <v>315</v>
          </cell>
          <cell r="AD73">
            <v>44581</v>
          </cell>
          <cell r="AE73">
            <v>44585</v>
          </cell>
          <cell r="AF73">
            <v>44903</v>
          </cell>
          <cell r="AG73" t="str">
            <v>MARIA CLAUDIA VARGAS MARTINEZ</v>
          </cell>
          <cell r="AH73">
            <v>39791978</v>
          </cell>
          <cell r="AI73">
            <v>2</v>
          </cell>
          <cell r="AJ73" t="str">
            <v>https://community.secop.gov.co/Public/Tendering/OpportunityDetail/Index?noticeUID=CO1.NTC.2627355&amp;isFromPublicArea=True&amp;isModal=true&amp;asPopupView=true</v>
          </cell>
          <cell r="AK73" t="str">
            <v>01/20/2022</v>
          </cell>
          <cell r="AL73" t="str">
            <v>MARIA CLAUDIA VARGAS MARTINEZ</v>
          </cell>
          <cell r="AM73" t="str">
            <v xml:space="preserve"> SUBDIRECCION DE PROTECCION E INTERVENCION  </v>
          </cell>
          <cell r="AN73">
            <v>44582</v>
          </cell>
          <cell r="AO73">
            <v>44900</v>
          </cell>
          <cell r="AP73">
            <v>56</v>
          </cell>
          <cell r="AQ73">
            <v>44582</v>
          </cell>
          <cell r="AR73" t="str">
            <v>60,795,000</v>
          </cell>
          <cell r="AS73">
            <v>44585</v>
          </cell>
          <cell r="AX73">
            <v>44690</v>
          </cell>
          <cell r="AY73">
            <v>44690</v>
          </cell>
          <cell r="AZ73">
            <v>23</v>
          </cell>
          <cell r="BA73">
            <v>44712</v>
          </cell>
          <cell r="BB73">
            <v>44713</v>
          </cell>
          <cell r="BC73">
            <v>44713</v>
          </cell>
          <cell r="BD73">
            <v>44925</v>
          </cell>
          <cell r="BU73" t="str">
            <v>Liliana Cecilia Rojas León</v>
          </cell>
          <cell r="BW73" t="str">
            <v>F</v>
          </cell>
          <cell r="BX73">
            <v>44925</v>
          </cell>
        </row>
        <row r="74">
          <cell r="E74">
            <v>73</v>
          </cell>
          <cell r="F74" t="str">
            <v>DAVID RICARDO CORTES SANCHEZ</v>
          </cell>
          <cell r="G74" t="str">
            <v>CC</v>
          </cell>
          <cell r="H74">
            <v>1049634555</v>
          </cell>
          <cell r="I74">
            <v>6</v>
          </cell>
          <cell r="J74">
            <v>34161</v>
          </cell>
          <cell r="K74" t="str">
            <v>No aplica</v>
          </cell>
          <cell r="L74" t="str">
            <v>No aplica</v>
          </cell>
          <cell r="M74" t="str">
            <v>No aplica</v>
          </cell>
          <cell r="N74" t="str">
            <v>Carrea 97 No. 69 - 08</v>
          </cell>
          <cell r="O74" t="str">
            <v>Bogotá</v>
          </cell>
          <cell r="P74" t="str">
            <v>david.cortes@idpc.gov.co</v>
          </cell>
          <cell r="Q74" t="str">
            <v xml:space="preserve"> Contrato de Prestación de Servicios</v>
          </cell>
          <cell r="R74" t="str">
            <v xml:space="preserve">Servicios Profesionales </v>
          </cell>
          <cell r="S74" t="str">
            <v>Contratación directa</v>
          </cell>
          <cell r="T74" t="str">
            <v>Prestación de Servicios Profesionales y Apoyo</v>
          </cell>
          <cell r="U74" t="str">
            <v>Inversión</v>
          </cell>
          <cell r="V74" t="str">
            <v>104-Prestar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W74">
            <v>60795000</v>
          </cell>
          <cell r="X74">
            <v>60795000</v>
          </cell>
          <cell r="Y74">
            <v>5790000</v>
          </cell>
          <cell r="Z74" t="str">
            <v xml:space="preserve">315 Dias </v>
          </cell>
          <cell r="AA74">
            <v>0</v>
          </cell>
          <cell r="AB74">
            <v>315</v>
          </cell>
          <cell r="AC74">
            <v>315</v>
          </cell>
          <cell r="AD74">
            <v>44582</v>
          </cell>
          <cell r="AE74">
            <v>44585</v>
          </cell>
          <cell r="AF74">
            <v>44903</v>
          </cell>
          <cell r="AG74" t="str">
            <v>MARIA CLAUDIA VARGAS MARTINEZ</v>
          </cell>
          <cell r="AH74">
            <v>39791978</v>
          </cell>
          <cell r="AI74">
            <v>2</v>
          </cell>
          <cell r="AJ74" t="str">
            <v>https://community.secop.gov.co/Public/Tendering/OpportunityDetail/Index?noticeUID=CO1.NTC.2628100&amp;isFromPublicArea=True&amp;isModal=true&amp;asPopupView=true</v>
          </cell>
          <cell r="AK74" t="str">
            <v>01/20/2022</v>
          </cell>
          <cell r="AL74" t="str">
            <v>MARIA CLAUDIA VARGAS MARTINEZ</v>
          </cell>
          <cell r="AM74" t="str">
            <v xml:space="preserve"> SUBDIRECCION DE PROTECCION E INTERVENCION  </v>
          </cell>
          <cell r="AN74">
            <v>44582</v>
          </cell>
          <cell r="AO74">
            <v>44900</v>
          </cell>
          <cell r="AP74">
            <v>71</v>
          </cell>
          <cell r="AQ74">
            <v>44583</v>
          </cell>
          <cell r="AR74" t="str">
            <v>60,795,000</v>
          </cell>
          <cell r="AS74">
            <v>44585</v>
          </cell>
          <cell r="BU74" t="str">
            <v>Liliana Cecilia Rojas León</v>
          </cell>
          <cell r="BW74" t="str">
            <v>M</v>
          </cell>
          <cell r="BX74">
            <v>44903</v>
          </cell>
        </row>
        <row r="75">
          <cell r="E75">
            <v>74</v>
          </cell>
          <cell r="F75" t="str">
            <v xml:space="preserve">DIANA MARCELA ACUÑA  </v>
          </cell>
          <cell r="G75" t="str">
            <v>CC</v>
          </cell>
          <cell r="H75">
            <v>1049619873</v>
          </cell>
          <cell r="J75">
            <v>32921</v>
          </cell>
          <cell r="K75" t="str">
            <v>No aplica</v>
          </cell>
          <cell r="L75" t="str">
            <v>No aplica</v>
          </cell>
          <cell r="M75" t="str">
            <v>No aplica</v>
          </cell>
          <cell r="N75" t="str">
            <v>DG 601051 Tunja</v>
          </cell>
          <cell r="O75" t="str">
            <v>Bogotá</v>
          </cell>
          <cell r="P75" t="str">
            <v>diana.acuna@idpc.gov.co</v>
          </cell>
          <cell r="Q75" t="str">
            <v xml:space="preserve"> Contrato de Prestación de Servicios</v>
          </cell>
          <cell r="R75" t="str">
            <v xml:space="preserve">Servicios Profesionales </v>
          </cell>
          <cell r="S75" t="str">
            <v>Contratación directa</v>
          </cell>
          <cell r="T75" t="str">
            <v>Prestación de Servicios Profesionales y Apoyo</v>
          </cell>
          <cell r="U75" t="str">
            <v>Inversión</v>
          </cell>
          <cell r="V75" t="str">
            <v>110-Prestar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W75">
            <v>74591055</v>
          </cell>
          <cell r="X75">
            <v>74591055</v>
          </cell>
          <cell r="Y75">
            <v>7103910</v>
          </cell>
          <cell r="Z75" t="str">
            <v xml:space="preserve">315 Dias </v>
          </cell>
          <cell r="AA75">
            <v>0</v>
          </cell>
          <cell r="AB75">
            <v>315</v>
          </cell>
          <cell r="AC75">
            <v>315</v>
          </cell>
          <cell r="AD75">
            <v>44582</v>
          </cell>
          <cell r="AE75">
            <v>44586</v>
          </cell>
          <cell r="AF75">
            <v>44904</v>
          </cell>
          <cell r="AG75" t="str">
            <v>MARIA CLAUDIA VARGAS MARTINEZ</v>
          </cell>
          <cell r="AH75">
            <v>39791978</v>
          </cell>
          <cell r="AI75">
            <v>2</v>
          </cell>
          <cell r="AJ75" t="str">
            <v>https://community.secop.gov.co/Public/Tendering/OpportunityDetail/Index?noticeUID=CO1.NTC.2628532&amp;isFromPublicArea=True&amp;isModal=true&amp;asPopupView=true</v>
          </cell>
          <cell r="AK75" t="str">
            <v>01/20/2022</v>
          </cell>
          <cell r="AL75" t="str">
            <v>MARIA CLAUDIA VARGAS MARTINEZ</v>
          </cell>
          <cell r="AM75" t="str">
            <v xml:space="preserve"> SUBDIRECCION DE PROTECCION E INTERVENCION  </v>
          </cell>
          <cell r="AN75">
            <v>44582</v>
          </cell>
          <cell r="AO75">
            <v>44900</v>
          </cell>
          <cell r="AP75">
            <v>76</v>
          </cell>
          <cell r="AQ75">
            <v>44583</v>
          </cell>
          <cell r="AR75" t="str">
            <v>74,591,055</v>
          </cell>
          <cell r="AS75">
            <v>44586</v>
          </cell>
          <cell r="BU75" t="str">
            <v>Liliana Cecilia Rojas León</v>
          </cell>
          <cell r="BW75" t="str">
            <v>F</v>
          </cell>
          <cell r="BX75">
            <v>44904</v>
          </cell>
        </row>
        <row r="76">
          <cell r="E76">
            <v>75</v>
          </cell>
          <cell r="F76" t="str">
            <v xml:space="preserve">KAREN ROCIO FORERO GARAVITO </v>
          </cell>
          <cell r="G76" t="str">
            <v>CC</v>
          </cell>
          <cell r="H76">
            <v>1013605450</v>
          </cell>
          <cell r="I76">
            <v>7</v>
          </cell>
          <cell r="J76">
            <v>32696</v>
          </cell>
          <cell r="K76" t="str">
            <v>No aplica</v>
          </cell>
          <cell r="L76" t="str">
            <v>No aplica</v>
          </cell>
          <cell r="M76" t="str">
            <v>No aplica</v>
          </cell>
          <cell r="N76" t="str">
            <v>Carrera 71 D # 55-38</v>
          </cell>
          <cell r="O76" t="str">
            <v>Bogotá</v>
          </cell>
          <cell r="P76" t="str">
            <v>karen.forero@idpc.gov.co</v>
          </cell>
          <cell r="Q76" t="str">
            <v xml:space="preserve"> Contrato de Prestación de Servicios</v>
          </cell>
          <cell r="R76" t="str">
            <v xml:space="preserve">Servicios Profesionales </v>
          </cell>
          <cell r="S76" t="str">
            <v>Contratación directa</v>
          </cell>
          <cell r="T76" t="str">
            <v>Prestación de Servicios Profesionales y Apoyo</v>
          </cell>
          <cell r="U76" t="str">
            <v>Inversión</v>
          </cell>
          <cell r="V76" t="str">
            <v>111-Prestar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W76">
            <v>74591055</v>
          </cell>
          <cell r="X76">
            <v>74591055</v>
          </cell>
          <cell r="Y76">
            <v>7103910</v>
          </cell>
          <cell r="Z76" t="str">
            <v xml:space="preserve">315 Dias </v>
          </cell>
          <cell r="AA76">
            <v>0</v>
          </cell>
          <cell r="AB76">
            <v>315</v>
          </cell>
          <cell r="AC76">
            <v>315</v>
          </cell>
          <cell r="AD76">
            <v>44582</v>
          </cell>
          <cell r="AE76">
            <v>44586</v>
          </cell>
          <cell r="AF76">
            <v>44904</v>
          </cell>
          <cell r="AG76" t="str">
            <v>MARIA CLAUDIA VARGAS MARTINEZ</v>
          </cell>
          <cell r="AH76">
            <v>39791978</v>
          </cell>
          <cell r="AI76">
            <v>2</v>
          </cell>
          <cell r="AJ76" t="str">
            <v>https://community.secop.gov.co/Public/Tendering/OpportunityDetail/Index?noticeUID=CO1.NTC.2628907&amp;isFromPublicArea=True&amp;isModal=true&amp;asPopupView=true</v>
          </cell>
          <cell r="AK76" t="str">
            <v>01/20/2022</v>
          </cell>
          <cell r="AL76" t="str">
            <v>MARIA CLAUDIA VARGAS MARTINEZ</v>
          </cell>
          <cell r="AM76" t="str">
            <v xml:space="preserve"> SUBDIRECCION DE PROTECCION E INTERVENCION  </v>
          </cell>
          <cell r="AN76">
            <v>44582</v>
          </cell>
          <cell r="AO76">
            <v>44900</v>
          </cell>
          <cell r="AP76">
            <v>78</v>
          </cell>
          <cell r="AQ76">
            <v>44583</v>
          </cell>
          <cell r="AR76" t="str">
            <v>74,591,055</v>
          </cell>
          <cell r="AS76">
            <v>44586</v>
          </cell>
          <cell r="AX76">
            <v>44747</v>
          </cell>
          <cell r="AY76">
            <v>44747</v>
          </cell>
          <cell r="AZ76">
            <v>14</v>
          </cell>
          <cell r="BA76">
            <v>44760</v>
          </cell>
          <cell r="BB76">
            <v>44761</v>
          </cell>
          <cell r="BC76">
            <v>44761</v>
          </cell>
          <cell r="BD76">
            <v>44904</v>
          </cell>
          <cell r="BU76" t="str">
            <v>Liliana Cecilia Rojas León</v>
          </cell>
          <cell r="BW76" t="str">
            <v>F</v>
          </cell>
          <cell r="BX76">
            <v>44904</v>
          </cell>
        </row>
        <row r="77">
          <cell r="E77">
            <v>76</v>
          </cell>
          <cell r="F77" t="str">
            <v>ALVARO IVAN SALAZAR DAZA</v>
          </cell>
          <cell r="G77" t="str">
            <v>CC</v>
          </cell>
          <cell r="H77">
            <v>1032398173</v>
          </cell>
          <cell r="I77">
            <v>1</v>
          </cell>
          <cell r="J77">
            <v>32070</v>
          </cell>
          <cell r="K77" t="str">
            <v>No aplica</v>
          </cell>
          <cell r="L77" t="str">
            <v>No aplica</v>
          </cell>
          <cell r="M77" t="str">
            <v>No aplica</v>
          </cell>
          <cell r="N77" t="str">
            <v>carrera 104 # 153 A - 69 ap. 305</v>
          </cell>
          <cell r="O77" t="str">
            <v>Bogotá</v>
          </cell>
          <cell r="P77" t="str">
            <v>alvaro.salazar@idpc.gov.co</v>
          </cell>
          <cell r="Q77" t="str">
            <v xml:space="preserve"> Contrato de Prestación de Servicios</v>
          </cell>
          <cell r="R77" t="str">
            <v>Servicios Apoyo a la Gestion</v>
          </cell>
          <cell r="S77" t="str">
            <v>Contratación directa</v>
          </cell>
          <cell r="T77" t="str">
            <v>Prestación de Servicios Profesionales y Apoyo</v>
          </cell>
          <cell r="U77" t="str">
            <v>Inversión</v>
          </cell>
          <cell r="V77" t="str">
            <v>112-Prestar servicios de apoyo a la gestion al Instituto Distrital de Patrimonio Cultural en los tramites, servicios y procedimientos  administrativo y operativo a cargo de la Subdirección de Protección e Intervención del Patrimonio.</v>
          </cell>
          <cell r="W77">
            <v>40686030</v>
          </cell>
          <cell r="X77">
            <v>40686030</v>
          </cell>
          <cell r="Y77">
            <v>3874860</v>
          </cell>
          <cell r="Z77" t="str">
            <v xml:space="preserve">315 Dias </v>
          </cell>
          <cell r="AA77">
            <v>0</v>
          </cell>
          <cell r="AB77">
            <v>315</v>
          </cell>
          <cell r="AC77">
            <v>315</v>
          </cell>
          <cell r="AD77">
            <v>44582</v>
          </cell>
          <cell r="AE77">
            <v>44583</v>
          </cell>
          <cell r="AF77">
            <v>44901</v>
          </cell>
          <cell r="AG77" t="str">
            <v>MARIA CLAUDIA VARGAS MARTINEZ</v>
          </cell>
          <cell r="AH77">
            <v>39791978</v>
          </cell>
          <cell r="AI77">
            <v>2</v>
          </cell>
          <cell r="AJ77" t="str">
            <v>https://community.secop.gov.co/Public/Tendering/OpportunityDetail/Index?noticeUID=CO1.NTC.2630912&amp;isFromPublicArea=True&amp;isModal=true&amp;asPopupView=true</v>
          </cell>
          <cell r="AK77" t="str">
            <v>01/20/2022</v>
          </cell>
          <cell r="AL77" t="str">
            <v>MARIA CLAUDIA VARGAS MARTINEZ</v>
          </cell>
          <cell r="AM77" t="str">
            <v xml:space="preserve"> SUBDIRECCION DE PROTECCION E INTERVENCION  </v>
          </cell>
          <cell r="AN77">
            <v>44582</v>
          </cell>
          <cell r="AO77">
            <v>44900</v>
          </cell>
          <cell r="AP77">
            <v>77</v>
          </cell>
          <cell r="AQ77">
            <v>44583</v>
          </cell>
          <cell r="AR77" t="str">
            <v>40,686,030</v>
          </cell>
          <cell r="AS77">
            <v>44582</v>
          </cell>
          <cell r="BU77" t="str">
            <v>Liliana Cecilia Rojas León</v>
          </cell>
          <cell r="BW77" t="str">
            <v>M</v>
          </cell>
          <cell r="BX77">
            <v>44901</v>
          </cell>
        </row>
        <row r="78">
          <cell r="E78">
            <v>77</v>
          </cell>
          <cell r="F78" t="str">
            <v>PAOLA RENATA BARRAGAN ZAMORA</v>
          </cell>
          <cell r="G78" t="str">
            <v>CC</v>
          </cell>
          <cell r="H78">
            <v>52280563</v>
          </cell>
          <cell r="I78">
            <v>4</v>
          </cell>
          <cell r="J78">
            <v>27976</v>
          </cell>
          <cell r="K78" t="str">
            <v>No aplica</v>
          </cell>
          <cell r="L78" t="str">
            <v>No aplica</v>
          </cell>
          <cell r="M78" t="str">
            <v>No aplica</v>
          </cell>
          <cell r="N78" t="str">
            <v>Av. Cll. 64C # 68B-98 Bl. 2 Ent. 7 Apto. 502</v>
          </cell>
          <cell r="O78" t="str">
            <v>Bogotá</v>
          </cell>
          <cell r="P78" t="str">
            <v>paola.barragan@idpc.gov.co</v>
          </cell>
          <cell r="Q78" t="str">
            <v xml:space="preserve"> Contrato de Prestación de Servicios</v>
          </cell>
          <cell r="R78" t="str">
            <v xml:space="preserve">Servicios Profesionales </v>
          </cell>
          <cell r="S78" t="str">
            <v>Contratación directa</v>
          </cell>
          <cell r="T78" t="str">
            <v>Prestación de Servicios Profesionales y Apoyo</v>
          </cell>
          <cell r="U78" t="str">
            <v>Inversión</v>
          </cell>
          <cell r="V78" t="str">
            <v>131-Prestar servicios profesionales al Instituto Distrital de Patrimonio Cultural apoyando los procesos, proyectos y acciones de protección e intervención del patrimonio cultural a cargo de la Subdirección de Protección e Intervención del Patrimonio.</v>
          </cell>
          <cell r="W78">
            <v>85000000</v>
          </cell>
          <cell r="X78">
            <v>85000000</v>
          </cell>
          <cell r="Y78">
            <v>8500000</v>
          </cell>
          <cell r="Z78" t="str">
            <v>10 Meses</v>
          </cell>
          <cell r="AA78">
            <v>10</v>
          </cell>
          <cell r="AB78">
            <v>0</v>
          </cell>
          <cell r="AC78">
            <v>300</v>
          </cell>
          <cell r="AD78">
            <v>44582</v>
          </cell>
          <cell r="AE78">
            <v>44586</v>
          </cell>
          <cell r="AF78">
            <v>44889</v>
          </cell>
          <cell r="AG78" t="str">
            <v>MARIA CLAUDIA VARGAS MARTINEZ</v>
          </cell>
          <cell r="AH78">
            <v>39791978</v>
          </cell>
          <cell r="AI78">
            <v>2</v>
          </cell>
          <cell r="AJ78" t="str">
            <v>https://community.secop.gov.co/Public/Tendering/OpportunityDetail/Index?noticeUID=CO1.NTC.2631538&amp;isFromPublicArea=True&amp;isModal=true&amp;asPopupView=true</v>
          </cell>
          <cell r="AK78" t="str">
            <v>01/20/2022</v>
          </cell>
          <cell r="AL78" t="str">
            <v>MARIA CLAUDIA VARGAS MARTINEZ</v>
          </cell>
          <cell r="AM78" t="str">
            <v xml:space="preserve"> SUBDIRECCION DE PROTECCION E INTERVENCION  </v>
          </cell>
          <cell r="AN78">
            <v>44582</v>
          </cell>
          <cell r="AO78">
            <v>44885</v>
          </cell>
          <cell r="AP78">
            <v>79</v>
          </cell>
          <cell r="AQ78">
            <v>44583</v>
          </cell>
          <cell r="AR78" t="str">
            <v>85,000,000</v>
          </cell>
          <cell r="AS78">
            <v>44586</v>
          </cell>
          <cell r="BU78" t="str">
            <v>Liliana Cecilia Rojas León</v>
          </cell>
          <cell r="BW78" t="str">
            <v>F</v>
          </cell>
          <cell r="BX78">
            <v>44889</v>
          </cell>
        </row>
        <row r="79">
          <cell r="E79">
            <v>78</v>
          </cell>
          <cell r="F79" t="str">
            <v>JUAN SEBASTIAN QUIÑONEZ VILLA</v>
          </cell>
          <cell r="G79" t="str">
            <v>CC</v>
          </cell>
          <cell r="H79">
            <v>1032463349</v>
          </cell>
          <cell r="I79">
            <v>9</v>
          </cell>
          <cell r="J79">
            <v>34453</v>
          </cell>
          <cell r="K79" t="str">
            <v>No aplica</v>
          </cell>
          <cell r="L79" t="str">
            <v>No aplica</v>
          </cell>
          <cell r="M79" t="str">
            <v>No aplica</v>
          </cell>
          <cell r="N79" t="str">
            <v>Carrera 90 Bis No. 76 - 51 Int 34 Apto 102</v>
          </cell>
          <cell r="O79" t="str">
            <v>Bogotá</v>
          </cell>
          <cell r="P79" t="str">
            <v>juan.quinonez@idpc.gov.co</v>
          </cell>
          <cell r="Q79" t="str">
            <v xml:space="preserve"> Contrato de Prestación de Servicios</v>
          </cell>
          <cell r="R79" t="str">
            <v xml:space="preserve">Servicios Profesionales </v>
          </cell>
          <cell r="S79" t="str">
            <v>Contratación directa</v>
          </cell>
          <cell r="T79" t="str">
            <v>Prestación de Servicios Profesionales y Apoyo</v>
          </cell>
          <cell r="U79" t="str">
            <v>Inversión</v>
          </cell>
          <cell r="V79" t="str">
            <v>174-Prestar servicios profesionales al Instituto Distrital de Patrimonio Cultural para apoyar en los reportes, informes y actividades de seguimiento de la Subdirección de Divulgación de Apropiación del Patrimonio Cultural</v>
          </cell>
          <cell r="W79">
            <v>44000000</v>
          </cell>
          <cell r="X79">
            <v>44000000</v>
          </cell>
          <cell r="Y79">
            <v>4000000</v>
          </cell>
          <cell r="Z79" t="str">
            <v>11 Meses</v>
          </cell>
          <cell r="AA79">
            <v>11</v>
          </cell>
          <cell r="AB79">
            <v>0</v>
          </cell>
          <cell r="AC79">
            <v>330</v>
          </cell>
          <cell r="AD79">
            <v>44582</v>
          </cell>
          <cell r="AE79">
            <v>44593</v>
          </cell>
          <cell r="AF79">
            <v>44926</v>
          </cell>
          <cell r="AG79" t="str">
            <v>ANGELICA MARIA MEDINA MENDOZA</v>
          </cell>
          <cell r="AH79">
            <v>32770467</v>
          </cell>
          <cell r="AI79">
            <v>5</v>
          </cell>
          <cell r="AJ79" t="str">
            <v>https://community.secop.gov.co/Public/Tendering/OpportunityDetail/Index?noticeUID=CO1.NTC.2639897&amp;isFromPublicArea=True&amp;isModal=true&amp;asPopupView=true</v>
          </cell>
          <cell r="AK79" t="str">
            <v>01/21/2022</v>
          </cell>
          <cell r="AL79" t="str">
            <v>ANGELICA MARIA MEDINA MENDOZA</v>
          </cell>
          <cell r="AM79" t="str">
            <v>SUBDIRECCION DE DIVULGACIÓN Y APROPIACIÓN DEL PATRIMONIO</v>
          </cell>
          <cell r="AN79">
            <v>44583</v>
          </cell>
          <cell r="AO79">
            <v>44919</v>
          </cell>
          <cell r="AP79">
            <v>65</v>
          </cell>
          <cell r="AQ79">
            <v>44583</v>
          </cell>
          <cell r="AR79" t="str">
            <v>44,000,000</v>
          </cell>
          <cell r="AS79">
            <v>44589</v>
          </cell>
          <cell r="BU79" t="str">
            <v>Sandra Jannth Rueda Ibañez</v>
          </cell>
          <cell r="BW79" t="str">
            <v>M</v>
          </cell>
          <cell r="BX79">
            <v>44926</v>
          </cell>
        </row>
        <row r="80">
          <cell r="E80">
            <v>79</v>
          </cell>
          <cell r="F80" t="str">
            <v>MILTON IVAN AGUILERA AVILA</v>
          </cell>
          <cell r="G80" t="str">
            <v>CC</v>
          </cell>
          <cell r="H80">
            <v>1023865090</v>
          </cell>
          <cell r="I80">
            <v>1</v>
          </cell>
          <cell r="J80">
            <v>31659</v>
          </cell>
          <cell r="K80" t="str">
            <v>No aplica</v>
          </cell>
          <cell r="L80" t="str">
            <v>No aplica</v>
          </cell>
          <cell r="M80" t="str">
            <v>No aplica</v>
          </cell>
          <cell r="N80" t="str">
            <v>KR 1 22 A 55 SUR</v>
          </cell>
          <cell r="O80" t="str">
            <v>Bogotá</v>
          </cell>
          <cell r="P80" t="str">
            <v>milton.aguilera@idpc.gov.co</v>
          </cell>
          <cell r="Q80" t="str">
            <v xml:space="preserve"> Contrato de Prestación de Servicios</v>
          </cell>
          <cell r="R80" t="str">
            <v xml:space="preserve">Servicios Profesionales </v>
          </cell>
          <cell r="S80" t="str">
            <v>Contratación directa</v>
          </cell>
          <cell r="T80" t="str">
            <v>Prestación de Servicios Profesionales y Apoyo</v>
          </cell>
          <cell r="U80" t="str">
            <v>Inversión</v>
          </cell>
          <cell r="V80" t="str">
            <v>178-Prestar servicios profesionales al Instituto Distrital de Patrimonio Cultural para apoyar la  implementación del programa distrital de estímulos para la cultura y programa distrital de apoyos concertados para la  vigencia 2022.</v>
          </cell>
          <cell r="W80">
            <v>42000000</v>
          </cell>
          <cell r="X80">
            <v>42000000</v>
          </cell>
          <cell r="Y80">
            <v>4000000</v>
          </cell>
          <cell r="Z80" t="str">
            <v xml:space="preserve">315 Dias </v>
          </cell>
          <cell r="AA80">
            <v>0</v>
          </cell>
          <cell r="AB80">
            <v>315</v>
          </cell>
          <cell r="AC80">
            <v>315</v>
          </cell>
          <cell r="AD80">
            <v>44582</v>
          </cell>
          <cell r="AE80">
            <v>44593</v>
          </cell>
          <cell r="AF80">
            <v>44910</v>
          </cell>
          <cell r="AG80" t="str">
            <v>ANGELICA MARIA MEDINA MENDOZA</v>
          </cell>
          <cell r="AH80">
            <v>32770467</v>
          </cell>
          <cell r="AI80">
            <v>5</v>
          </cell>
          <cell r="AJ80" t="str">
            <v>https://community.secop.gov.co/Public/Tendering/OpportunityDetail/Index?noticeUID=CO1.NTC.2639887&amp;isFromPublicArea=True&amp;isModal=true&amp;asPopupView=true</v>
          </cell>
          <cell r="AK80" t="str">
            <v>01/21/2022</v>
          </cell>
          <cell r="AL80" t="str">
            <v>ANGELICA MARIA MEDINA MENDOZA</v>
          </cell>
          <cell r="AM80" t="str">
            <v>SUBDIRECCION DE DIVULGACIÓN Y APROPIACIÓN DEL PATRIMONIO</v>
          </cell>
          <cell r="AN80">
            <v>44583</v>
          </cell>
          <cell r="AO80">
            <v>44900</v>
          </cell>
          <cell r="AP80">
            <v>67</v>
          </cell>
          <cell r="AQ80">
            <v>44583</v>
          </cell>
          <cell r="AR80" t="str">
            <v>42,000,000</v>
          </cell>
          <cell r="AS80">
            <v>44589</v>
          </cell>
          <cell r="BU80" t="str">
            <v>Sandra Jannth Rueda Ibañez</v>
          </cell>
          <cell r="BW80" t="str">
            <v>M</v>
          </cell>
          <cell r="BX80">
            <v>44910</v>
          </cell>
        </row>
        <row r="81">
          <cell r="E81">
            <v>80</v>
          </cell>
          <cell r="F81" t="str">
            <v>ALEJANDRA JARAMILLO GONZALEZ</v>
          </cell>
          <cell r="G81" t="str">
            <v>CC</v>
          </cell>
          <cell r="H81">
            <v>1072654515</v>
          </cell>
          <cell r="I81">
            <v>0</v>
          </cell>
          <cell r="J81">
            <v>32820</v>
          </cell>
          <cell r="K81" t="str">
            <v>No aplica</v>
          </cell>
          <cell r="L81" t="str">
            <v>No aplica</v>
          </cell>
          <cell r="M81" t="str">
            <v>No aplica</v>
          </cell>
          <cell r="N81" t="str">
            <v>Calle 23 No. 4 A 20</v>
          </cell>
          <cell r="O81" t="str">
            <v>Bogotá</v>
          </cell>
          <cell r="P81" t="str">
            <v>alejandra.jaramillo@idpc.gov.co</v>
          </cell>
          <cell r="Q81" t="str">
            <v xml:space="preserve"> Contrato de Prestación de Servicios</v>
          </cell>
          <cell r="R81" t="str">
            <v xml:space="preserve">Servicios Profesionales </v>
          </cell>
          <cell r="S81" t="str">
            <v>Contratación directa</v>
          </cell>
          <cell r="T81" t="str">
            <v>Prestación de Servicios Profesionales y Apoyo</v>
          </cell>
          <cell r="U81" t="str">
            <v>Inversión</v>
          </cell>
          <cell r="V81" t="str">
            <v>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v>
          </cell>
          <cell r="W81">
            <v>70000000</v>
          </cell>
          <cell r="X81">
            <v>70000000</v>
          </cell>
          <cell r="Y81">
            <v>7000000</v>
          </cell>
          <cell r="Z81" t="str">
            <v>10 Meses</v>
          </cell>
          <cell r="AA81">
            <v>10</v>
          </cell>
          <cell r="AB81">
            <v>0</v>
          </cell>
          <cell r="AC81">
            <v>300</v>
          </cell>
          <cell r="AD81">
            <v>44582</v>
          </cell>
          <cell r="AE81">
            <v>44593</v>
          </cell>
          <cell r="AF81">
            <v>44895</v>
          </cell>
          <cell r="AG81" t="str">
            <v>ANGELICA MARIA MEDINA MENDOZA</v>
          </cell>
          <cell r="AH81">
            <v>32770467</v>
          </cell>
          <cell r="AI81">
            <v>5</v>
          </cell>
          <cell r="AJ81" t="str">
            <v>https://community.secop.gov.co/Public/Tendering/OpportunityDetail/Index?noticeUID=CO1.NTC.2639880&amp;isFromPublicArea=True&amp;isModal=true&amp;asPopupView=true</v>
          </cell>
          <cell r="AK81" t="str">
            <v>01/21/2022</v>
          </cell>
          <cell r="AL81" t="str">
            <v>ANGELICA MARIA MEDINA MENDOZA</v>
          </cell>
          <cell r="AM81" t="str">
            <v>SUBDIRECCION DE DIVULGACIÓN Y APROPIACIÓN DEL PATRIMONIO</v>
          </cell>
          <cell r="AN81">
            <v>44590</v>
          </cell>
          <cell r="AO81">
            <v>44893</v>
          </cell>
          <cell r="AP81">
            <v>68</v>
          </cell>
          <cell r="AQ81">
            <v>44583</v>
          </cell>
          <cell r="AR81" t="str">
            <v>70,000,000</v>
          </cell>
          <cell r="AS81">
            <v>44592</v>
          </cell>
          <cell r="BU81" t="str">
            <v>Sandra Jannth Rueda Ibañez</v>
          </cell>
          <cell r="BW81" t="str">
            <v>F</v>
          </cell>
          <cell r="BX81">
            <v>44895</v>
          </cell>
        </row>
        <row r="82">
          <cell r="E82">
            <v>81</v>
          </cell>
          <cell r="F82" t="str">
            <v>DIEGO ANDRES MORA GARCIA</v>
          </cell>
          <cell r="G82" t="str">
            <v>CC</v>
          </cell>
          <cell r="H82">
            <v>79686838</v>
          </cell>
          <cell r="I82">
            <v>6</v>
          </cell>
          <cell r="J82">
            <v>27456</v>
          </cell>
          <cell r="K82" t="str">
            <v>No aplica</v>
          </cell>
          <cell r="L82" t="str">
            <v>No aplica</v>
          </cell>
          <cell r="M82" t="str">
            <v>No aplica</v>
          </cell>
          <cell r="N82" t="str">
            <v>Carrera 69 P No 63 A 03</v>
          </cell>
          <cell r="O82" t="str">
            <v>Bogotá</v>
          </cell>
          <cell r="P82" t="str">
            <v>diego.corzo@idpc.gov.co</v>
          </cell>
          <cell r="Q82" t="str">
            <v xml:space="preserve"> Contrato de Prestación de Servicios</v>
          </cell>
          <cell r="R82" t="str">
            <v xml:space="preserve">Servicios Profesionales </v>
          </cell>
          <cell r="S82" t="str">
            <v>Contratación directa</v>
          </cell>
          <cell r="T82" t="str">
            <v>Prestación de Servicios Profesionales y Apoyo</v>
          </cell>
          <cell r="U82" t="str">
            <v>Inversión</v>
          </cell>
          <cell r="V82" t="str">
            <v>236-Prestar servicios profesionales al Instituto Distrital de Patrimonio Cultural para apoyar la articulación y ejecución interinstitucional de los proyectos misionales de la entidad.</v>
          </cell>
          <cell r="W82">
            <v>59500000</v>
          </cell>
          <cell r="X82">
            <v>18983333</v>
          </cell>
          <cell r="Y82">
            <v>8500000</v>
          </cell>
          <cell r="Z82" t="str">
            <v>7 Meses</v>
          </cell>
          <cell r="AA82">
            <v>7</v>
          </cell>
          <cell r="AB82">
            <v>0</v>
          </cell>
          <cell r="AC82">
            <v>210</v>
          </cell>
          <cell r="AD82">
            <v>44582</v>
          </cell>
          <cell r="AE82">
            <v>44585</v>
          </cell>
          <cell r="AF82">
            <v>44796</v>
          </cell>
          <cell r="AG82" t="str">
            <v>JUAN FERNANDO ACOSTA MIRKOW</v>
          </cell>
          <cell r="AH82">
            <v>71722121</v>
          </cell>
          <cell r="AI82">
            <v>1</v>
          </cell>
          <cell r="AJ82" t="str">
            <v>https://community.secop.gov.co/Public/Tendering/OpportunityDetail/Index?noticeUID=CO1.NTC.2638885&amp;isFromPublicArea=True&amp;isModal=true&amp;asPopupView=true</v>
          </cell>
          <cell r="AK82" t="str">
            <v>01/21/2022</v>
          </cell>
          <cell r="AL82" t="str">
            <v>JUAN FERNANDO ACOSTA MIRKOW</v>
          </cell>
          <cell r="AM82" t="str">
            <v>SUBDIRECCION DE GESTION CORPORATIVA</v>
          </cell>
          <cell r="AN82" t="str">
            <v xml:space="preserve"> 23/01/2022</v>
          </cell>
          <cell r="AO82">
            <v>44796</v>
          </cell>
          <cell r="AP82">
            <v>154</v>
          </cell>
          <cell r="AQ82">
            <v>44585</v>
          </cell>
          <cell r="AR82" t="str">
            <v>59,500,000</v>
          </cell>
          <cell r="AS82">
            <v>44585</v>
          </cell>
          <cell r="BS82">
            <v>44651</v>
          </cell>
          <cell r="BT82">
            <v>44651</v>
          </cell>
          <cell r="BU82" t="str">
            <v xml:space="preserve">Carlos Tello </v>
          </cell>
          <cell r="BW82" t="str">
            <v>M</v>
          </cell>
          <cell r="BX82">
            <v>44651</v>
          </cell>
        </row>
        <row r="83">
          <cell r="E83">
            <v>82</v>
          </cell>
          <cell r="F83" t="str">
            <v xml:space="preserve">LINA MARIA MORENO MALAGON </v>
          </cell>
          <cell r="G83" t="str">
            <v>CC</v>
          </cell>
          <cell r="H83">
            <v>1023947720</v>
          </cell>
          <cell r="I83">
            <v>4</v>
          </cell>
          <cell r="J83">
            <v>35053</v>
          </cell>
          <cell r="K83" t="str">
            <v>No aplica</v>
          </cell>
          <cell r="L83" t="str">
            <v>No aplica</v>
          </cell>
          <cell r="M83" t="str">
            <v>No aplica</v>
          </cell>
          <cell r="N83" t="str">
            <v>cr 3 # 1 - 47</v>
          </cell>
          <cell r="O83" t="str">
            <v>Bogotá</v>
          </cell>
          <cell r="P83" t="str">
            <v>lina.malagon@idpc.gov.co</v>
          </cell>
          <cell r="Q83" t="str">
            <v xml:space="preserve"> Contrato de Prestación de Servicios</v>
          </cell>
          <cell r="R83" t="str">
            <v>Servicios Apoyo a la Gestion</v>
          </cell>
          <cell r="S83" t="str">
            <v>Contratación directa</v>
          </cell>
          <cell r="T83" t="str">
            <v>Prestación de Servicios Profesionales y Apoyo</v>
          </cell>
          <cell r="U83" t="str">
            <v>Inversión</v>
          </cell>
          <cell r="V83" t="str">
            <v>229-Prestar servicios de apoyo a la gestión al Instituto Distrital de Patrimonio Cultural en las actividades relacionadas con la organización y administración del archivo documental.</v>
          </cell>
          <cell r="W83">
            <v>36256000</v>
          </cell>
          <cell r="X83">
            <v>36256000</v>
          </cell>
          <cell r="Y83">
            <v>3296000</v>
          </cell>
          <cell r="Z83" t="str">
            <v>11 Meses</v>
          </cell>
          <cell r="AA83">
            <v>11</v>
          </cell>
          <cell r="AB83">
            <v>0</v>
          </cell>
          <cell r="AC83">
            <v>330</v>
          </cell>
          <cell r="AD83">
            <v>44582</v>
          </cell>
          <cell r="AE83">
            <v>44583</v>
          </cell>
          <cell r="AF83">
            <v>44916</v>
          </cell>
          <cell r="AG83" t="str">
            <v>JUAN FERNANDO ACOSTA MIRKOW</v>
          </cell>
          <cell r="AH83">
            <v>71722121</v>
          </cell>
          <cell r="AI83">
            <v>1</v>
          </cell>
          <cell r="AJ83" t="str">
            <v>https://community.secop.gov.co/Public/Tendering/OpportunityDetail/Index?noticeUID=CO1.NTC.2639196&amp;isFromPublicArea=True&amp;isModal=true&amp;asPopupView=true</v>
          </cell>
          <cell r="AK83" t="str">
            <v>01/21/2022</v>
          </cell>
          <cell r="AL83" t="str">
            <v>JUAN FERNANDO ACOSTA MIRKOW</v>
          </cell>
          <cell r="AM83" t="str">
            <v>SUBDIRECCION DE GESTION CORPORATIVA</v>
          </cell>
          <cell r="AN83" t="str">
            <v xml:space="preserve"> 22/01/2022</v>
          </cell>
          <cell r="AO83">
            <v>44915</v>
          </cell>
          <cell r="AP83">
            <v>64</v>
          </cell>
          <cell r="AQ83">
            <v>44583</v>
          </cell>
          <cell r="AR83" t="str">
            <v>36,256,000</v>
          </cell>
          <cell r="AS83">
            <v>44583</v>
          </cell>
          <cell r="BS83">
            <v>44753</v>
          </cell>
          <cell r="BT83">
            <v>44753</v>
          </cell>
          <cell r="BU83" t="str">
            <v>Sandra Jannth Rueda Ibañez</v>
          </cell>
          <cell r="BW83" t="str">
            <v>F</v>
          </cell>
          <cell r="BX83">
            <v>44753</v>
          </cell>
        </row>
        <row r="84">
          <cell r="E84">
            <v>83</v>
          </cell>
          <cell r="F84" t="str">
            <v xml:space="preserve">EDWIN ALEXANDER LEON GONZALEZ </v>
          </cell>
          <cell r="G84" t="str">
            <v>CC</v>
          </cell>
          <cell r="H84">
            <v>1069733981</v>
          </cell>
          <cell r="I84">
            <v>8</v>
          </cell>
          <cell r="J84">
            <v>33192</v>
          </cell>
          <cell r="K84" t="str">
            <v>No aplica</v>
          </cell>
          <cell r="L84" t="str">
            <v>No aplica</v>
          </cell>
          <cell r="M84" t="str">
            <v>No aplica</v>
          </cell>
          <cell r="N84" t="str">
            <v>Calle 48 Sur 87-06</v>
          </cell>
          <cell r="O84" t="str">
            <v>Bogotá</v>
          </cell>
          <cell r="P84" t="str">
            <v>edwin.leon@idpc.gov.co</v>
          </cell>
          <cell r="Q84" t="str">
            <v xml:space="preserve"> Contrato de Prestación de Servicios</v>
          </cell>
          <cell r="R84" t="str">
            <v>Servicios Apoyo a la Gestion</v>
          </cell>
          <cell r="S84" t="str">
            <v>Contratación directa</v>
          </cell>
          <cell r="T84" t="str">
            <v>Prestación de Servicios Profesionales y Apoyo</v>
          </cell>
          <cell r="U84" t="str">
            <v>Inversión</v>
          </cell>
          <cell r="V84" t="str">
            <v>395-Prestar servicios de apoyo a la gestión al Instituto Distrital de Patrimonio Cultural en las actividades relacionadas con la organización del archivo documental.</v>
          </cell>
          <cell r="W84">
            <v>36256000</v>
          </cell>
          <cell r="X84">
            <v>36256000</v>
          </cell>
          <cell r="Y84">
            <v>3296000</v>
          </cell>
          <cell r="Z84" t="str">
            <v>11 Meses</v>
          </cell>
          <cell r="AA84">
            <v>11</v>
          </cell>
          <cell r="AB84">
            <v>0</v>
          </cell>
          <cell r="AC84">
            <v>330</v>
          </cell>
          <cell r="AD84">
            <v>44582</v>
          </cell>
          <cell r="AE84">
            <v>44583</v>
          </cell>
          <cell r="AF84">
            <v>44916</v>
          </cell>
          <cell r="AG84" t="str">
            <v>JUAN FERNANDO ACOSTA MIRKOW</v>
          </cell>
          <cell r="AH84">
            <v>71722121</v>
          </cell>
          <cell r="AI84">
            <v>1</v>
          </cell>
          <cell r="AJ84" t="str">
            <v>https://community.secop.gov.co/Public/Tendering/OpportunityDetail/Index?noticeUID=CO1.NTC.2643003&amp;isFromPublicArea=True&amp;isModal=true&amp;asPopupView=true</v>
          </cell>
          <cell r="AK84" t="str">
            <v>01/21/2022</v>
          </cell>
          <cell r="AL84" t="str">
            <v>JUAN FERNANDO ACOSTA MIRKOW</v>
          </cell>
          <cell r="AM84" t="str">
            <v>SUBDIRECCION DE GESTION CORPORATIVA</v>
          </cell>
          <cell r="AN84">
            <v>44583</v>
          </cell>
          <cell r="AO84">
            <v>44917</v>
          </cell>
          <cell r="AP84">
            <v>84</v>
          </cell>
          <cell r="AQ84">
            <v>44583</v>
          </cell>
          <cell r="AR84" t="str">
            <v>36,256,000</v>
          </cell>
          <cell r="AS84">
            <v>44583</v>
          </cell>
          <cell r="BS84">
            <v>44753</v>
          </cell>
          <cell r="BT84">
            <v>44753</v>
          </cell>
          <cell r="BU84" t="str">
            <v>Sandra Jannth Rueda Ibañez</v>
          </cell>
          <cell r="BW84" t="str">
            <v>M</v>
          </cell>
          <cell r="BX84">
            <v>44753</v>
          </cell>
        </row>
        <row r="85">
          <cell r="E85">
            <v>84</v>
          </cell>
          <cell r="F85" t="str">
            <v>IRMA CASTAÑEDA RAMIREZ</v>
          </cell>
          <cell r="G85" t="str">
            <v>CC</v>
          </cell>
          <cell r="H85">
            <v>36180733</v>
          </cell>
          <cell r="I85">
            <v>2</v>
          </cell>
          <cell r="J85">
            <v>23996</v>
          </cell>
          <cell r="K85" t="str">
            <v>No aplica</v>
          </cell>
          <cell r="L85" t="str">
            <v>No aplica</v>
          </cell>
          <cell r="M85" t="str">
            <v>No aplica</v>
          </cell>
          <cell r="N85" t="str">
            <v>Calle 46 A Sur No. 86-41, Interior 499</v>
          </cell>
          <cell r="O85" t="str">
            <v>Bogotá</v>
          </cell>
          <cell r="P85" t="str">
            <v>irma.castaneda@idpc.gov.co</v>
          </cell>
          <cell r="Q85" t="str">
            <v xml:space="preserve"> Contrato de Prestación de Servicios</v>
          </cell>
          <cell r="R85" t="str">
            <v xml:space="preserve">Servicios Profesionales </v>
          </cell>
          <cell r="S85" t="str">
            <v>Contratación directa</v>
          </cell>
          <cell r="T85" t="str">
            <v>Prestación de Servicios Profesionales y Apoyo</v>
          </cell>
          <cell r="U85" t="str">
            <v>Inversión</v>
          </cell>
          <cell r="V85" t="str">
            <v>399-Prestar servicios profesionales para apoyar jurídicamente en el trámite de las actuaciones disciplinarias de competencia del Instituto Distrital de Patrimonio Cultural.</v>
          </cell>
          <cell r="W85">
            <v>34800000</v>
          </cell>
          <cell r="X85">
            <v>34800000</v>
          </cell>
          <cell r="Y85">
            <v>5800000</v>
          </cell>
          <cell r="Z85" t="str">
            <v>6 Meses</v>
          </cell>
          <cell r="AA85">
            <v>6</v>
          </cell>
          <cell r="AB85">
            <v>0</v>
          </cell>
          <cell r="AC85">
            <v>180</v>
          </cell>
          <cell r="AD85">
            <v>44582</v>
          </cell>
          <cell r="AE85">
            <v>44593</v>
          </cell>
          <cell r="AF85">
            <v>44773</v>
          </cell>
          <cell r="AG85" t="str">
            <v>OSCAR JAVIER FONSECA GOMEZ</v>
          </cell>
          <cell r="AH85">
            <v>80763536</v>
          </cell>
          <cell r="AI85">
            <v>0</v>
          </cell>
          <cell r="AJ85" t="str">
            <v>https://community.secop.gov.co/Public/Tendering/OpportunityDetail/Index?noticeUID=CO1.NTC.2643288&amp;isFromPublicArea=True&amp;isModal=true&amp;asPopupView=true</v>
          </cell>
          <cell r="AK85" t="str">
            <v>01/21/2022</v>
          </cell>
          <cell r="AL85" t="str">
            <v>JUAN FERNANDO ACOSTA MIRKOW</v>
          </cell>
          <cell r="AM85" t="str">
            <v>SUBDIRECCION DE GESTION CORPORATIVA</v>
          </cell>
          <cell r="AN85">
            <v>44583</v>
          </cell>
          <cell r="AO85" t="str">
            <v xml:space="preserve"> 24/07/2022</v>
          </cell>
          <cell r="AP85">
            <v>83</v>
          </cell>
          <cell r="AQ85">
            <v>44583</v>
          </cell>
          <cell r="AR85" t="str">
            <v>34,800,000</v>
          </cell>
          <cell r="AS85">
            <v>44593</v>
          </cell>
          <cell r="BU85" t="str">
            <v>Sandra Jannth Rueda Ibañez</v>
          </cell>
          <cell r="BW85" t="str">
            <v>F</v>
          </cell>
          <cell r="BX85">
            <v>44773</v>
          </cell>
        </row>
        <row r="86">
          <cell r="E86">
            <v>85</v>
          </cell>
          <cell r="F86" t="str">
            <v>ANA MARCELA CASTRO GONZALEZ</v>
          </cell>
          <cell r="G86" t="str">
            <v>CC</v>
          </cell>
          <cell r="H86">
            <v>52055161</v>
          </cell>
          <cell r="I86">
            <v>3</v>
          </cell>
          <cell r="J86">
            <v>26601</v>
          </cell>
          <cell r="K86" t="str">
            <v>No aplica</v>
          </cell>
          <cell r="L86" t="str">
            <v>No aplica</v>
          </cell>
          <cell r="M86" t="str">
            <v>No aplica</v>
          </cell>
          <cell r="N86" t="str">
            <v>Carrera 58 #125B-96 apto 306</v>
          </cell>
          <cell r="O86" t="str">
            <v>Bogotá</v>
          </cell>
          <cell r="P86" t="str">
            <v>ana.castro@idpc.gov.co</v>
          </cell>
          <cell r="Q86" t="str">
            <v xml:space="preserve"> Contrato de Prestación de Servicios</v>
          </cell>
          <cell r="R86" t="str">
            <v xml:space="preserve">Servicios Profesionales </v>
          </cell>
          <cell r="S86" t="str">
            <v>Contratación directa</v>
          </cell>
          <cell r="T86" t="str">
            <v>Prestación de Servicios Profesionales y Apoyo</v>
          </cell>
          <cell r="U86" t="str">
            <v>Inversión</v>
          </cell>
          <cell r="V86" t="str">
            <v>83-Prestar servicios profesionales al Instituto Distrital de Patrimonio Cultural para apoyar la formulación de los instrumentos de planeación territorial en entornos patrimoniales</v>
          </cell>
          <cell r="W86">
            <v>71500000</v>
          </cell>
          <cell r="X86">
            <v>71500000</v>
          </cell>
          <cell r="Y86">
            <v>6500000</v>
          </cell>
          <cell r="Z86" t="str">
            <v>11 Meses</v>
          </cell>
          <cell r="AA86">
            <v>11</v>
          </cell>
          <cell r="AB86">
            <v>0</v>
          </cell>
          <cell r="AC86">
            <v>330</v>
          </cell>
          <cell r="AD86">
            <v>44582</v>
          </cell>
          <cell r="AE86">
            <v>44585</v>
          </cell>
          <cell r="AF86">
            <v>44918</v>
          </cell>
          <cell r="AG86" t="str">
            <v>ANA MILENA VALLEJO MEJIA</v>
          </cell>
          <cell r="AH86">
            <v>41962990</v>
          </cell>
          <cell r="AI86">
            <v>3</v>
          </cell>
          <cell r="AJ86" t="str">
            <v>https://community.secop.gov.co/Public/Tendering/OpportunityDetail/Index?noticeUID=CO1.NTC.2635006&amp;isFromPublicArea=True&amp;isModal=true&amp;asPopupView=true</v>
          </cell>
          <cell r="AK86" t="str">
            <v>01/21/2022</v>
          </cell>
          <cell r="AL86" t="str">
            <v>ANA MILENA VALLEJO MEJIA</v>
          </cell>
          <cell r="AM86" t="str">
            <v xml:space="preserve"> SUBDIRECCION GESTION TERRITORAL </v>
          </cell>
          <cell r="AN86">
            <v>44582</v>
          </cell>
          <cell r="AO86">
            <v>44915</v>
          </cell>
          <cell r="AP86">
            <v>45</v>
          </cell>
          <cell r="AQ86">
            <v>44582</v>
          </cell>
          <cell r="AR86" t="str">
            <v>71,500,000</v>
          </cell>
          <cell r="AS86">
            <v>44583</v>
          </cell>
          <cell r="BU86" t="str">
            <v>Laura Maria Hernandez Restrepo</v>
          </cell>
          <cell r="BW86" t="str">
            <v>F</v>
          </cell>
          <cell r="BX86">
            <v>44918</v>
          </cell>
        </row>
        <row r="87">
          <cell r="E87">
            <v>86</v>
          </cell>
          <cell r="F87" t="str">
            <v>YEINNER ANDRES LOPEZ NARVAEZ</v>
          </cell>
          <cell r="G87" t="str">
            <v>CC</v>
          </cell>
          <cell r="H87">
            <v>1013619950</v>
          </cell>
          <cell r="I87">
            <v>9</v>
          </cell>
          <cell r="J87">
            <v>33300</v>
          </cell>
          <cell r="K87" t="str">
            <v>No aplica</v>
          </cell>
          <cell r="L87" t="str">
            <v>No aplica</v>
          </cell>
          <cell r="M87" t="str">
            <v>No aplica</v>
          </cell>
          <cell r="N87" t="str">
            <v>Calle 13 N 79 C- 11</v>
          </cell>
          <cell r="O87" t="str">
            <v>Bogotá</v>
          </cell>
          <cell r="P87" t="str">
            <v>yeinner.lopez@idpc.gov.co</v>
          </cell>
          <cell r="Q87" t="str">
            <v xml:space="preserve"> Contrato de Prestación de Servicios</v>
          </cell>
          <cell r="R87" t="str">
            <v xml:space="preserve">Servicios Profesionales </v>
          </cell>
          <cell r="S87" t="str">
            <v>Contratación directa</v>
          </cell>
          <cell r="T87" t="str">
            <v>Prestación de Servicios Profesionales y Apoyo</v>
          </cell>
          <cell r="U87" t="str">
            <v>Inversión</v>
          </cell>
          <cell r="V87" t="str">
            <v>54-Prestar servicios profesionales al Instituto Distrital de Patrimonio Cultural para apoyar el desarrollo de los componentes de activación y apoyo interinstitucional en el marco de la activación del Parque Arqueológico en Usme.</v>
          </cell>
          <cell r="W87">
            <v>73645000</v>
          </cell>
          <cell r="X87">
            <v>73645000</v>
          </cell>
          <cell r="Y87">
            <v>6695000</v>
          </cell>
          <cell r="Z87" t="str">
            <v>11 Meses</v>
          </cell>
          <cell r="AA87">
            <v>11</v>
          </cell>
          <cell r="AB87">
            <v>0</v>
          </cell>
          <cell r="AC87">
            <v>330</v>
          </cell>
          <cell r="AD87">
            <v>44587</v>
          </cell>
          <cell r="AE87">
            <v>44589</v>
          </cell>
          <cell r="AF87">
            <v>44922</v>
          </cell>
          <cell r="AG87" t="str">
            <v>GIOVANNA ALEXANDRA BARON CASTRO</v>
          </cell>
          <cell r="AH87">
            <v>52388607</v>
          </cell>
          <cell r="AI87">
            <v>5</v>
          </cell>
          <cell r="AJ87" t="str">
            <v>https://community.secop.gov.co/Public/Tendering/OpportunityDetail/Index?noticeUID=CO1.NTC.2628648&amp;isFromPublicArea=True&amp;isModal=true&amp;asPopupView=true</v>
          </cell>
          <cell r="AK87" t="str">
            <v>01/20/2022</v>
          </cell>
          <cell r="AL87" t="str">
            <v>ANA MILENA VALLEJO MEJIA</v>
          </cell>
          <cell r="AM87" t="str">
            <v xml:space="preserve"> SUBDIRECCION GESTION TERRITORAL </v>
          </cell>
          <cell r="AN87">
            <v>44582</v>
          </cell>
          <cell r="AO87" t="str">
            <v xml:space="preserve"> 23/12/2022</v>
          </cell>
          <cell r="AP87">
            <v>243</v>
          </cell>
          <cell r="AQ87">
            <v>44588</v>
          </cell>
          <cell r="AR87" t="str">
            <v>73,645,000</v>
          </cell>
          <cell r="AS87">
            <v>44589</v>
          </cell>
          <cell r="AX87">
            <v>44637</v>
          </cell>
          <cell r="AY87">
            <v>44637</v>
          </cell>
          <cell r="AZ87">
            <v>30</v>
          </cell>
          <cell r="BA87">
            <v>44668</v>
          </cell>
          <cell r="BB87">
            <v>44669</v>
          </cell>
          <cell r="BC87">
            <v>44669</v>
          </cell>
          <cell r="BD87">
            <v>44922</v>
          </cell>
          <cell r="BU87" t="str">
            <v>Laura Maria Hernandez Restrepo</v>
          </cell>
          <cell r="BW87" t="str">
            <v>M</v>
          </cell>
          <cell r="BX87">
            <v>44922</v>
          </cell>
        </row>
        <row r="88">
          <cell r="E88">
            <v>87</v>
          </cell>
          <cell r="F88" t="str">
            <v>DIANA PAOLA BEDOYA GARCIA</v>
          </cell>
          <cell r="G88" t="str">
            <v>CC</v>
          </cell>
          <cell r="H88">
            <v>1019025212</v>
          </cell>
          <cell r="I88">
            <v>3</v>
          </cell>
          <cell r="J88">
            <v>32331</v>
          </cell>
          <cell r="K88" t="str">
            <v>No aplica</v>
          </cell>
          <cell r="L88" t="str">
            <v>No aplica</v>
          </cell>
          <cell r="M88" t="str">
            <v>No aplica</v>
          </cell>
          <cell r="N88" t="str">
            <v>Avenida Calle 26 # 40-31 Apto 1105</v>
          </cell>
          <cell r="O88" t="str">
            <v>Bogotá</v>
          </cell>
          <cell r="P88" t="str">
            <v>diana.castillo@idpc.gov.co</v>
          </cell>
          <cell r="Q88" t="str">
            <v xml:space="preserve"> Contrato de Prestación de Servicios</v>
          </cell>
          <cell r="R88" t="str">
            <v xml:space="preserve">Servicios Profesionales </v>
          </cell>
          <cell r="S88" t="str">
            <v>Contratación directa</v>
          </cell>
          <cell r="T88" t="str">
            <v>Prestación de Servicios Profesionales y Apoyo</v>
          </cell>
          <cell r="U88" t="str">
            <v>Inversión</v>
          </cell>
          <cell r="V88" t="str">
            <v>56-Prestar servicios profesionales al Instituto Distrital de Patrimonio Cultural para apoyar el desarrollo del componente arquitectónico y paisajístico del diseño de parque arqueológico en la localidad de Usme, así como el apoyo a la estructuración de los procesos contractuales de la SGTP</v>
          </cell>
          <cell r="W88">
            <v>71500000</v>
          </cell>
          <cell r="X88">
            <v>71500000</v>
          </cell>
          <cell r="Y88">
            <v>6500000</v>
          </cell>
          <cell r="Z88" t="str">
            <v>11 Meses</v>
          </cell>
          <cell r="AA88">
            <v>11</v>
          </cell>
          <cell r="AB88">
            <v>0</v>
          </cell>
          <cell r="AC88">
            <v>330</v>
          </cell>
          <cell r="AD88">
            <v>44582</v>
          </cell>
          <cell r="AE88">
            <v>44588</v>
          </cell>
          <cell r="AF88">
            <v>44921</v>
          </cell>
          <cell r="AG88" t="str">
            <v>ANA MILENA VALLEJO MEJIA</v>
          </cell>
          <cell r="AH88">
            <v>41962990</v>
          </cell>
          <cell r="AI88">
            <v>3</v>
          </cell>
          <cell r="AJ88" t="str">
            <v>https://community.secop.gov.co/Public/Tendering/OpportunityDetail/Index?noticeUID=CO1.NTC.2643148&amp;isFromPublicArea=True&amp;isModal=true&amp;asPopupView=true</v>
          </cell>
          <cell r="AK88" t="str">
            <v>01/21/2022</v>
          </cell>
          <cell r="AL88" t="str">
            <v>ANA MILENA VALLEJO MEJIA</v>
          </cell>
          <cell r="AM88" t="str">
            <v xml:space="preserve"> SUBDIRECCION GESTION TERRITORAL </v>
          </cell>
          <cell r="AN88" t="str">
            <v xml:space="preserve"> 21/01/2022</v>
          </cell>
          <cell r="AO88">
            <v>44915</v>
          </cell>
          <cell r="AP88">
            <v>104</v>
          </cell>
          <cell r="AQ88">
            <v>44585</v>
          </cell>
          <cell r="AR88" t="str">
            <v>71,500,000</v>
          </cell>
          <cell r="AS88">
            <v>44588</v>
          </cell>
          <cell r="BU88" t="str">
            <v>Laura Maria Hernandez Restrepo</v>
          </cell>
          <cell r="BW88" t="str">
            <v>F</v>
          </cell>
          <cell r="BX88">
            <v>44921</v>
          </cell>
        </row>
        <row r="89">
          <cell r="E89">
            <v>88</v>
          </cell>
          <cell r="F89" t="str">
            <v>DAVID LEONARDO GOMEZ MANRIQUE</v>
          </cell>
          <cell r="G89" t="str">
            <v>CC</v>
          </cell>
          <cell r="H89">
            <v>80070272</v>
          </cell>
          <cell r="I89">
            <v>7</v>
          </cell>
          <cell r="J89">
            <v>29761</v>
          </cell>
          <cell r="K89" t="str">
            <v>No aplica</v>
          </cell>
          <cell r="L89" t="str">
            <v>No aplica</v>
          </cell>
          <cell r="M89" t="str">
            <v>No aplica</v>
          </cell>
          <cell r="N89" t="str">
            <v>Calle 46#3-35 apto. 410</v>
          </cell>
          <cell r="O89" t="str">
            <v>Bogotá</v>
          </cell>
          <cell r="P89" t="str">
            <v>david.gomez@idpc.gov.co</v>
          </cell>
          <cell r="Q89" t="str">
            <v xml:space="preserve"> Contrato de Prestación de Servicios</v>
          </cell>
          <cell r="R89" t="str">
            <v xml:space="preserve">Servicios Profesionales </v>
          </cell>
          <cell r="S89" t="str">
            <v>Contratación directa</v>
          </cell>
          <cell r="T89" t="str">
            <v>Prestación de Servicios Profesionales y Apoyo</v>
          </cell>
          <cell r="U89" t="str">
            <v>Inversión</v>
          </cell>
          <cell r="V89" t="str">
            <v>61-Prestar servicios profesionales al Instituto Distrital de Patrimonio Cultural para apoyar  el proceso de salvaguardia participativa del patrimonio vivo del Sumapaz</v>
          </cell>
          <cell r="W89">
            <v>101970000</v>
          </cell>
          <cell r="X89">
            <v>101970000</v>
          </cell>
          <cell r="Y89">
            <v>9270000</v>
          </cell>
          <cell r="Z89" t="str">
            <v>11 Meses</v>
          </cell>
          <cell r="AA89">
            <v>11</v>
          </cell>
          <cell r="AB89">
            <v>0</v>
          </cell>
          <cell r="AC89">
            <v>330</v>
          </cell>
          <cell r="AD89">
            <v>44583</v>
          </cell>
          <cell r="AE89">
            <v>44586</v>
          </cell>
          <cell r="AF89">
            <v>44919</v>
          </cell>
          <cell r="AG89" t="str">
            <v>ANA MILENA VALLEJO MEJIA</v>
          </cell>
          <cell r="AH89">
            <v>41962990</v>
          </cell>
          <cell r="AI89">
            <v>3</v>
          </cell>
          <cell r="AJ89" t="str">
            <v>https://community.secop.gov.co/Public/Tendering/OpportunityDetail/Index?noticeUID=CO1.NTC.2643309&amp;isFromPublicArea=True&amp;isModal=true&amp;asPopupView=true</v>
          </cell>
          <cell r="AK89" t="str">
            <v>01/21/2022</v>
          </cell>
          <cell r="AL89" t="str">
            <v>ANA MILENA VALLEJO MEJIA</v>
          </cell>
          <cell r="AM89" t="str">
            <v xml:space="preserve"> SUBDIRECCION GESTION TERRITORAL </v>
          </cell>
          <cell r="AN89">
            <v>44582</v>
          </cell>
          <cell r="AO89">
            <v>44915</v>
          </cell>
          <cell r="AP89">
            <v>105</v>
          </cell>
          <cell r="AQ89">
            <v>44585</v>
          </cell>
          <cell r="AR89" t="str">
            <v>101,970,000</v>
          </cell>
          <cell r="AS89">
            <v>44586</v>
          </cell>
          <cell r="BU89" t="str">
            <v>Laura Maria Hernandez Restrepo</v>
          </cell>
          <cell r="BW89" t="str">
            <v>M</v>
          </cell>
          <cell r="BX89">
            <v>44919</v>
          </cell>
        </row>
        <row r="90">
          <cell r="E90">
            <v>89</v>
          </cell>
          <cell r="F90" t="str">
            <v>MONICA COY DE MARQUEZ</v>
          </cell>
          <cell r="G90" t="str">
            <v>CC</v>
          </cell>
          <cell r="H90">
            <v>53051195</v>
          </cell>
          <cell r="I90">
            <v>9</v>
          </cell>
          <cell r="J90">
            <v>30705</v>
          </cell>
          <cell r="K90" t="str">
            <v>No aplica</v>
          </cell>
          <cell r="L90" t="str">
            <v>No aplica</v>
          </cell>
          <cell r="M90" t="str">
            <v>No aplica</v>
          </cell>
          <cell r="N90" t="str">
            <v>Carrera 7 No., 46 - 20 Apto 202</v>
          </cell>
          <cell r="O90" t="str">
            <v>Bogotá</v>
          </cell>
          <cell r="P90" t="str">
            <v>monica.coy@idpc.gov.co</v>
          </cell>
          <cell r="Q90" t="str">
            <v xml:space="preserve"> Contrato de Prestación de Servicios</v>
          </cell>
          <cell r="R90" t="str">
            <v xml:space="preserve">Servicios Profesionales </v>
          </cell>
          <cell r="S90" t="str">
            <v>Contratación directa</v>
          </cell>
          <cell r="T90" t="str">
            <v>Prestación de Servicios Profesionales y Apoyo</v>
          </cell>
          <cell r="U90" t="str">
            <v>Inversión</v>
          </cell>
          <cell r="V90" t="str">
            <v>29-Prestar servicios profesionales al Instituto Distrital de Patrimonio Cultural para apoyar la elaboración de insumos del componente de gestión en el marco de la segunda fase de la implementación del PEMP del Centro Histórico de Bogotá.</v>
          </cell>
          <cell r="W90">
            <v>90640000</v>
          </cell>
          <cell r="X90">
            <v>90640000</v>
          </cell>
          <cell r="Y90">
            <v>8240000</v>
          </cell>
          <cell r="Z90" t="str">
            <v>11 Meses</v>
          </cell>
          <cell r="AA90">
            <v>11</v>
          </cell>
          <cell r="AB90">
            <v>0</v>
          </cell>
          <cell r="AC90">
            <v>330</v>
          </cell>
          <cell r="AD90">
            <v>44582</v>
          </cell>
          <cell r="AE90">
            <v>44585</v>
          </cell>
          <cell r="AF90">
            <v>44918</v>
          </cell>
          <cell r="AG90" t="str">
            <v>ANA MILENA VALLEJO MEJIA</v>
          </cell>
          <cell r="AH90">
            <v>41962990</v>
          </cell>
          <cell r="AI90">
            <v>3</v>
          </cell>
          <cell r="AJ90" t="str">
            <v>https://community.secop.gov.co/Public/Tendering/OpportunityDetail/Index?noticeUID=CO1.NTC.2628805&amp;isFromPublicArea=True&amp;isModal=true&amp;asPopupView=true</v>
          </cell>
          <cell r="AK90" t="str">
            <v>01/20/2022</v>
          </cell>
          <cell r="AL90" t="str">
            <v>ANA MILENA VALLEJO MEJIA</v>
          </cell>
          <cell r="AM90" t="str">
            <v xml:space="preserve"> SUBDIRECCION GESTION TERRITORAL </v>
          </cell>
          <cell r="AN90">
            <v>44582</v>
          </cell>
          <cell r="AO90">
            <v>44915</v>
          </cell>
          <cell r="AP90">
            <v>38</v>
          </cell>
          <cell r="AQ90">
            <v>44582</v>
          </cell>
          <cell r="AR90" t="str">
            <v>90,640,000</v>
          </cell>
          <cell r="AS90">
            <v>44583</v>
          </cell>
          <cell r="BU90" t="str">
            <v>Laura Maria Hernandez Restrepo</v>
          </cell>
          <cell r="BW90" t="str">
            <v>F</v>
          </cell>
          <cell r="BX90">
            <v>44918</v>
          </cell>
        </row>
        <row r="91">
          <cell r="E91">
            <v>90</v>
          </cell>
          <cell r="F91" t="str">
            <v>DIANA SOPHIA RAYO TORRES</v>
          </cell>
          <cell r="G91" t="str">
            <v>CC</v>
          </cell>
          <cell r="H91">
            <v>1026284562</v>
          </cell>
          <cell r="I91">
            <v>1</v>
          </cell>
          <cell r="J91">
            <v>34150</v>
          </cell>
          <cell r="K91" t="str">
            <v>No aplica</v>
          </cell>
          <cell r="L91" t="str">
            <v>No aplica</v>
          </cell>
          <cell r="M91" t="str">
            <v>No aplica</v>
          </cell>
          <cell r="N91" t="str">
            <v>Carrera 7 No. 26 - 62</v>
          </cell>
          <cell r="O91" t="str">
            <v>Bogotá</v>
          </cell>
          <cell r="P91" t="str">
            <v>diana.rayo@idpc.gov.co</v>
          </cell>
          <cell r="Q91" t="str">
            <v xml:space="preserve"> Contrato de Prestación de Servicios</v>
          </cell>
          <cell r="R91" t="str">
            <v xml:space="preserve">Servicios Profesionales </v>
          </cell>
          <cell r="S91" t="str">
            <v>Contratación directa</v>
          </cell>
          <cell r="T91" t="str">
            <v>Prestación de Servicios Profesionales y Apoyo</v>
          </cell>
          <cell r="U91" t="str">
            <v>Inversión</v>
          </cell>
          <cell r="V91" t="str">
            <v>3-Prestar servicios profesionales al Instituto Distrital de Patrimonio Cultural apoyando las actividades de planeación, gestión y seguimiento a las estrategias y procesos de activación de entornos patrimoniales.</v>
          </cell>
          <cell r="W91">
            <v>77000000</v>
          </cell>
          <cell r="X91">
            <v>77000000</v>
          </cell>
          <cell r="Y91">
            <v>7000000</v>
          </cell>
          <cell r="Z91" t="str">
            <v>11 Meses</v>
          </cell>
          <cell r="AA91">
            <v>11</v>
          </cell>
          <cell r="AB91">
            <v>0</v>
          </cell>
          <cell r="AC91">
            <v>330</v>
          </cell>
          <cell r="AD91">
            <v>44582</v>
          </cell>
          <cell r="AE91">
            <v>44587</v>
          </cell>
          <cell r="AF91">
            <v>44920</v>
          </cell>
          <cell r="AG91" t="str">
            <v>ANA MILENA VALLEJO MEJIA</v>
          </cell>
          <cell r="AH91">
            <v>41962990</v>
          </cell>
          <cell r="AI91">
            <v>3</v>
          </cell>
          <cell r="AJ91" t="str">
            <v>https://community.secop.gov.co/Public/Tendering/OpportunityDetail/Index?noticeUID=CO1.NTC.2642422&amp;isFromPublicArea=True&amp;isModal=true&amp;asPopupView=true</v>
          </cell>
          <cell r="AK91" t="str">
            <v>01/21/2022</v>
          </cell>
          <cell r="AL91" t="str">
            <v>ANA MILENA VALLEJO MEJIA</v>
          </cell>
          <cell r="AM91" t="str">
            <v xml:space="preserve"> SUBDIRECCION GESTION TERRITORAL </v>
          </cell>
          <cell r="AN91">
            <v>44582</v>
          </cell>
          <cell r="AO91">
            <v>44915</v>
          </cell>
          <cell r="AP91">
            <v>103</v>
          </cell>
          <cell r="AQ91">
            <v>44585</v>
          </cell>
          <cell r="AR91" t="str">
            <v>77,000,000</v>
          </cell>
          <cell r="AS91">
            <v>44587</v>
          </cell>
          <cell r="BU91" t="str">
            <v>Laura Maria Hernandez Restrepo</v>
          </cell>
          <cell r="BW91" t="str">
            <v>F</v>
          </cell>
          <cell r="BX91">
            <v>44920</v>
          </cell>
        </row>
        <row r="92">
          <cell r="E92">
            <v>91</v>
          </cell>
          <cell r="F92" t="str">
            <v>JOSE ANTONIO RAMIREZ OROZCO</v>
          </cell>
          <cell r="G92" t="str">
            <v>CC</v>
          </cell>
          <cell r="H92">
            <v>79983062</v>
          </cell>
          <cell r="I92">
            <v>1</v>
          </cell>
          <cell r="J92">
            <v>29025</v>
          </cell>
          <cell r="K92" t="str">
            <v>No aplica</v>
          </cell>
          <cell r="L92" t="str">
            <v>No aplica</v>
          </cell>
          <cell r="M92" t="str">
            <v>No aplica</v>
          </cell>
          <cell r="N92" t="str">
            <v>Carrera 7 No, 73 - 42 Torre 2 Apto 1102</v>
          </cell>
          <cell r="O92" t="str">
            <v>Bogotá</v>
          </cell>
          <cell r="P92" t="str">
            <v>jose.ramirez@idpc.gov.co</v>
          </cell>
          <cell r="Q92" t="str">
            <v xml:space="preserve"> Contrato de Prestación de Servicios</v>
          </cell>
          <cell r="R92" t="str">
            <v xml:space="preserve">Servicios Profesionales </v>
          </cell>
          <cell r="S92" t="str">
            <v>Contratación directa</v>
          </cell>
          <cell r="T92" t="str">
            <v>Prestación de Servicios Profesionales y Apoyo</v>
          </cell>
          <cell r="U92" t="str">
            <v>Inversión</v>
          </cell>
          <cell r="V92" t="str">
            <v>20-Prestar servicios profesionales al Instituto Distrital de Patrimonio Cultural para apoyar el desarrollo de estrategias, acciones de gestión colaborativa, participación ciudadana  y demás acciones que aporten en la segunda fase de la implementación del PEMP del Centro Histórico de Bogotá.</v>
          </cell>
          <cell r="W92">
            <v>97438000</v>
          </cell>
          <cell r="X92">
            <v>97438000</v>
          </cell>
          <cell r="Y92">
            <v>8858000</v>
          </cell>
          <cell r="Z92" t="str">
            <v>11 Meses</v>
          </cell>
          <cell r="AA92">
            <v>11</v>
          </cell>
          <cell r="AB92">
            <v>0</v>
          </cell>
          <cell r="AC92">
            <v>330</v>
          </cell>
          <cell r="AD92">
            <v>44582</v>
          </cell>
          <cell r="AE92">
            <v>44586</v>
          </cell>
          <cell r="AF92">
            <v>44919</v>
          </cell>
          <cell r="AG92" t="str">
            <v>ANA MILENA VALLEJO MEJIA</v>
          </cell>
          <cell r="AH92">
            <v>41962990</v>
          </cell>
          <cell r="AI92">
            <v>3</v>
          </cell>
          <cell r="AJ92" t="str">
            <v>https://community.secop.gov.co/Public/Tendering/OpportunityDetail/Index?noticeUID=CO1.NTC.2633078&amp;isFromPublicArea=True&amp;isModal=true&amp;asPopupView=true</v>
          </cell>
          <cell r="AK92" t="str">
            <v>01/20/2022</v>
          </cell>
          <cell r="AL92" t="str">
            <v>ANA MILENA VALLEJO MEJIA</v>
          </cell>
          <cell r="AM92" t="str">
            <v xml:space="preserve"> SUBDIRECCION GESTION TERRITORAL </v>
          </cell>
          <cell r="AN92">
            <v>44582</v>
          </cell>
          <cell r="AO92">
            <v>44915</v>
          </cell>
          <cell r="AP92">
            <v>108</v>
          </cell>
          <cell r="AQ92">
            <v>44585</v>
          </cell>
          <cell r="AR92" t="str">
            <v>97,438,000</v>
          </cell>
          <cell r="AS92">
            <v>44586</v>
          </cell>
          <cell r="BU92" t="str">
            <v>Laura Maria Hernandez Restrepo</v>
          </cell>
          <cell r="BW92" t="str">
            <v>M</v>
          </cell>
          <cell r="BX92">
            <v>44919</v>
          </cell>
        </row>
        <row r="93">
          <cell r="E93">
            <v>92</v>
          </cell>
          <cell r="F93" t="str">
            <v>NATALIA MOGOLLON GARCIA</v>
          </cell>
          <cell r="G93" t="str">
            <v>CC</v>
          </cell>
          <cell r="H93">
            <v>1221716434</v>
          </cell>
          <cell r="I93">
            <v>1</v>
          </cell>
          <cell r="J93">
            <v>33508</v>
          </cell>
          <cell r="K93" t="str">
            <v>No aplica</v>
          </cell>
          <cell r="L93" t="str">
            <v>No aplica</v>
          </cell>
          <cell r="M93" t="str">
            <v>No aplica</v>
          </cell>
          <cell r="N93" t="str">
            <v>Cra 17A # 113-62</v>
          </cell>
          <cell r="O93" t="str">
            <v>Bogotá</v>
          </cell>
          <cell r="P93" t="str">
            <v>natalia.mogollon@idpc.gov.co</v>
          </cell>
          <cell r="Q93" t="str">
            <v xml:space="preserve"> Contrato de Prestación de Servicios</v>
          </cell>
          <cell r="R93" t="str">
            <v xml:space="preserve">Servicios Profesionales </v>
          </cell>
          <cell r="S93" t="str">
            <v>Contratación directa</v>
          </cell>
          <cell r="T93" t="str">
            <v>Prestación de Servicios Profesionales y Apoyo</v>
          </cell>
          <cell r="U93" t="str">
            <v>Inversión</v>
          </cell>
          <cell r="V93" t="str">
            <v>27-Prestar servicios profesionales al Instituto Distrital de Patrimonio Cultural para apoyar el componente normativo urbano de los instrumentos de planeación territorial relacionados con Bienes y Sectores de Interés Cultural, así como la evaluación técnica de aquellos instrumentos que le sean solicitados, en el marco de la implementación de la segunda fase PEMP Centro Histórico de Bogotá.</v>
          </cell>
          <cell r="W93">
            <v>79200000</v>
          </cell>
          <cell r="X93">
            <v>79200000</v>
          </cell>
          <cell r="Y93">
            <v>7200000</v>
          </cell>
          <cell r="Z93" t="str">
            <v>11 Meses</v>
          </cell>
          <cell r="AA93">
            <v>11</v>
          </cell>
          <cell r="AB93">
            <v>0</v>
          </cell>
          <cell r="AC93">
            <v>330</v>
          </cell>
          <cell r="AD93">
            <v>44582</v>
          </cell>
          <cell r="AE93">
            <v>44586</v>
          </cell>
          <cell r="AF93">
            <v>44919</v>
          </cell>
          <cell r="AG93" t="str">
            <v>ANA MILENA VALLEJO MEJIA</v>
          </cell>
          <cell r="AH93">
            <v>41962990</v>
          </cell>
          <cell r="AI93">
            <v>3</v>
          </cell>
          <cell r="AJ93" t="str">
            <v>https://community.secop.gov.co/Public/Tendering/OpportunityDetail/Index?noticeUID=CO1.NTC.2633343&amp;isFromPublicArea=True&amp;isModal=true&amp;asPopupView=true</v>
          </cell>
          <cell r="AK93" t="str">
            <v>01/20/2022</v>
          </cell>
          <cell r="AL93" t="str">
            <v>ANA MILENA VALLEJO MEJIA</v>
          </cell>
          <cell r="AM93" t="str">
            <v xml:space="preserve"> SUBDIRECCION GESTION TERRITORAL </v>
          </cell>
          <cell r="AN93">
            <v>44582</v>
          </cell>
          <cell r="AO93">
            <v>44915</v>
          </cell>
          <cell r="AP93">
            <v>110</v>
          </cell>
          <cell r="AQ93">
            <v>44585</v>
          </cell>
          <cell r="AR93" t="str">
            <v>79,200,000</v>
          </cell>
          <cell r="AS93">
            <v>44586</v>
          </cell>
          <cell r="BU93" t="str">
            <v>Laura Maria Hernandez Restrepo</v>
          </cell>
          <cell r="BW93" t="str">
            <v>F</v>
          </cell>
          <cell r="BX93">
            <v>44919</v>
          </cell>
        </row>
        <row r="94">
          <cell r="E94">
            <v>93</v>
          </cell>
          <cell r="F94" t="str">
            <v>LUIS GUILLERMO SALAZAR CAICEDO</v>
          </cell>
          <cell r="G94" t="str">
            <v>CC</v>
          </cell>
          <cell r="H94">
            <v>79720494</v>
          </cell>
          <cell r="I94">
            <v>1</v>
          </cell>
          <cell r="J94">
            <v>27801</v>
          </cell>
          <cell r="K94" t="str">
            <v>No aplica</v>
          </cell>
          <cell r="L94" t="str">
            <v>No aplica</v>
          </cell>
          <cell r="M94" t="str">
            <v>No aplica</v>
          </cell>
          <cell r="N94" t="str">
            <v>calle 122 no. 45 A 52 Apto 203</v>
          </cell>
          <cell r="O94" t="str">
            <v>Bogotá</v>
          </cell>
          <cell r="P94" t="str">
            <v>guillermo.salazar@idpc.gov.co</v>
          </cell>
          <cell r="Q94" t="str">
            <v xml:space="preserve"> Contrato de Prestación de Servicios</v>
          </cell>
          <cell r="R94" t="str">
            <v xml:space="preserve">Servicios Profesionales </v>
          </cell>
          <cell r="S94" t="str">
            <v>Contratación directa</v>
          </cell>
          <cell r="T94" t="str">
            <v>Prestación de Servicios Profesionales y Apoyo</v>
          </cell>
          <cell r="U94" t="str">
            <v>Inversión</v>
          </cell>
          <cell r="V94" t="str">
            <v>44-Prestar servicios profesionales al Instituto Distrital de Patrimonio Cultural, apoyando con el análisis urbano, cartográfico y geoestadístico territorial para la formulación de los instrumentos de planeación territorial y la implemantación de la segunda fase del PEMP del Centro Histórico de Bogotá, y apoyar el desarrollo de  los lineamientos del equipo SIG de la Subdirección de Gestión Territorial que permitarán la implementación y el fortalecimiento del Sistema de Información Geográfica.</v>
          </cell>
          <cell r="W94">
            <v>90640000</v>
          </cell>
          <cell r="X94">
            <v>90640000</v>
          </cell>
          <cell r="Y94">
            <v>8240000</v>
          </cell>
          <cell r="Z94" t="str">
            <v>11 Meses</v>
          </cell>
          <cell r="AA94">
            <v>11</v>
          </cell>
          <cell r="AB94">
            <v>0</v>
          </cell>
          <cell r="AC94">
            <v>330</v>
          </cell>
          <cell r="AD94">
            <v>44582</v>
          </cell>
          <cell r="AE94">
            <v>44585</v>
          </cell>
          <cell r="AF94">
            <v>44918</v>
          </cell>
          <cell r="AG94" t="str">
            <v>ANA MILENA VALLEJO MEJIA</v>
          </cell>
          <cell r="AH94">
            <v>41962990</v>
          </cell>
          <cell r="AI94">
            <v>3</v>
          </cell>
          <cell r="AJ94" t="str">
            <v>https://community.secop.gov.co/Public/Tendering/OpportunityDetail/Index?noticeUID=CO1.NTC.2635029&amp;isFromPublicArea=True&amp;isModal=true&amp;asPopupView=true</v>
          </cell>
          <cell r="AK94" t="str">
            <v>01/21/2022</v>
          </cell>
          <cell r="AL94" t="str">
            <v>ANA MILENA VALLEJO MEJIA</v>
          </cell>
          <cell r="AM94" t="str">
            <v xml:space="preserve"> SUBDIRECCION GESTION TERRITORAL </v>
          </cell>
          <cell r="AN94">
            <v>44582</v>
          </cell>
          <cell r="AO94">
            <v>44915</v>
          </cell>
          <cell r="AP94">
            <v>37</v>
          </cell>
          <cell r="AQ94">
            <v>44582</v>
          </cell>
          <cell r="AR94" t="str">
            <v>90,640,000</v>
          </cell>
          <cell r="AS94">
            <v>44583</v>
          </cell>
          <cell r="BU94" t="str">
            <v>Laura Maria Hernandez Restrepo</v>
          </cell>
          <cell r="BW94" t="str">
            <v>M</v>
          </cell>
          <cell r="BX94">
            <v>44918</v>
          </cell>
        </row>
        <row r="95">
          <cell r="E95">
            <v>94</v>
          </cell>
          <cell r="F95" t="str">
            <v>ANA GABRIELA PINILLA GONZALEZ</v>
          </cell>
          <cell r="G95" t="str">
            <v>CC</v>
          </cell>
          <cell r="H95">
            <v>1097391309</v>
          </cell>
          <cell r="I95">
            <v>0</v>
          </cell>
          <cell r="J95">
            <v>32123</v>
          </cell>
          <cell r="K95" t="str">
            <v>No aplica</v>
          </cell>
          <cell r="L95" t="str">
            <v>No aplica</v>
          </cell>
          <cell r="M95" t="str">
            <v>No aplica</v>
          </cell>
          <cell r="N95" t="str">
            <v>Calle 30b bis # 1- 54 int 7 apto 302</v>
          </cell>
          <cell r="O95" t="str">
            <v>Bogotá</v>
          </cell>
          <cell r="P95" t="str">
            <v>ana.pinilla@idpc.gov.co</v>
          </cell>
          <cell r="Q95" t="str">
            <v xml:space="preserve"> Contrato de Prestación de Servicios</v>
          </cell>
          <cell r="R95" t="str">
            <v xml:space="preserve">Servicios Profesionales </v>
          </cell>
          <cell r="S95" t="str">
            <v>Contratación directa</v>
          </cell>
          <cell r="T95" t="str">
            <v>Prestación de Servicios Profesionales y Apoyo</v>
          </cell>
          <cell r="U95" t="str">
            <v>Inversión</v>
          </cell>
          <cell r="V95" t="str">
            <v>90-Prestar servicios profesionales al Instituto Distrital de Patrimonio Cultural para apoyar el desarrollo de la complementación, consolidación del inventario y valoración del patrimonio cultural inmueble de los componentes que hagan parte de la formulación de instrumentos de planeación territorial</v>
          </cell>
          <cell r="W95">
            <v>90640000</v>
          </cell>
          <cell r="X95">
            <v>90640000</v>
          </cell>
          <cell r="Y95">
            <v>8240000</v>
          </cell>
          <cell r="Z95" t="str">
            <v>11 Meses</v>
          </cell>
          <cell r="AA95">
            <v>11</v>
          </cell>
          <cell r="AB95">
            <v>0</v>
          </cell>
          <cell r="AC95">
            <v>330</v>
          </cell>
          <cell r="AD95">
            <v>44582</v>
          </cell>
          <cell r="AE95">
            <v>44586</v>
          </cell>
          <cell r="AF95">
            <v>44919</v>
          </cell>
          <cell r="AG95" t="str">
            <v>ANA MILENA VALLEJO MEJIA</v>
          </cell>
          <cell r="AH95">
            <v>41962990</v>
          </cell>
          <cell r="AI95">
            <v>3</v>
          </cell>
          <cell r="AJ95" t="str">
            <v>https://community.secop.gov.co/Public/Tendering/OpportunityDetail/Index?noticeUID=CO1.NTC.2632877&amp;isFromPublicArea=True&amp;isModal=true&amp;asPopupView=true</v>
          </cell>
          <cell r="AK95" t="str">
            <v>01/20/2022</v>
          </cell>
          <cell r="AL95" t="str">
            <v>ANA MILENA VALLEJO MEJIA</v>
          </cell>
          <cell r="AM95" t="str">
            <v xml:space="preserve"> SUBDIRECCION GESTION TERRITORAL </v>
          </cell>
          <cell r="AN95">
            <v>44582</v>
          </cell>
          <cell r="AO95">
            <v>44915</v>
          </cell>
          <cell r="AP95">
            <v>109</v>
          </cell>
          <cell r="AQ95">
            <v>44585</v>
          </cell>
          <cell r="AR95" t="str">
            <v>90,640,000</v>
          </cell>
          <cell r="AS95">
            <v>44586</v>
          </cell>
          <cell r="BU95" t="str">
            <v>Laura Maria Hernandez Restrepo</v>
          </cell>
          <cell r="BW95" t="str">
            <v>F</v>
          </cell>
          <cell r="BX95">
            <v>44919</v>
          </cell>
        </row>
        <row r="96">
          <cell r="E96">
            <v>95</v>
          </cell>
          <cell r="F96" t="str">
            <v>SHIRLEY JIMENEZ CHAVES</v>
          </cell>
          <cell r="G96" t="str">
            <v>CC</v>
          </cell>
          <cell r="H96">
            <v>52166193</v>
          </cell>
          <cell r="I96">
            <v>5</v>
          </cell>
          <cell r="J96">
            <v>26650</v>
          </cell>
          <cell r="K96" t="str">
            <v>No aplica</v>
          </cell>
          <cell r="L96" t="str">
            <v>No aplica</v>
          </cell>
          <cell r="M96" t="str">
            <v>No aplica</v>
          </cell>
          <cell r="N96" t="str">
            <v>Carrera 9a A Número 3A - 85 sur Bloque 3 Apto 102</v>
          </cell>
          <cell r="O96" t="str">
            <v>Bogotá</v>
          </cell>
          <cell r="P96" t="str">
            <v>shirley.jimenez@idpc.gov.co</v>
          </cell>
          <cell r="Q96" t="str">
            <v xml:space="preserve"> Contrato de Prestación de Servicios</v>
          </cell>
          <cell r="R96" t="str">
            <v>Servicios Apoyo a la Gestion</v>
          </cell>
          <cell r="S96" t="str">
            <v>Contratación directa</v>
          </cell>
          <cell r="T96" t="str">
            <v>Prestación de Servicios Profesionales y Apoyo</v>
          </cell>
          <cell r="U96" t="str">
            <v>Inversión</v>
          </cell>
          <cell r="V96" t="str">
            <v>230-Prestar servicios de apoyo a la gestión de la Subdirección Corporativa en el desarrollo de actividades operativas, administrativas y contractuales para la adquisición de bienes y servicios requeridos por la entidad.</v>
          </cell>
          <cell r="W96">
            <v>40664400</v>
          </cell>
          <cell r="X96">
            <v>40664400</v>
          </cell>
          <cell r="Y96">
            <v>3696763.6363636362</v>
          </cell>
          <cell r="Z96" t="str">
            <v>11 Meses</v>
          </cell>
          <cell r="AA96">
            <v>11</v>
          </cell>
          <cell r="AB96">
            <v>0</v>
          </cell>
          <cell r="AC96">
            <v>330</v>
          </cell>
          <cell r="AD96">
            <v>44587</v>
          </cell>
          <cell r="AE96">
            <v>44592</v>
          </cell>
          <cell r="AF96">
            <v>44925</v>
          </cell>
          <cell r="AG96" t="str">
            <v>JUAN FERNANDO ACOSTA MIRKOW</v>
          </cell>
          <cell r="AH96">
            <v>71722121</v>
          </cell>
          <cell r="AI96">
            <v>1</v>
          </cell>
          <cell r="AJ96" t="str">
            <v>https://community.secop.gov.co/Public/Tendering/OpportunityDetail/Index?noticeUID=CO1.NTC.2698653&amp;isFromPublicArea=True&amp;isModal=False</v>
          </cell>
          <cell r="AK96" t="str">
            <v>01/25/2022</v>
          </cell>
          <cell r="AL96" t="str">
            <v>JUAN FERNANDO ACOSTA MIRKOW</v>
          </cell>
          <cell r="AM96" t="str">
            <v>SUBDIRECCION DE GESTION CORPORATIVA</v>
          </cell>
          <cell r="AN96" t="str">
            <v xml:space="preserve"> 26/01/2022</v>
          </cell>
          <cell r="AO96">
            <v>44920</v>
          </cell>
          <cell r="AP96">
            <v>231</v>
          </cell>
          <cell r="AQ96">
            <v>44587</v>
          </cell>
          <cell r="AR96" t="str">
            <v>40,664,400</v>
          </cell>
          <cell r="AS96">
            <v>44592</v>
          </cell>
          <cell r="BU96" t="str">
            <v xml:space="preserve">Carlos Tello </v>
          </cell>
          <cell r="BW96" t="str">
            <v>F</v>
          </cell>
          <cell r="BX96">
            <v>44925</v>
          </cell>
        </row>
        <row r="97">
          <cell r="E97">
            <v>96</v>
          </cell>
          <cell r="F97" t="str">
            <v>CAMILA MEDINA ARBELAEZ</v>
          </cell>
          <cell r="G97" t="str">
            <v>CC</v>
          </cell>
          <cell r="H97">
            <v>52993992</v>
          </cell>
          <cell r="I97">
            <v>0</v>
          </cell>
          <cell r="J97">
            <v>30624</v>
          </cell>
          <cell r="K97" t="str">
            <v>No aplica</v>
          </cell>
          <cell r="L97" t="str">
            <v>No aplica</v>
          </cell>
          <cell r="M97" t="str">
            <v>No aplica</v>
          </cell>
          <cell r="N97" t="str">
            <v>calle 127a # 53a - 68</v>
          </cell>
          <cell r="O97" t="str">
            <v>Bogotá</v>
          </cell>
          <cell r="P97" t="str">
            <v>camila.medina@idpc.gov.co</v>
          </cell>
          <cell r="Q97" t="str">
            <v xml:space="preserve"> Contrato de Prestación de Servicios</v>
          </cell>
          <cell r="R97" t="str">
            <v xml:space="preserve">Servicios Profesionales </v>
          </cell>
          <cell r="S97" t="str">
            <v>Contratación directa</v>
          </cell>
          <cell r="T97" t="str">
            <v>Prestación de Servicios Profesionales y Apoyo</v>
          </cell>
          <cell r="U97" t="str">
            <v>Inversión</v>
          </cell>
          <cell r="V97" t="str">
            <v>233-Prestar servicios profesionales al Instituto Distrital de Patrimonio Cultural para apoyar en el seguimiento de la ejecución de la política de participación ciudadana de la entidad y el programa de Fomento del IDPC, como plataforma de participación efectiva e incidente de la ciudadanía.</v>
          </cell>
          <cell r="W97">
            <v>118965000</v>
          </cell>
          <cell r="X97">
            <v>118965000</v>
          </cell>
          <cell r="Y97">
            <v>10815000</v>
          </cell>
          <cell r="Z97" t="str">
            <v>11 Meses</v>
          </cell>
          <cell r="AA97">
            <v>11</v>
          </cell>
          <cell r="AB97">
            <v>0</v>
          </cell>
          <cell r="AC97">
            <v>330</v>
          </cell>
          <cell r="AD97">
            <v>44583</v>
          </cell>
          <cell r="AE97">
            <v>44587</v>
          </cell>
          <cell r="AF97">
            <v>44920</v>
          </cell>
          <cell r="AG97" t="str">
            <v>JUAN FERNANDO ACOSTA MIRKOW</v>
          </cell>
          <cell r="AH97">
            <v>71722121</v>
          </cell>
          <cell r="AI97">
            <v>1</v>
          </cell>
          <cell r="AJ97" t="str">
            <v>https://community.secop.gov.co/Public/Tendering/OpportunityDetail/Index?noticeUID=CO1.NTC.2639998&amp;isFromPublicArea=True&amp;isModal=true&amp;asPopupView=true</v>
          </cell>
          <cell r="AK97" t="str">
            <v>01/21/2022</v>
          </cell>
          <cell r="AL97" t="str">
            <v>JUAN FERNANDO ACOSTA MIRKOW</v>
          </cell>
          <cell r="AM97" t="str">
            <v>SUBDIRECCION DE GESTION CORPORATIVA</v>
          </cell>
          <cell r="AN97">
            <v>44584</v>
          </cell>
          <cell r="AO97" t="str">
            <v xml:space="preserve"> 23/12/2022</v>
          </cell>
          <cell r="AP97">
            <v>146</v>
          </cell>
          <cell r="AQ97">
            <v>44585</v>
          </cell>
          <cell r="AR97" t="str">
            <v>118,965,000</v>
          </cell>
          <cell r="AS97">
            <v>44587</v>
          </cell>
          <cell r="BU97" t="str">
            <v xml:space="preserve">Carlos Tello </v>
          </cell>
          <cell r="BW97" t="str">
            <v>F</v>
          </cell>
          <cell r="BX97">
            <v>44920</v>
          </cell>
        </row>
        <row r="98">
          <cell r="E98">
            <v>97</v>
          </cell>
          <cell r="F98" t="str">
            <v xml:space="preserve">ANDREA VIVIANA BRITO </v>
          </cell>
          <cell r="G98" t="str">
            <v>CC</v>
          </cell>
          <cell r="H98">
            <v>53101716</v>
          </cell>
          <cell r="I98">
            <v>1</v>
          </cell>
          <cell r="J98">
            <v>31175</v>
          </cell>
          <cell r="K98" t="str">
            <v>No aplica</v>
          </cell>
          <cell r="L98" t="str">
            <v>No aplica</v>
          </cell>
          <cell r="M98" t="str">
            <v>No aplica</v>
          </cell>
          <cell r="N98" t="str">
            <v>Calle 51 Sur No 81 C 23</v>
          </cell>
          <cell r="O98" t="str">
            <v>Bogotá</v>
          </cell>
          <cell r="P98" t="str">
            <v>andrea.brito@idpc.gov.co</v>
          </cell>
          <cell r="Q98" t="str">
            <v xml:space="preserve"> Contrato de Prestación de Servicios</v>
          </cell>
          <cell r="R98" t="str">
            <v>Servicios Apoyo a la Gestion</v>
          </cell>
          <cell r="S98" t="str">
            <v>Contratación directa</v>
          </cell>
          <cell r="T98" t="str">
            <v>Prestación de Servicios Profesionales y Apoyo</v>
          </cell>
          <cell r="U98" t="str">
            <v>Inversión</v>
          </cell>
          <cell r="V98" t="str">
            <v>226-Prestar servicios para apoyar a la Dirección General en el desarrollo de actividades administrativas y asistenciales para el fortalecimiento de la gestión del Instituto Distrital de Patrimonio Cultural.</v>
          </cell>
          <cell r="W98">
            <v>42600800</v>
          </cell>
          <cell r="X98">
            <v>42600800</v>
          </cell>
          <cell r="Y98">
            <v>3872800</v>
          </cell>
          <cell r="Z98" t="str">
            <v>11 Meses</v>
          </cell>
          <cell r="AA98">
            <v>11</v>
          </cell>
          <cell r="AB98">
            <v>0</v>
          </cell>
          <cell r="AC98">
            <v>330</v>
          </cell>
          <cell r="AD98">
            <v>44582</v>
          </cell>
          <cell r="AE98">
            <v>44585</v>
          </cell>
          <cell r="AF98">
            <v>44918</v>
          </cell>
          <cell r="AG98" t="str">
            <v>JUAN FERNANDO ACOSTA MIRKOW</v>
          </cell>
          <cell r="AH98">
            <v>71722121</v>
          </cell>
          <cell r="AI98">
            <v>1</v>
          </cell>
          <cell r="AJ98" t="str">
            <v>https://community.secop.gov.co/Public/Tendering/OpportunityDetail/Index?noticeUID=CO1.NTC.2639644&amp;isFromPublicArea=True&amp;isModal=true&amp;asPopupView=true</v>
          </cell>
          <cell r="AK98" t="str">
            <v>01/21/2022</v>
          </cell>
          <cell r="AL98" t="str">
            <v>JUAN FERNANDO ACOSTA MIRKOW</v>
          </cell>
          <cell r="AM98" t="str">
            <v>SUBDIRECCION DE GESTION CORPORATIVA</v>
          </cell>
          <cell r="AN98">
            <v>44582</v>
          </cell>
          <cell r="AO98">
            <v>44915</v>
          </cell>
          <cell r="AP98">
            <v>85</v>
          </cell>
          <cell r="AQ98">
            <v>44583</v>
          </cell>
          <cell r="AR98" t="str">
            <v>42,600,800</v>
          </cell>
          <cell r="AS98">
            <v>44585</v>
          </cell>
          <cell r="BU98" t="str">
            <v>Gina Paola Ochoa Vivas</v>
          </cell>
          <cell r="BW98" t="str">
            <v>F</v>
          </cell>
          <cell r="BX98">
            <v>44918</v>
          </cell>
        </row>
        <row r="99">
          <cell r="E99">
            <v>98</v>
          </cell>
          <cell r="F99" t="str">
            <v>LISSETH STEPANIA MENDOZA GIRALDO</v>
          </cell>
          <cell r="G99" t="str">
            <v>CC</v>
          </cell>
          <cell r="H99">
            <v>1094266882</v>
          </cell>
          <cell r="I99">
            <v>4</v>
          </cell>
          <cell r="J99">
            <v>33406</v>
          </cell>
          <cell r="K99" t="str">
            <v>No aplica</v>
          </cell>
          <cell r="L99" t="str">
            <v>No aplica</v>
          </cell>
          <cell r="M99" t="str">
            <v>No aplica</v>
          </cell>
          <cell r="N99" t="str">
            <v>Cra 7 # 45-48 AP 1302</v>
          </cell>
          <cell r="O99" t="str">
            <v>Bogotá</v>
          </cell>
          <cell r="P99" t="str">
            <v>lisseth.mendoza@idpc.gov.co</v>
          </cell>
          <cell r="Q99" t="str">
            <v xml:space="preserve"> Contrato de Prestación de Servicios</v>
          </cell>
          <cell r="R99" t="str">
            <v xml:space="preserve">Servicios Profesionales </v>
          </cell>
          <cell r="S99" t="str">
            <v>Contratación directa</v>
          </cell>
          <cell r="T99" t="str">
            <v>Prestación de Servicios Profesionales y Apoyo</v>
          </cell>
          <cell r="U99" t="str">
            <v>Inversión</v>
          </cell>
          <cell r="V99" t="str">
            <v>101-Prestar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W99">
            <v>60795000</v>
          </cell>
          <cell r="X99">
            <v>60795000</v>
          </cell>
          <cell r="Y99">
            <v>5790000</v>
          </cell>
          <cell r="Z99" t="str">
            <v>315 Dias</v>
          </cell>
          <cell r="AA99">
            <v>0</v>
          </cell>
          <cell r="AB99">
            <v>315</v>
          </cell>
          <cell r="AC99">
            <v>315</v>
          </cell>
          <cell r="AD99">
            <v>44582</v>
          </cell>
          <cell r="AE99">
            <v>44587</v>
          </cell>
          <cell r="AF99">
            <v>44905</v>
          </cell>
          <cell r="AG99" t="str">
            <v>MARIA CLAUDIA VARGAS MARTINEZ</v>
          </cell>
          <cell r="AH99">
            <v>39791978</v>
          </cell>
          <cell r="AI99">
            <v>2</v>
          </cell>
          <cell r="AJ99" t="str">
            <v>https://community.secop.gov.co/Public/Tendering/OpportunityDetail/Index?noticeUID=CO1.NTC.2639603&amp;isFromPublicArea=True&amp;isModal=true&amp;asPopupView=true</v>
          </cell>
          <cell r="AK99" t="str">
            <v>01/21/2022</v>
          </cell>
          <cell r="AL99" t="str">
            <v>MARIA CLAUDIA VARGAS MARTINEZ</v>
          </cell>
          <cell r="AM99" t="str">
            <v xml:space="preserve"> SUBDIRECCION DE PROTECCION E INTERVENCION  </v>
          </cell>
          <cell r="AN99">
            <v>44582</v>
          </cell>
          <cell r="AO99">
            <v>44900</v>
          </cell>
          <cell r="AP99">
            <v>112</v>
          </cell>
          <cell r="AQ99">
            <v>44585</v>
          </cell>
          <cell r="AR99" t="str">
            <v>60,795,000</v>
          </cell>
          <cell r="AS99">
            <v>44587</v>
          </cell>
          <cell r="BU99" t="str">
            <v>Gina Paola Ochoa Vivas</v>
          </cell>
          <cell r="BW99" t="str">
            <v>F</v>
          </cell>
          <cell r="BX99">
            <v>44905</v>
          </cell>
        </row>
        <row r="100">
          <cell r="E100">
            <v>99</v>
          </cell>
          <cell r="F100" t="str">
            <v>LUZ BEATRIZ AGUDELO SIERRA</v>
          </cell>
          <cell r="G100" t="str">
            <v>CC</v>
          </cell>
          <cell r="H100">
            <v>42089995</v>
          </cell>
          <cell r="I100">
            <v>9</v>
          </cell>
          <cell r="J100">
            <v>25186</v>
          </cell>
          <cell r="K100" t="str">
            <v>No aplica</v>
          </cell>
          <cell r="L100" t="str">
            <v>No aplica</v>
          </cell>
          <cell r="M100" t="str">
            <v>No aplica</v>
          </cell>
          <cell r="N100" t="str">
            <v>carrera 5 No 12-38 apartamento 204</v>
          </cell>
          <cell r="O100" t="str">
            <v>Bogotá</v>
          </cell>
          <cell r="P100" t="str">
            <v>luz.agudelo@idpc.gov.co</v>
          </cell>
          <cell r="Q100" t="str">
            <v xml:space="preserve"> Contrato de Prestación de Servicios</v>
          </cell>
          <cell r="R100" t="str">
            <v xml:space="preserve">Servicios Profesionales </v>
          </cell>
          <cell r="S100" t="str">
            <v>Contratación directa</v>
          </cell>
          <cell r="T100" t="str">
            <v>Prestación de Servicios Profesionales y Apoyo</v>
          </cell>
          <cell r="U100" t="str">
            <v>Inversión</v>
          </cell>
          <cell r="V100" t="str">
            <v>118-Prestar servicios profesionales en el apoyo a los ciudadanos interesados en la realización de trámites, servicios y otros procedimientos administrativos a cargo de la Subdirección de Protección e Intervención del Patrimonio del Instituto Distrital de Patrimonio.</v>
          </cell>
          <cell r="W100">
            <v>60795000</v>
          </cell>
          <cell r="X100">
            <v>60795000</v>
          </cell>
          <cell r="Y100">
            <v>5790000</v>
          </cell>
          <cell r="Z100" t="str">
            <v>315 Dias</v>
          </cell>
          <cell r="AA100">
            <v>0</v>
          </cell>
          <cell r="AB100">
            <v>315</v>
          </cell>
          <cell r="AC100">
            <v>315</v>
          </cell>
          <cell r="AD100">
            <v>44583</v>
          </cell>
          <cell r="AE100">
            <v>44587</v>
          </cell>
          <cell r="AF100">
            <v>44905</v>
          </cell>
          <cell r="AG100" t="str">
            <v>MARIA CLAUDIA VARGAS MARTINEZ</v>
          </cell>
          <cell r="AH100">
            <v>39791978</v>
          </cell>
          <cell r="AI100">
            <v>2</v>
          </cell>
          <cell r="AJ100" t="str">
            <v>https://community.secop.gov.co/Public/Tendering/OpportunityDetail/Index?noticeUID=CO1.NTC.2639892&amp;isFromPublicArea=True&amp;isModal=true&amp;asPopupView=true</v>
          </cell>
          <cell r="AK100" t="str">
            <v>01/21/2022</v>
          </cell>
          <cell r="AL100" t="str">
            <v>MARIA CLAUDIA VARGAS MARTINEZ</v>
          </cell>
          <cell r="AM100" t="str">
            <v xml:space="preserve"> SUBDIRECCION DE PROTECCION E INTERVENCION  </v>
          </cell>
          <cell r="AN100">
            <v>44582</v>
          </cell>
          <cell r="AO100">
            <v>44900</v>
          </cell>
          <cell r="AP100">
            <v>89</v>
          </cell>
          <cell r="AQ100">
            <v>44585</v>
          </cell>
          <cell r="AR100" t="str">
            <v>60,795,000</v>
          </cell>
          <cell r="AS100">
            <v>44587</v>
          </cell>
          <cell r="BU100" t="str">
            <v>Gina Paola Ochoa Vivas</v>
          </cell>
          <cell r="BW100" t="str">
            <v>F</v>
          </cell>
          <cell r="BX100">
            <v>44905</v>
          </cell>
        </row>
        <row r="101">
          <cell r="E101">
            <v>100</v>
          </cell>
          <cell r="F101" t="str">
            <v>DAVID MIGUEL GONZALEZ BERNAL</v>
          </cell>
          <cell r="G101" t="str">
            <v>CC</v>
          </cell>
          <cell r="H101">
            <v>79533261</v>
          </cell>
          <cell r="I101">
            <v>0</v>
          </cell>
          <cell r="J101">
            <v>26017</v>
          </cell>
          <cell r="K101" t="str">
            <v>No aplica</v>
          </cell>
          <cell r="L101" t="str">
            <v>No aplica</v>
          </cell>
          <cell r="M101" t="str">
            <v>No aplica</v>
          </cell>
          <cell r="N101" t="str">
            <v>Carrera 7 # 33-29 Ap. 204</v>
          </cell>
          <cell r="O101" t="str">
            <v>Bogotá</v>
          </cell>
          <cell r="P101" t="str">
            <v>david.gonzalez@idpc.gov.co</v>
          </cell>
          <cell r="Q101" t="str">
            <v xml:space="preserve"> Contrato de Prestación de Servicios</v>
          </cell>
          <cell r="R101" t="str">
            <v xml:space="preserve">Servicios Profesionales </v>
          </cell>
          <cell r="S101" t="str">
            <v>Contratación directa</v>
          </cell>
          <cell r="T101" t="str">
            <v>Prestación de Servicios Profesionales y Apoyo</v>
          </cell>
          <cell r="U101" t="str">
            <v>Inversión</v>
          </cell>
          <cell r="V101" t="str">
            <v>120-Prestar servicios profesionales apoyando el seguimiento y sistematización de estrategias de impacto y de monitoreo de los programas, planes, proyectos y metas de la Subdirección de Protección e Intervención del Patrimonio del Instituto Distrital de Patrimonio.</v>
          </cell>
          <cell r="W101">
            <v>72500000</v>
          </cell>
          <cell r="X101">
            <v>72500000</v>
          </cell>
          <cell r="Y101">
            <v>7250000</v>
          </cell>
          <cell r="Z101" t="str">
            <v>10 Meses</v>
          </cell>
          <cell r="AA101">
            <v>10</v>
          </cell>
          <cell r="AB101">
            <v>0</v>
          </cell>
          <cell r="AC101">
            <v>300</v>
          </cell>
          <cell r="AD101">
            <v>44582</v>
          </cell>
          <cell r="AE101">
            <v>44587</v>
          </cell>
          <cell r="AF101">
            <v>44890</v>
          </cell>
          <cell r="AG101" t="str">
            <v>MARIA CLAUDIA VARGAS MARTINEZ</v>
          </cell>
          <cell r="AH101">
            <v>39791978</v>
          </cell>
          <cell r="AI101">
            <v>2</v>
          </cell>
          <cell r="AJ101" t="str">
            <v>https://community.secop.gov.co/Public/Tendering/OpportunityDetail/Index?noticeUID=CO1.NTC.2640924&amp;isFromPublicArea=True&amp;isModal=true&amp;asPopupView=true</v>
          </cell>
          <cell r="AK101" t="str">
            <v>01/21/2022</v>
          </cell>
          <cell r="AL101" t="str">
            <v>MARIA CLAUDIA VARGAS MARTINEZ</v>
          </cell>
          <cell r="AM101" t="str">
            <v xml:space="preserve"> SUBDIRECCION DE PROTECCION E INTERVENCION  </v>
          </cell>
          <cell r="AN101">
            <v>44582</v>
          </cell>
          <cell r="AO101">
            <v>44885</v>
          </cell>
          <cell r="AP101">
            <v>111</v>
          </cell>
          <cell r="AQ101">
            <v>44585</v>
          </cell>
          <cell r="AR101" t="str">
            <v>72,500,000</v>
          </cell>
          <cell r="AS101">
            <v>44587</v>
          </cell>
          <cell r="BU101" t="str">
            <v>Gina Paola Ochoa Vivas</v>
          </cell>
          <cell r="BW101" t="str">
            <v>M</v>
          </cell>
          <cell r="BX101">
            <v>44890</v>
          </cell>
        </row>
        <row r="102">
          <cell r="E102">
            <v>101</v>
          </cell>
          <cell r="F102" t="str">
            <v xml:space="preserve">MILDRED TATIANA MORENO CASTRO </v>
          </cell>
          <cell r="G102" t="str">
            <v>CC</v>
          </cell>
          <cell r="H102">
            <v>1032413066</v>
          </cell>
          <cell r="I102">
            <v>6</v>
          </cell>
          <cell r="J102">
            <v>32156</v>
          </cell>
          <cell r="K102" t="str">
            <v>No aplica</v>
          </cell>
          <cell r="L102" t="str">
            <v>No aplica</v>
          </cell>
          <cell r="M102" t="str">
            <v>No aplica</v>
          </cell>
          <cell r="N102" t="str">
            <v>Calle 5 C No. 32 A 36</v>
          </cell>
          <cell r="O102" t="str">
            <v>Bogotá</v>
          </cell>
          <cell r="P102" t="str">
            <v>mildred.moreno@idpc.gov.co</v>
          </cell>
          <cell r="Q102" t="str">
            <v xml:space="preserve"> Contrato de Prestación de Servicios</v>
          </cell>
          <cell r="R102" t="str">
            <v xml:space="preserve">Servicios Profesionales </v>
          </cell>
          <cell r="S102" t="str">
            <v>Contratación directa</v>
          </cell>
          <cell r="T102" t="str">
            <v>Prestación de Servicios Profesionales y Apoyo</v>
          </cell>
          <cell r="U102" t="str">
            <v>Inversión</v>
          </cell>
          <cell r="V102" t="str">
            <v>155-Prestar servicios profesionales al Instituto Distrital de Patrimonio Cultural para apoyar las actividades en fachadas y espacio público en los Bienes de interés Cultural de la Subdirección de Protección e Intervención del Patrimonio.</v>
          </cell>
          <cell r="W102">
            <v>79750000</v>
          </cell>
          <cell r="X102">
            <v>79750000</v>
          </cell>
          <cell r="Y102">
            <v>7250000</v>
          </cell>
          <cell r="Z102" t="str">
            <v>11 Meses</v>
          </cell>
          <cell r="AA102">
            <v>11</v>
          </cell>
          <cell r="AB102">
            <v>0</v>
          </cell>
          <cell r="AC102">
            <v>330</v>
          </cell>
          <cell r="AD102">
            <v>44582</v>
          </cell>
          <cell r="AE102">
            <v>44587</v>
          </cell>
          <cell r="AF102">
            <v>44920</v>
          </cell>
          <cell r="AG102" t="str">
            <v>HEVER  LUIS CRUZ  CASTRO</v>
          </cell>
          <cell r="AH102">
            <v>6034269</v>
          </cell>
          <cell r="AI102">
            <v>2</v>
          </cell>
          <cell r="AJ102" t="str">
            <v>https://community.secop.gov.co/Public/Tendering/OpportunityDetail/Index?noticeUID=CO1.NTC.2639283&amp;isFromPublicArea=True&amp;isModal=true&amp;asPopupView=true</v>
          </cell>
          <cell r="AK102" t="str">
            <v>01/21/2022</v>
          </cell>
          <cell r="AL102" t="str">
            <v>MARIA CLAUDIA VARGAS MARTINEZ</v>
          </cell>
          <cell r="AM102" t="str">
            <v xml:space="preserve"> SUBDIRECCION DE PROTECCION E INTERVENCION  </v>
          </cell>
          <cell r="AN102">
            <v>44582</v>
          </cell>
          <cell r="AO102">
            <v>44915</v>
          </cell>
          <cell r="AP102">
            <v>86</v>
          </cell>
          <cell r="AQ102">
            <v>44583</v>
          </cell>
          <cell r="AR102" t="str">
            <v>79,750,000</v>
          </cell>
          <cell r="AS102">
            <v>44587</v>
          </cell>
          <cell r="BU102" t="str">
            <v>Gina Paola Ochoa Vivas</v>
          </cell>
          <cell r="BW102" t="str">
            <v>F</v>
          </cell>
          <cell r="BX102">
            <v>44920</v>
          </cell>
        </row>
        <row r="103">
          <cell r="E103">
            <v>102</v>
          </cell>
          <cell r="F103" t="str">
            <v>HAROLD JUSEP AGUDELO CASALLAS</v>
          </cell>
          <cell r="G103" t="str">
            <v>CC</v>
          </cell>
          <cell r="H103">
            <v>80843932</v>
          </cell>
          <cell r="I103">
            <v>8</v>
          </cell>
          <cell r="J103">
            <v>31074</v>
          </cell>
          <cell r="K103" t="str">
            <v>No aplica</v>
          </cell>
          <cell r="L103" t="str">
            <v>No aplica</v>
          </cell>
          <cell r="M103" t="str">
            <v>No aplica</v>
          </cell>
          <cell r="N103" t="str">
            <v>Carrera 90 A # 67 B - 14</v>
          </cell>
          <cell r="O103" t="str">
            <v>Bogotá</v>
          </cell>
          <cell r="P103" t="str">
            <v>harold.agudelo@idpc.gov.co</v>
          </cell>
          <cell r="Q103" t="str">
            <v xml:space="preserve"> Contrato de Prestación de Servicios</v>
          </cell>
          <cell r="R103" t="str">
            <v xml:space="preserve">Servicios Profesionales </v>
          </cell>
          <cell r="S103" t="str">
            <v>Contratación directa</v>
          </cell>
          <cell r="T103" t="str">
            <v>Prestación de Servicios Profesionales y Apoyo</v>
          </cell>
          <cell r="U103" t="str">
            <v>Inversión</v>
          </cell>
          <cell r="V103" t="str">
            <v>246-Prestar servicios profesionales para el desarrollo de acciones relacionadas con la gestión de la infraestructura tecnológica y sistemas de información para el mejoramiento de la eficiencia en el IDPC.</v>
          </cell>
          <cell r="W103">
            <v>48780182</v>
          </cell>
          <cell r="X103">
            <v>48780182</v>
          </cell>
          <cell r="Y103">
            <v>4434562</v>
          </cell>
          <cell r="Z103" t="str">
            <v>11 Meses</v>
          </cell>
          <cell r="AA103">
            <v>11</v>
          </cell>
          <cell r="AB103">
            <v>0</v>
          </cell>
          <cell r="AC103">
            <v>330</v>
          </cell>
          <cell r="AD103">
            <v>44583</v>
          </cell>
          <cell r="AE103">
            <v>44587</v>
          </cell>
          <cell r="AF103">
            <v>44920</v>
          </cell>
          <cell r="AG103" t="str">
            <v>JUAN FERNANDO ACOSTA MIRKOW</v>
          </cell>
          <cell r="AH103">
            <v>71722121</v>
          </cell>
          <cell r="AI103">
            <v>1</v>
          </cell>
          <cell r="AJ103" t="str">
            <v>https://community.secop.gov.co/Public/Tendering/OpportunityDetail/Index?noticeUID=CO1.NTC.2661482&amp;isFromPublicArea=True&amp;isModal=true&amp;asPopupView=true</v>
          </cell>
          <cell r="AK103" t="str">
            <v>01/22/2022</v>
          </cell>
          <cell r="AL103" t="str">
            <v>JUAN FERNANDO ACOSTA MIRKOW</v>
          </cell>
          <cell r="AM103" t="str">
            <v>SUBDIRECCION DE GESTION CORPORATIVA</v>
          </cell>
          <cell r="AN103">
            <v>44584</v>
          </cell>
          <cell r="AO103">
            <v>44918</v>
          </cell>
          <cell r="AP103">
            <v>158</v>
          </cell>
          <cell r="AQ103">
            <v>44585</v>
          </cell>
          <cell r="AR103" t="str">
            <v>48,780,182</v>
          </cell>
          <cell r="AS103">
            <v>44587</v>
          </cell>
          <cell r="BU103" t="str">
            <v xml:space="preserve">Carlos Tello </v>
          </cell>
          <cell r="BW103" t="str">
            <v>M</v>
          </cell>
          <cell r="BX103">
            <v>44920</v>
          </cell>
        </row>
        <row r="104">
          <cell r="E104">
            <v>103</v>
          </cell>
          <cell r="F104" t="str">
            <v>SANDRA LUCIA SUAREZ LOZANO</v>
          </cell>
          <cell r="G104" t="str">
            <v>CC</v>
          </cell>
          <cell r="H104">
            <v>52974799</v>
          </cell>
          <cell r="I104">
            <v>4</v>
          </cell>
          <cell r="J104">
            <v>30528</v>
          </cell>
          <cell r="K104" t="str">
            <v>No aplica</v>
          </cell>
          <cell r="L104" t="str">
            <v>No aplica</v>
          </cell>
          <cell r="M104" t="str">
            <v>No aplica</v>
          </cell>
          <cell r="N104" t="str">
            <v>carrera 55 No. 153-15 torre 3 apto 404</v>
          </cell>
          <cell r="O104" t="str">
            <v>Bogotá</v>
          </cell>
          <cell r="P104" t="str">
            <v>lucia.suarez@idpc.gov.co</v>
          </cell>
          <cell r="Q104" t="str">
            <v xml:space="preserve"> Contrato de Prestación de Servicios</v>
          </cell>
          <cell r="R104" t="str">
            <v xml:space="preserve">Servicios Profesionales </v>
          </cell>
          <cell r="S104" t="str">
            <v>Contratación directa</v>
          </cell>
          <cell r="T104" t="str">
            <v>Prestación de Servicios Profesionales y Apoyo</v>
          </cell>
          <cell r="U104" t="str">
            <v>Inversión</v>
          </cell>
          <cell r="V104" t="str">
            <v>239-Prestar servicios profesionales al Instituto Distrital de Patrimonio Cultural para apoyar la implementación de metodologías colaborativas para la participación ciudadana efectiva e incidente en los procesos misionales del IDPC.</v>
          </cell>
          <cell r="W104">
            <v>55000000</v>
          </cell>
          <cell r="X104">
            <v>55000000</v>
          </cell>
          <cell r="Y104">
            <v>5000000</v>
          </cell>
          <cell r="Z104" t="str">
            <v>11 Meses</v>
          </cell>
          <cell r="AA104">
            <v>11</v>
          </cell>
          <cell r="AB104">
            <v>0</v>
          </cell>
          <cell r="AC104">
            <v>330</v>
          </cell>
          <cell r="AD104">
            <v>44585</v>
          </cell>
          <cell r="AE104">
            <v>44589</v>
          </cell>
          <cell r="AF104">
            <v>44922</v>
          </cell>
          <cell r="AG104" t="str">
            <v>JUAN FERNANDO ACOSTA MIRKOW</v>
          </cell>
          <cell r="AH104">
            <v>71722121</v>
          </cell>
          <cell r="AI104">
            <v>1</v>
          </cell>
          <cell r="AJ104" t="str">
            <v>https://community.secop.gov.co/Public/Tendering/OpportunityDetail/Index?noticeUID=CO1.NTC.2655586&amp;isFromPublicArea=True&amp;isModal=true&amp;asPopupView=true</v>
          </cell>
          <cell r="AK104" t="str">
            <v>01/21/2022</v>
          </cell>
          <cell r="AL104" t="str">
            <v>JUAN FERNANDO ACOSTA MIRKOW</v>
          </cell>
          <cell r="AM104" t="str">
            <v>SUBDIRECCION DE GESTION CORPORATIVA</v>
          </cell>
          <cell r="AN104">
            <v>44584</v>
          </cell>
          <cell r="AO104">
            <v>44918</v>
          </cell>
          <cell r="AP104">
            <v>164</v>
          </cell>
          <cell r="AQ104">
            <v>44586</v>
          </cell>
          <cell r="AR104" t="str">
            <v>55,000,000</v>
          </cell>
          <cell r="AS104">
            <v>44589</v>
          </cell>
          <cell r="BU104" t="str">
            <v xml:space="preserve">Carlos Tello </v>
          </cell>
          <cell r="BW104" t="str">
            <v>F</v>
          </cell>
          <cell r="BX104">
            <v>44922</v>
          </cell>
        </row>
        <row r="105">
          <cell r="E105">
            <v>104</v>
          </cell>
          <cell r="F105" t="str">
            <v>ANGIE PAOLA TRIANA MONTAÑEZ</v>
          </cell>
          <cell r="G105" t="str">
            <v>CC</v>
          </cell>
          <cell r="H105">
            <v>1024570848</v>
          </cell>
          <cell r="I105">
            <v>1</v>
          </cell>
          <cell r="J105">
            <v>35207</v>
          </cell>
          <cell r="K105" t="str">
            <v>No aplica</v>
          </cell>
          <cell r="L105" t="str">
            <v>No aplica</v>
          </cell>
          <cell r="M105" t="str">
            <v>No aplica</v>
          </cell>
          <cell r="N105" t="str">
            <v>Diagonal 63 C Sur No. 73 H 39</v>
          </cell>
          <cell r="O105" t="str">
            <v>Bogotá</v>
          </cell>
          <cell r="P105" t="str">
            <v>angie.triana@idpc.gov.co</v>
          </cell>
          <cell r="Q105" t="str">
            <v xml:space="preserve"> Contrato de Prestación de Servicios</v>
          </cell>
          <cell r="R105" t="str">
            <v xml:space="preserve">Servicios Profesionales </v>
          </cell>
          <cell r="S105" t="str">
            <v>Contratación directa</v>
          </cell>
          <cell r="T105" t="str">
            <v>Prestación de Servicios Profesionales y Apoyo</v>
          </cell>
          <cell r="U105" t="str">
            <v>Inversión</v>
          </cell>
          <cell r="V105" t="str">
            <v>394-Prestar servicios profesionales al IDPC, para apoyar la ejecución del Plan Anual de Auditorías, particularmente en las evaluaciones y seguimientos que le sean asignadas, así como los demás roles de Control Interno.</v>
          </cell>
          <cell r="W105">
            <v>43807445</v>
          </cell>
          <cell r="X105">
            <v>43807445</v>
          </cell>
          <cell r="Y105">
            <v>3982495</v>
          </cell>
          <cell r="Z105" t="str">
            <v>11 Meses</v>
          </cell>
          <cell r="AA105">
            <v>11</v>
          </cell>
          <cell r="AB105">
            <v>0</v>
          </cell>
          <cell r="AC105">
            <v>330</v>
          </cell>
          <cell r="AD105">
            <v>44585</v>
          </cell>
          <cell r="AE105">
            <v>44588</v>
          </cell>
          <cell r="AF105">
            <v>44921</v>
          </cell>
          <cell r="AG105" t="str">
            <v>JUAN FERNANDO ACOSTA MIRKOW</v>
          </cell>
          <cell r="AH105">
            <v>71722121</v>
          </cell>
          <cell r="AI105">
            <v>1</v>
          </cell>
          <cell r="AJ105" t="str">
            <v>https://community.secop.gov.co/Public/Tendering/OpportunityDetail/Index?noticeUID=CO1.NTC.2639981&amp;isFromPublicArea=True&amp;isModal=true&amp;asPopupView=true</v>
          </cell>
          <cell r="AK105" t="str">
            <v>01/21/2022</v>
          </cell>
          <cell r="AL105" t="str">
            <v>JUAN FERNANDO ACOSTA MIRKOW</v>
          </cell>
          <cell r="AM105" t="str">
            <v>SUBDIRECCION DE GESTION CORPORATIVA</v>
          </cell>
          <cell r="AN105">
            <v>44584</v>
          </cell>
          <cell r="AO105">
            <v>44918</v>
          </cell>
          <cell r="AP105">
            <v>165</v>
          </cell>
          <cell r="AQ105">
            <v>44586</v>
          </cell>
          <cell r="AR105" t="str">
            <v>43,807,445</v>
          </cell>
          <cell r="AS105">
            <v>44587</v>
          </cell>
          <cell r="BU105" t="str">
            <v xml:space="preserve">Carlos Tello </v>
          </cell>
          <cell r="BW105" t="str">
            <v>F</v>
          </cell>
          <cell r="BX105">
            <v>44921</v>
          </cell>
        </row>
        <row r="106">
          <cell r="E106">
            <v>105</v>
          </cell>
          <cell r="F106" t="str">
            <v>FRANCISCO GUERRERO GIRALDO</v>
          </cell>
          <cell r="G106" t="str">
            <v>CC</v>
          </cell>
          <cell r="H106">
            <v>79521473</v>
          </cell>
          <cell r="I106">
            <v>3</v>
          </cell>
          <cell r="J106">
            <v>25803</v>
          </cell>
          <cell r="K106" t="str">
            <v>No aplica</v>
          </cell>
          <cell r="L106" t="str">
            <v>No aplica</v>
          </cell>
          <cell r="M106" t="str">
            <v>No aplica</v>
          </cell>
          <cell r="N106" t="str">
            <v>KR 55 B 186 81 BL 5 AP 101</v>
          </cell>
          <cell r="O106" t="str">
            <v>Bogotá</v>
          </cell>
          <cell r="P106" t="str">
            <v>francisco.guerrero@idpc.gov.co</v>
          </cell>
          <cell r="Q106" t="str">
            <v xml:space="preserve"> Contrato de Prestación de Servicios</v>
          </cell>
          <cell r="R106" t="str">
            <v xml:space="preserve">Servicios Profesionales </v>
          </cell>
          <cell r="S106" t="str">
            <v>Contratación directa</v>
          </cell>
          <cell r="T106" t="str">
            <v>Prestación de Servicios Profesionales y Apoyo</v>
          </cell>
          <cell r="U106" t="str">
            <v>Inversión</v>
          </cell>
          <cell r="V106" t="str">
            <v>144-Prestar servicios profesionales al Instituto Distrital de Patrimonio Cultural para apoyar la implementación de acciones de activación participativas y colaborativas con comunidades en la fase de reflexión del programa Recorridos Patrimoniales</v>
          </cell>
          <cell r="W106">
            <v>66000000</v>
          </cell>
          <cell r="X106">
            <v>66000000</v>
          </cell>
          <cell r="Y106">
            <v>6000000</v>
          </cell>
          <cell r="Z106" t="str">
            <v>11 Meses</v>
          </cell>
          <cell r="AA106">
            <v>11</v>
          </cell>
          <cell r="AB106">
            <v>0</v>
          </cell>
          <cell r="AC106">
            <v>330</v>
          </cell>
          <cell r="AD106">
            <v>44584</v>
          </cell>
          <cell r="AE106">
            <v>44587</v>
          </cell>
          <cell r="AF106">
            <v>44920</v>
          </cell>
          <cell r="AG106" t="str">
            <v>ANGELICA MARIA MEDINA MENDOZA</v>
          </cell>
          <cell r="AH106">
            <v>32770467</v>
          </cell>
          <cell r="AI106">
            <v>5</v>
          </cell>
          <cell r="AJ106" t="str">
            <v>https://community.secop.gov.co/Public/Tendering/OpportunityDetail/Index?noticeUID=CO1.NTC.2663741&amp;isFromPublicArea=True&amp;isModal=true&amp;asPopupView=true</v>
          </cell>
          <cell r="AK106" t="str">
            <v>01/22/2022</v>
          </cell>
          <cell r="AL106" t="str">
            <v>ANGELICA MARIA MEDINA MENDOZA</v>
          </cell>
          <cell r="AM106" t="str">
            <v>SUBDIRECCION DE DIVULGACIÓN Y APROPIACIÓN DEL PATRIMONIO</v>
          </cell>
          <cell r="AN106">
            <v>44586</v>
          </cell>
          <cell r="AO106">
            <v>44919</v>
          </cell>
          <cell r="AP106">
            <v>174</v>
          </cell>
          <cell r="AQ106">
            <v>44586</v>
          </cell>
          <cell r="AR106" t="str">
            <v>66,000,000</v>
          </cell>
          <cell r="AS106">
            <v>44587</v>
          </cell>
          <cell r="BU106" t="str">
            <v>Sandra Jannth Rueda Ibañez</v>
          </cell>
          <cell r="BW106" t="str">
            <v>M</v>
          </cell>
          <cell r="BX106">
            <v>44920</v>
          </cell>
        </row>
        <row r="107">
          <cell r="E107">
            <v>106</v>
          </cell>
          <cell r="F107" t="str">
            <v>LUIS ALFREDO BARÓN LEAL</v>
          </cell>
          <cell r="G107" t="str">
            <v>CC</v>
          </cell>
          <cell r="H107">
            <v>80093416</v>
          </cell>
          <cell r="I107">
            <v>1</v>
          </cell>
          <cell r="J107">
            <v>29912</v>
          </cell>
          <cell r="K107" t="str">
            <v>No aplica</v>
          </cell>
          <cell r="L107" t="str">
            <v>No aplica</v>
          </cell>
          <cell r="M107" t="str">
            <v>No aplica</v>
          </cell>
          <cell r="N107" t="str">
            <v>calle 77 a no 20 c - 77</v>
          </cell>
          <cell r="O107" t="str">
            <v>Bogotá</v>
          </cell>
          <cell r="P107" t="str">
            <v>alfredo.baron@idpc.gov.co</v>
          </cell>
          <cell r="Q107" t="str">
            <v xml:space="preserve"> Contrato de Prestación de Servicios</v>
          </cell>
          <cell r="R107" t="str">
            <v xml:space="preserve">Servicios Profesionales </v>
          </cell>
          <cell r="S107" t="str">
            <v>Contratación directa</v>
          </cell>
          <cell r="T107" t="str">
            <v>Prestación de Servicios Profesionales y Apoyo</v>
          </cell>
          <cell r="U107" t="str">
            <v>Inversión</v>
          </cell>
          <cell r="V107" t="str">
            <v>153-Prestar servicios profesionales al Instituto Distrital de Patrimonio Cultural para apoyar la revisión y generación de contenidos de carácter histórico de los títulos a ser publicados por el Instituto en el marco de la estrategia de territorialización del Museo de Bogotá.</v>
          </cell>
          <cell r="W107">
            <v>65920000</v>
          </cell>
          <cell r="X107">
            <v>65920000</v>
          </cell>
          <cell r="Y107">
            <v>6592000</v>
          </cell>
          <cell r="Z107" t="str">
            <v>10 Meses</v>
          </cell>
          <cell r="AA107">
            <v>10</v>
          </cell>
          <cell r="AB107">
            <v>0</v>
          </cell>
          <cell r="AC107">
            <v>300</v>
          </cell>
          <cell r="AD107">
            <v>44585</v>
          </cell>
          <cell r="AE107">
            <v>44593</v>
          </cell>
          <cell r="AF107">
            <v>44895</v>
          </cell>
          <cell r="AG107" t="str">
            <v>ANGELICA MARIA MEDINA MENDOZA</v>
          </cell>
          <cell r="AH107">
            <v>32770467</v>
          </cell>
          <cell r="AI107">
            <v>5</v>
          </cell>
          <cell r="AJ107" t="str">
            <v>https://community.secop.gov.co/Public/Tendering/OpportunityDetail/Index?noticeUID=CO1.NTC.2671390&amp;isFromPublicArea=True&amp;isModal=true&amp;asPopupView=true</v>
          </cell>
          <cell r="AK107" t="str">
            <v>01/23/2022</v>
          </cell>
          <cell r="AL107" t="str">
            <v>ANGELICA MARIA MEDINA MENDOZA</v>
          </cell>
          <cell r="AM107" t="str">
            <v>SUBDIRECCION DE DIVULGACIÓN Y APROPIACIÓN DEL PATRIMONIO</v>
          </cell>
          <cell r="AN107">
            <v>44586</v>
          </cell>
          <cell r="AO107">
            <v>44919</v>
          </cell>
          <cell r="AP107">
            <v>173</v>
          </cell>
          <cell r="AQ107">
            <v>44586</v>
          </cell>
          <cell r="AR107" t="str">
            <v>65,920,000</v>
          </cell>
          <cell r="AS107">
            <v>44589</v>
          </cell>
          <cell r="BU107" t="str">
            <v>Sandra Jannth Rueda Ibañez</v>
          </cell>
          <cell r="BW107" t="str">
            <v>M</v>
          </cell>
          <cell r="BX107">
            <v>44895</v>
          </cell>
        </row>
        <row r="108">
          <cell r="E108">
            <v>107</v>
          </cell>
          <cell r="F108" t="str">
            <v>ANGHELO GIL MORENO</v>
          </cell>
          <cell r="G108" t="str">
            <v>CC</v>
          </cell>
          <cell r="H108">
            <v>1033745819</v>
          </cell>
          <cell r="I108">
            <v>3</v>
          </cell>
          <cell r="J108">
            <v>33741</v>
          </cell>
          <cell r="K108" t="str">
            <v>No aplica</v>
          </cell>
          <cell r="L108" t="str">
            <v>No aplica</v>
          </cell>
          <cell r="M108" t="str">
            <v>No aplica</v>
          </cell>
          <cell r="N108" t="str">
            <v>CARRERA 18R # 61 - 51 Sur</v>
          </cell>
          <cell r="O108" t="str">
            <v>Bogotá</v>
          </cell>
          <cell r="P108" t="str">
            <v>anghello.gil@idpc.gov.co</v>
          </cell>
          <cell r="Q108" t="str">
            <v xml:space="preserve"> Contrato de Prestación de Servicios</v>
          </cell>
          <cell r="R108" t="str">
            <v>Servicios Apoyo a la Gestion</v>
          </cell>
          <cell r="S108" t="str">
            <v>Contratación directa</v>
          </cell>
          <cell r="T108" t="str">
            <v>Prestación de Servicios Profesionales y Apoyo</v>
          </cell>
          <cell r="U108" t="str">
            <v>Inversión</v>
          </cell>
          <cell r="V108" t="str">
            <v>279-Prestar servicios de apoyo a la gestión al Instituto Distrital de Patrimonio Cultural para la revisión constante del estado de las  instalaciones y montaje de exposiciones requeridos en el Museo de la Ciudad Autoconstruida</v>
          </cell>
          <cell r="W108">
            <v>21000000</v>
          </cell>
          <cell r="X108">
            <v>21000000</v>
          </cell>
          <cell r="Y108">
            <v>2000000</v>
          </cell>
          <cell r="Z108" t="str">
            <v>315 Dias</v>
          </cell>
          <cell r="AA108">
            <v>0</v>
          </cell>
          <cell r="AB108">
            <v>315</v>
          </cell>
          <cell r="AC108">
            <v>315</v>
          </cell>
          <cell r="AD108">
            <v>44585</v>
          </cell>
          <cell r="AE108">
            <v>44593</v>
          </cell>
          <cell r="AF108">
            <v>44910</v>
          </cell>
          <cell r="AG108" t="str">
            <v>LUIS CARLOS MANJARRÉZ MARTÍNEZ</v>
          </cell>
          <cell r="AH108">
            <v>1032399045</v>
          </cell>
          <cell r="AI108">
            <v>1</v>
          </cell>
          <cell r="AJ108" t="str">
            <v>https://community.secop.gov.co/Public/Tendering/OpportunityDetail/Index?noticeUID=CO1.NTC.2671644&amp;isFromPublicArea=True&amp;isModal=true&amp;asPopupView=true</v>
          </cell>
          <cell r="AK108" t="str">
            <v>01/23/2022</v>
          </cell>
          <cell r="AL108" t="str">
            <v>ANGELICA MARIA MEDINA MENDOZA</v>
          </cell>
          <cell r="AM108" t="str">
            <v>SUBDIRECCION DE DIVULGACIÓN Y APROPIACIÓN DEL PATRIMONIO</v>
          </cell>
          <cell r="AN108">
            <v>44586</v>
          </cell>
          <cell r="AO108">
            <v>44903</v>
          </cell>
          <cell r="AP108">
            <v>172</v>
          </cell>
          <cell r="AQ108">
            <v>44586</v>
          </cell>
          <cell r="AR108" t="str">
            <v>21,000,000</v>
          </cell>
          <cell r="AS108">
            <v>44592</v>
          </cell>
          <cell r="BU108" t="str">
            <v>Sandra Jannth Rueda Ibañez</v>
          </cell>
          <cell r="BW108" t="str">
            <v>M</v>
          </cell>
          <cell r="BX108">
            <v>44910</v>
          </cell>
        </row>
        <row r="109">
          <cell r="E109">
            <v>108</v>
          </cell>
          <cell r="F109" t="str">
            <v>MIGUEL ANTONIO RODRIGUEZ SILVA</v>
          </cell>
          <cell r="G109" t="str">
            <v>CC</v>
          </cell>
          <cell r="H109">
            <v>79515828</v>
          </cell>
          <cell r="I109">
            <v>1</v>
          </cell>
          <cell r="J109">
            <v>24625</v>
          </cell>
          <cell r="K109" t="str">
            <v>No aplica</v>
          </cell>
          <cell r="L109" t="str">
            <v>No aplica</v>
          </cell>
          <cell r="M109" t="str">
            <v>No aplica</v>
          </cell>
          <cell r="N109" t="str">
            <v>CARRERA 31A NUMERO 42-36 SUR</v>
          </cell>
          <cell r="O109" t="str">
            <v>Bogotá</v>
          </cell>
          <cell r="P109" t="str">
            <v>miguel.rodriguez@idpc.gov.co</v>
          </cell>
          <cell r="Q109" t="str">
            <v xml:space="preserve"> Contrato de Prestación de Servicios</v>
          </cell>
          <cell r="R109" t="str">
            <v>Servicios Apoyo a la Gestion</v>
          </cell>
          <cell r="S109" t="str">
            <v>Contratación directa</v>
          </cell>
          <cell r="T109" t="str">
            <v>Prestación de Servicios Profesionales y Apoyo</v>
          </cell>
          <cell r="U109" t="str">
            <v>Inversión</v>
          </cell>
          <cell r="V109" t="str">
            <v>212-Prestar servicios de apoyo a la gestión al Instituto Distrital de Patrimonio Cultural para la revisión constante del estado de las  instalaciones y montaje de exposiciones en las sedes del Museo de Bogotá.</v>
          </cell>
          <cell r="W109">
            <v>29200500</v>
          </cell>
          <cell r="X109">
            <v>29200500</v>
          </cell>
          <cell r="Y109">
            <v>2781000</v>
          </cell>
          <cell r="Z109" t="str">
            <v>315 Dias</v>
          </cell>
          <cell r="AA109">
            <v>0</v>
          </cell>
          <cell r="AB109">
            <v>315</v>
          </cell>
          <cell r="AC109">
            <v>315</v>
          </cell>
          <cell r="AD109">
            <v>44582</v>
          </cell>
          <cell r="AE109">
            <v>44585</v>
          </cell>
          <cell r="AF109">
            <v>44903</v>
          </cell>
          <cell r="AG109" t="str">
            <v>LUIS CARLOS MANJARRÉZ MARTÍNEZ</v>
          </cell>
          <cell r="AH109">
            <v>1032399045</v>
          </cell>
          <cell r="AI109">
            <v>1</v>
          </cell>
          <cell r="AJ109" t="str">
            <v>https://community.secop.gov.co/Public/Tendering/OpportunityDetail/Index?noticeUID=CO1.NTC.2639865&amp;isFromPublicArea=True&amp;isModal=true&amp;asPopupView=true</v>
          </cell>
          <cell r="AK109" t="str">
            <v>01/21/2022</v>
          </cell>
          <cell r="AL109" t="str">
            <v>ANGELICA MARIA MEDINA MENDOZA</v>
          </cell>
          <cell r="AM109" t="str">
            <v>SUBDIRECCION DE DIVULGACIÓN Y APROPIACIÓN DEL PATRIMONIO</v>
          </cell>
          <cell r="AN109">
            <v>44583</v>
          </cell>
          <cell r="AO109">
            <v>44901</v>
          </cell>
          <cell r="AP109">
            <v>66</v>
          </cell>
          <cell r="AQ109">
            <v>44583</v>
          </cell>
          <cell r="AR109" t="str">
            <v>29,200,500</v>
          </cell>
          <cell r="AS109">
            <v>44585</v>
          </cell>
          <cell r="BU109" t="str">
            <v>Sandra Jannth Rueda Ibañez</v>
          </cell>
          <cell r="BW109" t="str">
            <v>M</v>
          </cell>
          <cell r="BX109">
            <v>44903</v>
          </cell>
        </row>
        <row r="110">
          <cell r="E110">
            <v>109</v>
          </cell>
          <cell r="F110" t="str">
            <v>LUIS ENRIQUE RINCON HENAO</v>
          </cell>
          <cell r="G110" t="str">
            <v>CC</v>
          </cell>
          <cell r="H110">
            <v>1010192571</v>
          </cell>
          <cell r="I110">
            <v>4</v>
          </cell>
          <cell r="J110">
            <v>32992</v>
          </cell>
          <cell r="K110" t="str">
            <v>No aplica</v>
          </cell>
          <cell r="L110" t="str">
            <v>No aplica</v>
          </cell>
          <cell r="M110" t="str">
            <v>No aplica</v>
          </cell>
          <cell r="N110" t="str">
            <v>Calle 127 Bis 88 10</v>
          </cell>
          <cell r="O110" t="str">
            <v>Bogotá</v>
          </cell>
          <cell r="P110" t="str">
            <v>enrique.rincon@idpc.gov.co</v>
          </cell>
          <cell r="Q110" t="str">
            <v xml:space="preserve"> Contrato de Prestación de Servicios</v>
          </cell>
          <cell r="R110" t="str">
            <v xml:space="preserve">Servicios Profesionales </v>
          </cell>
          <cell r="S110" t="str">
            <v>Contratación directa</v>
          </cell>
          <cell r="T110" t="str">
            <v>Prestación de Servicios Profesionales y Apoyo</v>
          </cell>
          <cell r="U110" t="str">
            <v>Inversión</v>
          </cell>
          <cell r="V110" t="str">
            <v>197-Prestar servicios profesionales al Instituto Distrital de Patrimonio Cultural para apoyar  los procesos de identificación, documentación y registro del patrimonio cultural inmaterial de la ciudad.</v>
          </cell>
          <cell r="W110">
            <v>66000000</v>
          </cell>
          <cell r="X110">
            <v>66000000</v>
          </cell>
          <cell r="Y110">
            <v>6285714.2857142854</v>
          </cell>
          <cell r="Z110" t="str">
            <v>10 Meses</v>
          </cell>
          <cell r="AA110">
            <v>10</v>
          </cell>
          <cell r="AB110">
            <v>0</v>
          </cell>
          <cell r="AC110">
            <v>300</v>
          </cell>
          <cell r="AD110">
            <v>44588</v>
          </cell>
          <cell r="AE110">
            <v>44593</v>
          </cell>
          <cell r="AF110">
            <v>44895</v>
          </cell>
          <cell r="AG110" t="str">
            <v>ANGELICA MARIA MEDINA MENDOZA</v>
          </cell>
          <cell r="AH110">
            <v>32770467</v>
          </cell>
          <cell r="AI110">
            <v>5</v>
          </cell>
          <cell r="AJ110" t="str">
            <v>https://community.secop.gov.co/Public/Tendering/OpportunityDetail/Index?noticeUID=CO1.NTC.2715870&amp;isFromPublicArea=True&amp;isModal=true&amp;asPopupView=true</v>
          </cell>
          <cell r="AK110" t="str">
            <v>01/24/2022</v>
          </cell>
          <cell r="AL110" t="str">
            <v>ANGELICA MARIA MEDINA MENDOZA</v>
          </cell>
          <cell r="AM110" t="str">
            <v>SUBDIRECCION DE DIVULGACIÓN Y APROPIACIÓN DEL PATRIMONIO</v>
          </cell>
          <cell r="AN110">
            <v>44588</v>
          </cell>
          <cell r="AO110">
            <v>44921</v>
          </cell>
          <cell r="AP110">
            <v>293</v>
          </cell>
          <cell r="AQ110">
            <v>44588</v>
          </cell>
          <cell r="AR110" t="str">
            <v>66,000,000</v>
          </cell>
          <cell r="AS110">
            <v>44592</v>
          </cell>
          <cell r="BU110" t="str">
            <v>Sandra Jannth Rueda Ibañez</v>
          </cell>
          <cell r="BW110" t="str">
            <v>M</v>
          </cell>
          <cell r="BX110">
            <v>44895</v>
          </cell>
        </row>
        <row r="111">
          <cell r="E111">
            <v>110</v>
          </cell>
          <cell r="F111" t="str">
            <v>INGRID JOHANA PARADA MENDIVELSO</v>
          </cell>
          <cell r="G111" t="str">
            <v>CC</v>
          </cell>
          <cell r="H111">
            <v>1023901684</v>
          </cell>
          <cell r="I111">
            <v>9</v>
          </cell>
          <cell r="J111">
            <v>33136</v>
          </cell>
          <cell r="K111" t="str">
            <v>No aplica</v>
          </cell>
          <cell r="L111" t="str">
            <v>No aplica</v>
          </cell>
          <cell r="M111" t="str">
            <v>No aplica</v>
          </cell>
          <cell r="N111" t="str">
            <v>tv 6c # 33-35 sur</v>
          </cell>
          <cell r="O111" t="str">
            <v>Bogotá</v>
          </cell>
          <cell r="P111" t="str">
            <v>ingrid.parada@idpc.gov.co</v>
          </cell>
          <cell r="Q111" t="str">
            <v xml:space="preserve"> Contrato de Prestación de Servicios</v>
          </cell>
          <cell r="R111" t="str">
            <v xml:space="preserve">Servicios Profesionales </v>
          </cell>
          <cell r="S111" t="str">
            <v>Contratación directa</v>
          </cell>
          <cell r="T111" t="str">
            <v>Prestación de Servicios Profesionales y Apoyo</v>
          </cell>
          <cell r="U111" t="str">
            <v>Inversión</v>
          </cell>
          <cell r="V111" t="str">
            <v>98-Prestar servicios profesionales al Instituto Distrital de Patrimonio Cultural para apoyar las actividades de gestión social, administrativas y operativas  relacionadas con la línea de trabajo de espacios públicos patrimoniales, publicidad exterior y estaciones de telecomunicaciones de la Subdirección de Protección e Intervención del Patrimonio.</v>
          </cell>
          <cell r="W111">
            <v>54075000</v>
          </cell>
          <cell r="X111">
            <v>54075000</v>
          </cell>
          <cell r="Y111">
            <v>5150000</v>
          </cell>
          <cell r="Z111" t="str">
            <v>315 Dias</v>
          </cell>
          <cell r="AA111">
            <v>0</v>
          </cell>
          <cell r="AB111">
            <v>315</v>
          </cell>
          <cell r="AC111">
            <v>315</v>
          </cell>
          <cell r="AD111">
            <v>44583</v>
          </cell>
          <cell r="AE111">
            <v>44587</v>
          </cell>
          <cell r="AF111">
            <v>44905</v>
          </cell>
          <cell r="AG111" t="str">
            <v>MARIA CLAUDIA VARGAS MARTINEZ</v>
          </cell>
          <cell r="AH111">
            <v>39791978</v>
          </cell>
          <cell r="AI111">
            <v>2</v>
          </cell>
          <cell r="AJ111" t="str">
            <v>https://community.secop.gov.co/Public/Tendering/OpportunityDetail/Index?noticeUID=CO1.NTC.2655852&amp;isFromPublicArea=True&amp;isModal=true&amp;asPopupView=true</v>
          </cell>
          <cell r="AK111" t="str">
            <v>01/22/2022</v>
          </cell>
          <cell r="AL111" t="str">
            <v>MARIA CLAUDIA VARGAS MARTINEZ</v>
          </cell>
          <cell r="AM111" t="str">
            <v xml:space="preserve"> SUBDIRECCION DE PROTECCION E INTERVENCION  </v>
          </cell>
          <cell r="AN111">
            <v>44583</v>
          </cell>
          <cell r="AO111">
            <v>44914</v>
          </cell>
          <cell r="AP111">
            <v>87</v>
          </cell>
          <cell r="AQ111">
            <v>44585</v>
          </cell>
          <cell r="AR111" t="str">
            <v>54,075,000</v>
          </cell>
          <cell r="AS111">
            <v>44587</v>
          </cell>
          <cell r="BU111" t="str">
            <v>Gina Paola Ochoa Vivas</v>
          </cell>
          <cell r="BW111" t="str">
            <v>F</v>
          </cell>
          <cell r="BX111">
            <v>44905</v>
          </cell>
        </row>
        <row r="112">
          <cell r="E112">
            <v>111</v>
          </cell>
          <cell r="F112" t="str">
            <v>ANDREA MARCELA CASTILBLANCO LOPEZ</v>
          </cell>
          <cell r="G112" t="str">
            <v>CC</v>
          </cell>
          <cell r="H112">
            <v>1019026715</v>
          </cell>
          <cell r="I112">
            <v>0</v>
          </cell>
          <cell r="J112">
            <v>32401</v>
          </cell>
          <cell r="K112" t="str">
            <v>No aplica</v>
          </cell>
          <cell r="L112" t="str">
            <v>No aplica</v>
          </cell>
          <cell r="M112" t="str">
            <v>No aplica</v>
          </cell>
          <cell r="N112" t="str">
            <v>calle 143 A no. 113 C 50 Bloque 3 apto 309</v>
          </cell>
          <cell r="O112" t="str">
            <v>Bogotá</v>
          </cell>
          <cell r="P112" t="str">
            <v>andrea.castiblanco@idpc.gov.co</v>
          </cell>
          <cell r="Q112" t="str">
            <v xml:space="preserve"> Contrato de Prestación de Servicios</v>
          </cell>
          <cell r="R112" t="str">
            <v xml:space="preserve">Servicios Profesionales </v>
          </cell>
          <cell r="S112" t="str">
            <v>Contratación directa</v>
          </cell>
          <cell r="T112" t="str">
            <v>Prestación de Servicios Profesionales y Apoyo</v>
          </cell>
          <cell r="U112" t="str">
            <v>Inversión</v>
          </cell>
          <cell r="V112" t="str">
            <v>109-Prestar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W112">
            <v>74591055</v>
          </cell>
          <cell r="X112">
            <v>74591055</v>
          </cell>
          <cell r="Y112">
            <v>7103910</v>
          </cell>
          <cell r="Z112" t="str">
            <v>315 Dias</v>
          </cell>
          <cell r="AA112">
            <v>0</v>
          </cell>
          <cell r="AB112">
            <v>315</v>
          </cell>
          <cell r="AC112">
            <v>315</v>
          </cell>
          <cell r="AD112">
            <v>44583</v>
          </cell>
          <cell r="AE112">
            <v>44587</v>
          </cell>
          <cell r="AF112">
            <v>44905</v>
          </cell>
          <cell r="AG112" t="str">
            <v>MARIA CLAUDIA VARGAS MARTINEZ</v>
          </cell>
          <cell r="AH112">
            <v>39791978</v>
          </cell>
          <cell r="AI112">
            <v>2</v>
          </cell>
          <cell r="AJ112" t="str">
            <v>https://community.secop.gov.co/Public/Tendering/OpportunityDetail/Index?noticeUID=CO1.NTC.2655766&amp;isFromPublicArea=True&amp;isModal=true&amp;asPopupView=true</v>
          </cell>
          <cell r="AK112" t="str">
            <v>01/22/2022</v>
          </cell>
          <cell r="AL112" t="str">
            <v>MARIA CLAUDIA VARGAS MARTINEZ</v>
          </cell>
          <cell r="AM112" t="str">
            <v xml:space="preserve"> SUBDIRECCION DE PROTECCION E INTERVENCION  </v>
          </cell>
          <cell r="AN112">
            <v>44583</v>
          </cell>
          <cell r="AO112">
            <v>44904</v>
          </cell>
          <cell r="AP112">
            <v>91</v>
          </cell>
          <cell r="AQ112">
            <v>44585</v>
          </cell>
          <cell r="AR112" t="str">
            <v>74,591,055</v>
          </cell>
          <cell r="AS112">
            <v>44587</v>
          </cell>
          <cell r="BU112" t="str">
            <v>Gina Paola Ochoa Vivas</v>
          </cell>
          <cell r="BW112" t="str">
            <v>F</v>
          </cell>
          <cell r="BX112">
            <v>44905</v>
          </cell>
        </row>
        <row r="113">
          <cell r="E113">
            <v>112</v>
          </cell>
          <cell r="F113" t="str">
            <v>DAVID ERNESTO ARIAS SILVA</v>
          </cell>
          <cell r="G113" t="str">
            <v>CC</v>
          </cell>
          <cell r="H113">
            <v>19752376</v>
          </cell>
          <cell r="I113">
            <v>1</v>
          </cell>
          <cell r="J113">
            <v>28780</v>
          </cell>
          <cell r="K113" t="str">
            <v>No aplica</v>
          </cell>
          <cell r="L113" t="str">
            <v>No aplica</v>
          </cell>
          <cell r="M113" t="str">
            <v>No aplica</v>
          </cell>
          <cell r="N113" t="str">
            <v>carrera 63 No. 23 A 84 Int 2 Apto 502</v>
          </cell>
          <cell r="O113" t="str">
            <v>Bogotá</v>
          </cell>
          <cell r="P113" t="str">
            <v>david.arias@idpc.gov.co</v>
          </cell>
          <cell r="Q113" t="str">
            <v xml:space="preserve"> Contrato de Prestación de Servicios</v>
          </cell>
          <cell r="R113" t="str">
            <v xml:space="preserve">Servicios Profesionales </v>
          </cell>
          <cell r="S113" t="str">
            <v>Contratación directa</v>
          </cell>
          <cell r="T113" t="str">
            <v>Prestación de Servicios Profesionales y Apoyo</v>
          </cell>
          <cell r="U113" t="str">
            <v>Inversión</v>
          </cell>
          <cell r="V113" t="str">
            <v>113-Prestar servicios profesionales al Instituto Distrital de Patrimonio Cultural en el apoyo  y gestion de los procesos asociados a la actualización y revisión del inevntario de los Bienes de Interés Cultural de naturaleza material del Distrito Capital acorde con la valoración patrimonial de los mismos.</v>
          </cell>
          <cell r="W113">
            <v>88798875</v>
          </cell>
          <cell r="X113">
            <v>88798875</v>
          </cell>
          <cell r="Y113">
            <v>8072625</v>
          </cell>
          <cell r="Z113" t="str">
            <v>11 Meses</v>
          </cell>
          <cell r="AA113">
            <v>11</v>
          </cell>
          <cell r="AB113">
            <v>0</v>
          </cell>
          <cell r="AC113">
            <v>330</v>
          </cell>
          <cell r="AD113">
            <v>44583</v>
          </cell>
          <cell r="AE113">
            <v>44587</v>
          </cell>
          <cell r="AF113">
            <v>44920</v>
          </cell>
          <cell r="AG113" t="str">
            <v>MARIA CLAUDIA VARGAS MARTINEZ</v>
          </cell>
          <cell r="AH113">
            <v>39791978</v>
          </cell>
          <cell r="AI113">
            <v>2</v>
          </cell>
          <cell r="AJ113" t="str">
            <v>https://community.secop.gov.co/Public/Tendering/OpportunityDetail/Index?noticeUID=CO1.NTC.2666261&amp;isFromPublicArea=True&amp;isModal=true&amp;asPopupView=true</v>
          </cell>
          <cell r="AK113" t="str">
            <v>01/22/2022</v>
          </cell>
          <cell r="AL113" t="str">
            <v>MARIA CLAUDIA VARGAS MARTINEZ</v>
          </cell>
          <cell r="AM113" t="str">
            <v xml:space="preserve"> SUBDIRECCION DE PROTECCION E INTERVENCION  </v>
          </cell>
          <cell r="AN113">
            <v>44583</v>
          </cell>
          <cell r="AO113">
            <v>44918</v>
          </cell>
          <cell r="AP113">
            <v>90</v>
          </cell>
          <cell r="AQ113">
            <v>44585</v>
          </cell>
          <cell r="AR113" t="str">
            <v>88,798,875</v>
          </cell>
          <cell r="AS113">
            <v>44587</v>
          </cell>
          <cell r="BU113" t="str">
            <v>Laura Maria Hernandez Restrepo</v>
          </cell>
          <cell r="BW113" t="str">
            <v>M</v>
          </cell>
          <cell r="BX113">
            <v>44920</v>
          </cell>
        </row>
        <row r="114">
          <cell r="E114">
            <v>113</v>
          </cell>
          <cell r="F114" t="str">
            <v>LIDA COSTANZA MEDRANO RINCON</v>
          </cell>
          <cell r="G114" t="str">
            <v>CC</v>
          </cell>
          <cell r="H114">
            <v>46450640</v>
          </cell>
          <cell r="I114">
            <v>1</v>
          </cell>
          <cell r="J114">
            <v>29050</v>
          </cell>
          <cell r="K114" t="str">
            <v>No aplica</v>
          </cell>
          <cell r="L114" t="str">
            <v>No aplica</v>
          </cell>
          <cell r="M114" t="str">
            <v>No aplica</v>
          </cell>
          <cell r="N114" t="str">
            <v>Calle 25 No 35-39 Bloque C-4 Apto 804</v>
          </cell>
          <cell r="O114" t="str">
            <v>Bogotá</v>
          </cell>
          <cell r="P114" t="str">
            <v>lida.medrano@idpc.gov.co</v>
          </cell>
          <cell r="Q114" t="str">
            <v xml:space="preserve"> Contrato de Prestación de Servicios</v>
          </cell>
          <cell r="R114" t="str">
            <v xml:space="preserve">Servicios Profesionales </v>
          </cell>
          <cell r="S114" t="str">
            <v>Contratación directa</v>
          </cell>
          <cell r="T114" t="str">
            <v>Prestación de Servicios Profesionales y Apoyo</v>
          </cell>
          <cell r="U114" t="str">
            <v>Inversión</v>
          </cell>
          <cell r="V114" t="str">
            <v>103-Prestar sus servicios profesionales al Instituto Distrital de Patrimonio Cultural en el apoyo y gestion  de las acciones necesarias relacionadas con solicitudes de control urbano, solicitudes de acceso a beneficios económicos para inmuebles de interés cultural reglamentados por la administración distrital y solicitudes por estado de ruina de inmuebles en la ciudad de Bogotá.</v>
          </cell>
          <cell r="W114">
            <v>79750000</v>
          </cell>
          <cell r="X114">
            <v>79750000</v>
          </cell>
          <cell r="Y114">
            <v>7250000</v>
          </cell>
          <cell r="Z114" t="str">
            <v>11 Meses</v>
          </cell>
          <cell r="AA114">
            <v>11</v>
          </cell>
          <cell r="AB114">
            <v>0</v>
          </cell>
          <cell r="AC114">
            <v>330</v>
          </cell>
          <cell r="AD114">
            <v>44583</v>
          </cell>
          <cell r="AE114">
            <v>44587</v>
          </cell>
          <cell r="AF114">
            <v>44920</v>
          </cell>
          <cell r="AG114" t="str">
            <v>MARIA CLAUDIA VARGAS MARTINEZ</v>
          </cell>
          <cell r="AH114">
            <v>39791978</v>
          </cell>
          <cell r="AI114">
            <v>2</v>
          </cell>
          <cell r="AJ114" t="str">
            <v>https://community.secop.gov.co/Public/Tendering/OpportunityDetail/Index?noticeUID=CO1.NTC.2666702&amp;isFromPublicArea=True&amp;isModal=true&amp;asPopupView=true</v>
          </cell>
          <cell r="AK114" t="str">
            <v>01/22/2022</v>
          </cell>
          <cell r="AL114" t="str">
            <v>MARIA CLAUDIA VARGAS MARTINEZ</v>
          </cell>
          <cell r="AM114" t="str">
            <v xml:space="preserve"> SUBDIRECCION DE PROTECCION E INTERVENCION  </v>
          </cell>
          <cell r="AN114">
            <v>44583</v>
          </cell>
          <cell r="AO114">
            <v>44918</v>
          </cell>
          <cell r="AP114">
            <v>92</v>
          </cell>
          <cell r="AQ114">
            <v>44585</v>
          </cell>
          <cell r="AR114" t="str">
            <v>79,750,000</v>
          </cell>
          <cell r="AS114">
            <v>44587</v>
          </cell>
          <cell r="BU114" t="str">
            <v>Gina Paola Ochoa Vivas</v>
          </cell>
          <cell r="BW114" t="str">
            <v>F</v>
          </cell>
          <cell r="BX114">
            <v>44920</v>
          </cell>
        </row>
        <row r="115">
          <cell r="E115">
            <v>114</v>
          </cell>
          <cell r="F115" t="str">
            <v>MARTHA LILIANA TRIGOS PICON</v>
          </cell>
          <cell r="G115" t="str">
            <v>CC</v>
          </cell>
          <cell r="H115">
            <v>37324767</v>
          </cell>
          <cell r="I115">
            <v>6</v>
          </cell>
          <cell r="J115">
            <v>26278</v>
          </cell>
          <cell r="K115" t="str">
            <v>No aplica</v>
          </cell>
          <cell r="L115" t="str">
            <v>No aplica</v>
          </cell>
          <cell r="M115" t="str">
            <v>No aplica</v>
          </cell>
          <cell r="N115" t="str">
            <v>Carrera 9 No. 52A-20 Apto 205</v>
          </cell>
          <cell r="O115" t="str">
            <v>Bogotá</v>
          </cell>
          <cell r="P115" t="str">
            <v>martha.trigos@idpc.gov.co</v>
          </cell>
          <cell r="Q115" t="str">
            <v xml:space="preserve"> Contrato de Prestación de Servicios</v>
          </cell>
          <cell r="R115" t="str">
            <v xml:space="preserve">Servicios Profesionales </v>
          </cell>
          <cell r="S115" t="str">
            <v>Contratación directa</v>
          </cell>
          <cell r="T115" t="str">
            <v>Prestación de Servicios Profesionales y Apoyo</v>
          </cell>
          <cell r="U115" t="str">
            <v>Inversión</v>
          </cell>
          <cell r="V115" t="str">
            <v>156-Prestar servicios profesionales al Instituto Distrital de Patrimonio Cultural para apoyar el desarrollo técnico de las actividades en fachadas y espacio público en los Bienes de interés Cultural de la Subdirección de Protección e Intervención del Patrimonio.</v>
          </cell>
          <cell r="W115">
            <v>60795000</v>
          </cell>
          <cell r="X115">
            <v>60795000</v>
          </cell>
          <cell r="Y115">
            <v>5790000</v>
          </cell>
          <cell r="Z115" t="str">
            <v>315 Dias</v>
          </cell>
          <cell r="AA115">
            <v>0</v>
          </cell>
          <cell r="AB115">
            <v>315</v>
          </cell>
          <cell r="AC115">
            <v>315</v>
          </cell>
          <cell r="AD115">
            <v>44583</v>
          </cell>
          <cell r="AE115">
            <v>44588</v>
          </cell>
          <cell r="AF115">
            <v>44906</v>
          </cell>
          <cell r="AG115" t="str">
            <v>HEVER  LUIS CRUZ  CASTRO</v>
          </cell>
          <cell r="AH115">
            <v>6034269</v>
          </cell>
          <cell r="AI115">
            <v>2</v>
          </cell>
          <cell r="AJ115" t="str">
            <v>https://community.secop.gov.co/Public/Tendering/OpportunityDetail/Index?noticeUID=CO1.NTC.2666744&amp;isFromPublicArea=True&amp;isModal=true&amp;asPopupView=true</v>
          </cell>
          <cell r="AK115" t="str">
            <v>01/22/2022</v>
          </cell>
          <cell r="AL115" t="str">
            <v>MARIA CLAUDIA VARGAS MARTINEZ</v>
          </cell>
          <cell r="AM115" t="str">
            <v xml:space="preserve"> SUBDIRECCION DE PROTECCION E INTERVENCION  </v>
          </cell>
          <cell r="AN115">
            <v>44583</v>
          </cell>
          <cell r="AO115">
            <v>44904</v>
          </cell>
          <cell r="AP115">
            <v>93</v>
          </cell>
          <cell r="AQ115">
            <v>44585</v>
          </cell>
          <cell r="AR115" t="str">
            <v>60,795,000</v>
          </cell>
          <cell r="AS115">
            <v>44588</v>
          </cell>
          <cell r="BU115" t="str">
            <v>Gina Paola Ochoa Vivas</v>
          </cell>
          <cell r="BW115" t="str">
            <v>F</v>
          </cell>
          <cell r="BX115">
            <v>44906</v>
          </cell>
        </row>
        <row r="116">
          <cell r="E116">
            <v>115</v>
          </cell>
          <cell r="F116" t="str">
            <v>FRANCY ANDREA PEÑARANDA PEREZ</v>
          </cell>
          <cell r="G116" t="str">
            <v>CC</v>
          </cell>
          <cell r="H116">
            <v>1001053239</v>
          </cell>
          <cell r="I116">
            <v>5</v>
          </cell>
          <cell r="J116">
            <v>31782</v>
          </cell>
          <cell r="K116" t="str">
            <v>No aplica</v>
          </cell>
          <cell r="L116" t="str">
            <v>No aplica</v>
          </cell>
          <cell r="M116" t="str">
            <v>No aplica</v>
          </cell>
          <cell r="N116" t="str">
            <v>CR 99 A 40 A SUR 49 P 1</v>
          </cell>
          <cell r="O116" t="str">
            <v>Bogotá</v>
          </cell>
          <cell r="Q116" t="str">
            <v xml:space="preserve"> Contrato de Prestación de Servicios</v>
          </cell>
          <cell r="R116" t="str">
            <v>Servicios Apoyo a la Gestion</v>
          </cell>
          <cell r="S116" t="str">
            <v>Contratación directa</v>
          </cell>
          <cell r="T116" t="str">
            <v>Prestación de Servicios Profesionales y Apoyo</v>
          </cell>
          <cell r="U116" t="str">
            <v>Inversión</v>
          </cell>
          <cell r="V116" t="str">
            <v>168-Prestar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W116">
            <v>22265250</v>
          </cell>
          <cell r="X116">
            <v>22265250</v>
          </cell>
          <cell r="Y116">
            <v>2120500</v>
          </cell>
          <cell r="Z116" t="str">
            <v>315 Dias</v>
          </cell>
          <cell r="AA116">
            <v>0</v>
          </cell>
          <cell r="AB116">
            <v>315</v>
          </cell>
          <cell r="AC116">
            <v>315</v>
          </cell>
          <cell r="AD116">
            <v>44583</v>
          </cell>
          <cell r="AE116">
            <v>44587</v>
          </cell>
          <cell r="AF116">
            <v>44905</v>
          </cell>
          <cell r="AG116" t="str">
            <v>HEVER  LUIS CRUZ  CASTRO</v>
          </cell>
          <cell r="AH116">
            <v>6034269</v>
          </cell>
          <cell r="AI116">
            <v>2</v>
          </cell>
          <cell r="AJ116" t="str">
            <v>https://community.secop.gov.co/Public/Tendering/OpportunityDetail/Index?noticeUID=CO1.NTC.2666581&amp;isFromPublicArea=True&amp;isModal=true&amp;asPopupView=true</v>
          </cell>
          <cell r="AK116" t="str">
            <v>01/22/2022</v>
          </cell>
          <cell r="AL116" t="str">
            <v>MARIA CLAUDIA VARGAS MARTINEZ</v>
          </cell>
          <cell r="AM116" t="str">
            <v xml:space="preserve"> SUBDIRECCION DE PROTECCION E INTERVENCION  </v>
          </cell>
          <cell r="AN116">
            <v>44583</v>
          </cell>
          <cell r="AO116">
            <v>44904</v>
          </cell>
          <cell r="AP116">
            <v>95</v>
          </cell>
          <cell r="AQ116">
            <v>44585</v>
          </cell>
          <cell r="AR116" t="str">
            <v>22,265,250</v>
          </cell>
          <cell r="AS116">
            <v>44587</v>
          </cell>
          <cell r="BU116" t="str">
            <v>Gina Paola Ochoa Vivas</v>
          </cell>
          <cell r="BW116" t="str">
            <v>F</v>
          </cell>
          <cell r="BX116">
            <v>44905</v>
          </cell>
        </row>
        <row r="117">
          <cell r="E117">
            <v>116</v>
          </cell>
          <cell r="F117" t="str">
            <v xml:space="preserve">ZEGELLA TOLOZA AYALA </v>
          </cell>
          <cell r="G117" t="str">
            <v>CC</v>
          </cell>
          <cell r="H117">
            <v>1077920459</v>
          </cell>
          <cell r="I117">
            <v>5</v>
          </cell>
          <cell r="J117">
            <v>32949</v>
          </cell>
          <cell r="K117" t="str">
            <v>No aplica</v>
          </cell>
          <cell r="L117" t="str">
            <v>No aplica</v>
          </cell>
          <cell r="M117" t="str">
            <v>No aplica</v>
          </cell>
          <cell r="N117" t="str">
            <v>Cr 4 Este # 103-01</v>
          </cell>
          <cell r="O117" t="str">
            <v>Bogotá</v>
          </cell>
          <cell r="P117" t="str">
            <v>zegella.toloza@idpc.gov.co</v>
          </cell>
          <cell r="Q117" t="str">
            <v xml:space="preserve"> Contrato de Prestación de Servicios</v>
          </cell>
          <cell r="R117" t="str">
            <v>Servicios Apoyo a la Gestion</v>
          </cell>
          <cell r="S117" t="str">
            <v>Contratación directa</v>
          </cell>
          <cell r="T117" t="str">
            <v>Prestación de Servicios Profesionales y Apoyo</v>
          </cell>
          <cell r="U117" t="str">
            <v>Inversión</v>
          </cell>
          <cell r="V117" t="str">
            <v>167-Prestar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W117">
            <v>12723000</v>
          </cell>
          <cell r="X117">
            <v>12723000</v>
          </cell>
          <cell r="Y117">
            <v>2120500</v>
          </cell>
          <cell r="Z117" t="str">
            <v>6 Meses</v>
          </cell>
          <cell r="AA117">
            <v>6</v>
          </cell>
          <cell r="AB117">
            <v>0</v>
          </cell>
          <cell r="AC117">
            <v>180</v>
          </cell>
          <cell r="AD117">
            <v>44583</v>
          </cell>
          <cell r="AE117">
            <v>44587</v>
          </cell>
          <cell r="AF117">
            <v>44767</v>
          </cell>
          <cell r="AG117" t="str">
            <v>MARIA CLAUDIA VARGAS MARTINEZ</v>
          </cell>
          <cell r="AH117">
            <v>39791978</v>
          </cell>
          <cell r="AI117">
            <v>2</v>
          </cell>
          <cell r="AJ117" t="str">
            <v>https://community.secop.gov.co/Public/Tendering/OpportunityDetail/Index?noticeUID=CO1.NTC.2667142&amp;isFromPublicArea=True&amp;isModal=true&amp;asPopupView=true</v>
          </cell>
          <cell r="AK117" t="str">
            <v>01/22/2022</v>
          </cell>
          <cell r="AL117" t="str">
            <v>MARIA CLAUDIA VARGAS MARTINEZ</v>
          </cell>
          <cell r="AM117" t="str">
            <v xml:space="preserve"> SUBDIRECCION DE PROTECCION E INTERVENCION  </v>
          </cell>
          <cell r="AN117">
            <v>44583</v>
          </cell>
          <cell r="AO117">
            <v>44765</v>
          </cell>
          <cell r="AP117">
            <v>94</v>
          </cell>
          <cell r="AQ117">
            <v>44585</v>
          </cell>
          <cell r="AR117" t="str">
            <v>12,723,000</v>
          </cell>
          <cell r="AS117">
            <v>44587</v>
          </cell>
          <cell r="BU117" t="str">
            <v>Gina Paola Ochoa Vivas</v>
          </cell>
          <cell r="BW117" t="str">
            <v>F</v>
          </cell>
          <cell r="BX117">
            <v>44767</v>
          </cell>
        </row>
        <row r="118">
          <cell r="E118">
            <v>117</v>
          </cell>
          <cell r="F118" t="str">
            <v>GIOVANNY FRANCISCO LOPEZ PEREZ</v>
          </cell>
          <cell r="G118" t="str">
            <v>CC</v>
          </cell>
          <cell r="H118">
            <v>79842715</v>
          </cell>
          <cell r="I118">
            <v>8</v>
          </cell>
          <cell r="J118">
            <v>28103</v>
          </cell>
          <cell r="K118" t="str">
            <v>No aplica</v>
          </cell>
          <cell r="L118" t="str">
            <v>No aplica</v>
          </cell>
          <cell r="M118" t="str">
            <v>No aplica</v>
          </cell>
          <cell r="N118" t="str">
            <v>Av calle 43a # 79g-17 sur</v>
          </cell>
          <cell r="O118" t="str">
            <v>Bogotá</v>
          </cell>
          <cell r="Q118" t="str">
            <v xml:space="preserve"> Contrato de Prestación de Servicios</v>
          </cell>
          <cell r="R118" t="str">
            <v>Servicios Apoyo a la Gestion</v>
          </cell>
          <cell r="S118" t="str">
            <v>Contratación directa</v>
          </cell>
          <cell r="T118" t="str">
            <v>Prestación de Servicios Profesionales y Apoyo</v>
          </cell>
          <cell r="U118" t="str">
            <v>Inversión</v>
          </cell>
          <cell r="V118" t="str">
            <v>165-Prestar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W118">
            <v>22265250</v>
          </cell>
          <cell r="X118">
            <v>22265250</v>
          </cell>
          <cell r="Y118">
            <v>2120500</v>
          </cell>
          <cell r="Z118" t="str">
            <v>315 Dias</v>
          </cell>
          <cell r="AA118">
            <v>0</v>
          </cell>
          <cell r="AB118">
            <v>315</v>
          </cell>
          <cell r="AC118">
            <v>315</v>
          </cell>
          <cell r="AD118">
            <v>44583</v>
          </cell>
          <cell r="AE118">
            <v>44587</v>
          </cell>
          <cell r="AF118">
            <v>44905</v>
          </cell>
          <cell r="AG118" t="str">
            <v>MARIA CLAUDIA VARGAS MARTINEZ</v>
          </cell>
          <cell r="AH118">
            <v>39791978</v>
          </cell>
          <cell r="AI118">
            <v>2</v>
          </cell>
          <cell r="AJ118" t="str">
            <v>https://community.secop.gov.co/Public/Tendering/OpportunityDetail/Index?noticeUID=CO1.NTC.2667503&amp;isFromPublicArea=True&amp;isModal=true&amp;asPopupView=true</v>
          </cell>
          <cell r="AK118" t="str">
            <v>01/22/2022</v>
          </cell>
          <cell r="AL118" t="str">
            <v>MARIA CLAUDIA VARGAS MARTINEZ</v>
          </cell>
          <cell r="AM118" t="str">
            <v xml:space="preserve"> SUBDIRECCION DE PROTECCION E INTERVENCION  </v>
          </cell>
          <cell r="AN118">
            <v>44583</v>
          </cell>
          <cell r="AO118">
            <v>44904</v>
          </cell>
          <cell r="AP118">
            <v>88</v>
          </cell>
          <cell r="AQ118">
            <v>44585</v>
          </cell>
          <cell r="AR118" t="str">
            <v>22,265,250</v>
          </cell>
          <cell r="AS118">
            <v>44587</v>
          </cell>
          <cell r="BU118" t="str">
            <v>Gina Paola Ochoa Vivas</v>
          </cell>
          <cell r="BW118" t="str">
            <v>M</v>
          </cell>
          <cell r="BX118">
            <v>44905</v>
          </cell>
        </row>
        <row r="119">
          <cell r="E119">
            <v>118</v>
          </cell>
          <cell r="F119" t="str">
            <v>LORENA GUERRERO ARIAS</v>
          </cell>
          <cell r="G119" t="str">
            <v>CC</v>
          </cell>
          <cell r="H119">
            <v>1010216778</v>
          </cell>
          <cell r="I119">
            <v>7</v>
          </cell>
          <cell r="J119">
            <v>34575</v>
          </cell>
          <cell r="K119" t="str">
            <v>No aplica</v>
          </cell>
          <cell r="L119" t="str">
            <v>No aplica</v>
          </cell>
          <cell r="M119" t="str">
            <v>No aplica</v>
          </cell>
          <cell r="N119" t="str">
            <v>CARRERA 57 NO. 18 79 SUR</v>
          </cell>
          <cell r="O119" t="str">
            <v>Bogotá</v>
          </cell>
          <cell r="P119" t="str">
            <v>lorena.guerrero@idpc.gov.co</v>
          </cell>
          <cell r="Q119" t="str">
            <v xml:space="preserve"> Contrato de Prestación de Servicios</v>
          </cell>
          <cell r="R119" t="str">
            <v xml:space="preserve">Servicios Profesionales </v>
          </cell>
          <cell r="S119" t="str">
            <v>Contratación directa</v>
          </cell>
          <cell r="T119" t="str">
            <v>Prestación de Servicios Profesionales y Apoyo</v>
          </cell>
          <cell r="U119" t="str">
            <v>Inversión</v>
          </cell>
          <cell r="V119" t="str">
            <v>232-Prestar servicios profesionales al Instituto Distrital de Patrimonio Cultural para apoyar la puesta en marcha, procesamiento de información y seguimiento de la Política de Participación Ciudadana de la entidad.</v>
          </cell>
          <cell r="W119">
            <v>56650000</v>
          </cell>
          <cell r="X119">
            <v>56650000</v>
          </cell>
          <cell r="Y119">
            <v>5150000</v>
          </cell>
          <cell r="Z119" t="str">
            <v>11 Meses</v>
          </cell>
          <cell r="AA119">
            <v>11</v>
          </cell>
          <cell r="AB119">
            <v>0</v>
          </cell>
          <cell r="AC119">
            <v>330</v>
          </cell>
          <cell r="AD119">
            <v>44585</v>
          </cell>
          <cell r="AE119">
            <v>44587</v>
          </cell>
          <cell r="AF119">
            <v>44920</v>
          </cell>
          <cell r="AG119" t="str">
            <v>JUAN FERNANDO ACOSTA MIRKOW</v>
          </cell>
          <cell r="AH119">
            <v>71722121</v>
          </cell>
          <cell r="AI119">
            <v>1</v>
          </cell>
          <cell r="AJ119" t="str">
            <v>https://community.secop.gov.co/Public/Tendering/OpportunityDetail/Index?noticeUID=CO1.NTC.2667539&amp;isFromPublicArea=True&amp;isModal=true&amp;asPopupView=true</v>
          </cell>
          <cell r="AK119" t="str">
            <v>01/22/2022</v>
          </cell>
          <cell r="AL119" t="str">
            <v>JUAN FERNANDO ACOSTA MIRKOW</v>
          </cell>
          <cell r="AM119" t="str">
            <v>SUBDIRECCION DE GESTION CORPORATIVA</v>
          </cell>
          <cell r="AN119">
            <v>44583</v>
          </cell>
          <cell r="AO119">
            <v>44918</v>
          </cell>
          <cell r="AP119">
            <v>177</v>
          </cell>
          <cell r="AQ119">
            <v>44586</v>
          </cell>
          <cell r="AR119" t="str">
            <v>56,650,000</v>
          </cell>
          <cell r="AS119">
            <v>44587</v>
          </cell>
          <cell r="BU119" t="str">
            <v>Gina Paola Ochoa Vivas</v>
          </cell>
          <cell r="BW119" t="str">
            <v>F</v>
          </cell>
          <cell r="BX119">
            <v>44920</v>
          </cell>
        </row>
        <row r="120">
          <cell r="E120">
            <v>119</v>
          </cell>
          <cell r="F120" t="str">
            <v>CARLOS MIGUEL ROMAN GARCES</v>
          </cell>
          <cell r="G120" t="str">
            <v>CC</v>
          </cell>
          <cell r="H120">
            <v>16936494</v>
          </cell>
          <cell r="I120">
            <v>0</v>
          </cell>
          <cell r="J120">
            <v>29979</v>
          </cell>
          <cell r="K120" t="str">
            <v>No aplica</v>
          </cell>
          <cell r="L120" t="str">
            <v>No aplica</v>
          </cell>
          <cell r="M120" t="str">
            <v>No aplica</v>
          </cell>
          <cell r="N120" t="str">
            <v>Carrera 116 no. 77-85 Int 13 Apto 208</v>
          </cell>
          <cell r="O120" t="str">
            <v>Bogotá</v>
          </cell>
          <cell r="P120" t="str">
            <v>carlos.roman@idpc.gov.co</v>
          </cell>
          <cell r="Q120" t="str">
            <v xml:space="preserve"> Contrato de Prestación de Servicios</v>
          </cell>
          <cell r="R120" t="str">
            <v xml:space="preserve">Servicios Profesionales </v>
          </cell>
          <cell r="S120" t="str">
            <v>Contratación directa</v>
          </cell>
          <cell r="T120" t="str">
            <v>Prestación de Servicios Profesionales y Apoyo</v>
          </cell>
          <cell r="U120" t="str">
            <v>Inversión</v>
          </cell>
          <cell r="V120" t="str">
            <v>235-Prestar servicios profesionales al Instituto Distrital de Patrimonio Cultural, para apoyar la puesta en marcha, seguimiento y mejora del Plan Institucional de Gestión Ambiental PIGA y demás requerimientos ambientales de ley, en el marco del Modelo Integrado de Planeación y Gestión.</v>
          </cell>
          <cell r="W120">
            <v>45320000</v>
          </cell>
          <cell r="X120">
            <v>45320000</v>
          </cell>
          <cell r="Y120">
            <v>4120000</v>
          </cell>
          <cell r="Z120" t="str">
            <v>11 Meses</v>
          </cell>
          <cell r="AA120">
            <v>11</v>
          </cell>
          <cell r="AB120">
            <v>0</v>
          </cell>
          <cell r="AC120">
            <v>330</v>
          </cell>
          <cell r="AD120">
            <v>44585</v>
          </cell>
          <cell r="AE120">
            <v>44587</v>
          </cell>
          <cell r="AF120">
            <v>44920</v>
          </cell>
          <cell r="AG120" t="str">
            <v>JUAN FERNANDO ACOSTA MIRKOW</v>
          </cell>
          <cell r="AH120">
            <v>71722121</v>
          </cell>
          <cell r="AI120">
            <v>1</v>
          </cell>
          <cell r="AJ120" t="str">
            <v>https://community.secop.gov.co/Public/Tendering/OpportunityDetail/Index?noticeUID=CO1.NTC.2668145&amp;isFromPublicArea=True&amp;isModal=true&amp;asPopupView=true</v>
          </cell>
          <cell r="AK120" t="str">
            <v>01/22/2022</v>
          </cell>
          <cell r="AL120" t="str">
            <v>JUAN FERNANDO ACOSTA MIRKOW</v>
          </cell>
          <cell r="AM120" t="str">
            <v>SUBDIRECCION DE GESTION CORPORATIVA</v>
          </cell>
          <cell r="AN120">
            <v>44583</v>
          </cell>
          <cell r="AO120">
            <v>44918</v>
          </cell>
          <cell r="AP120">
            <v>147</v>
          </cell>
          <cell r="AQ120">
            <v>44585</v>
          </cell>
          <cell r="AR120" t="str">
            <v>45,320,000</v>
          </cell>
          <cell r="AS120">
            <v>44587</v>
          </cell>
          <cell r="BU120" t="str">
            <v>Gina Paola Ochoa Vivas</v>
          </cell>
          <cell r="BW120" t="str">
            <v>M</v>
          </cell>
          <cell r="BX120">
            <v>44920</v>
          </cell>
        </row>
        <row r="121">
          <cell r="E121">
            <v>120</v>
          </cell>
          <cell r="F121" t="str">
            <v>LUIS YEFERSON REYES BONILLA</v>
          </cell>
          <cell r="G121" t="str">
            <v>CC</v>
          </cell>
          <cell r="H121">
            <v>1020788673</v>
          </cell>
          <cell r="I121">
            <v>2</v>
          </cell>
          <cell r="J121">
            <v>34318</v>
          </cell>
          <cell r="K121" t="str">
            <v>No aplica</v>
          </cell>
          <cell r="L121" t="str">
            <v>No aplica</v>
          </cell>
          <cell r="M121" t="str">
            <v>No aplica</v>
          </cell>
          <cell r="N121" t="str">
            <v>Diagonal 89a # 117-50 Interior 10 Apartamento 102 Conjunto Los Ciruelos</v>
          </cell>
          <cell r="O121" t="str">
            <v>Bogotá</v>
          </cell>
          <cell r="P121" t="str">
            <v>luis.reyes@idpc.gov.co</v>
          </cell>
          <cell r="Q121" t="str">
            <v xml:space="preserve"> Contrato de Prestación de Servicios</v>
          </cell>
          <cell r="R121" t="str">
            <v xml:space="preserve">Servicios Profesionales </v>
          </cell>
          <cell r="S121" t="str">
            <v>Contratación directa</v>
          </cell>
          <cell r="T121" t="str">
            <v>Prestación de Servicios Profesionales y Apoyo</v>
          </cell>
          <cell r="U121" t="str">
            <v>Inversión</v>
          </cell>
          <cell r="V121" t="str">
            <v>244-Prestar servicios profesionales para apoyar  al IDPC en el desarrollo, integración y mejoramiento de los sistemas de información y la gestión institucional.</v>
          </cell>
          <cell r="W121">
            <v>45320000</v>
          </cell>
          <cell r="X121">
            <v>45320000</v>
          </cell>
          <cell r="Y121">
            <v>4120000</v>
          </cell>
          <cell r="Z121" t="str">
            <v>11 Meses</v>
          </cell>
          <cell r="AA121">
            <v>11</v>
          </cell>
          <cell r="AB121">
            <v>0</v>
          </cell>
          <cell r="AC121">
            <v>330</v>
          </cell>
          <cell r="AD121">
            <v>44583</v>
          </cell>
          <cell r="AE121">
            <v>44586</v>
          </cell>
          <cell r="AF121">
            <v>44919</v>
          </cell>
          <cell r="AG121" t="str">
            <v>JUAN FERNANDO ACOSTA MIRKOW</v>
          </cell>
          <cell r="AH121">
            <v>71722121</v>
          </cell>
          <cell r="AI121">
            <v>1</v>
          </cell>
          <cell r="AJ121" t="str">
            <v>https://community.secop.gov.co/Public/Tendering/OpportunityDetail/Index?noticeUID=CO1.NTC.2655493&amp;isFromPublicArea=True&amp;isModal=true&amp;asPopupView=true</v>
          </cell>
          <cell r="AK121" t="str">
            <v>01/22/2022</v>
          </cell>
          <cell r="AL121" t="str">
            <v>JUAN FERNANDO ACOSTA MIRKOW</v>
          </cell>
          <cell r="AM121" t="str">
            <v>SUBDIRECCION DE GESTION CORPORATIVA</v>
          </cell>
          <cell r="AN121">
            <v>44586</v>
          </cell>
          <cell r="AO121">
            <v>44919</v>
          </cell>
          <cell r="AP121">
            <v>167</v>
          </cell>
          <cell r="AQ121">
            <v>44586</v>
          </cell>
          <cell r="AR121" t="str">
            <v>45,320,000</v>
          </cell>
          <cell r="AS121">
            <v>44586</v>
          </cell>
          <cell r="BU121" t="str">
            <v>Sandra Jannth Rueda Ibañez</v>
          </cell>
          <cell r="BW121" t="str">
            <v>M</v>
          </cell>
          <cell r="BX121">
            <v>44919</v>
          </cell>
        </row>
        <row r="122">
          <cell r="E122">
            <v>121</v>
          </cell>
          <cell r="F122" t="str">
            <v>MARIELA CAJAMARCA DIAZ</v>
          </cell>
          <cell r="G122" t="str">
            <v>CC</v>
          </cell>
          <cell r="H122">
            <v>51815339</v>
          </cell>
          <cell r="I122">
            <v>5</v>
          </cell>
          <cell r="J122">
            <v>24239</v>
          </cell>
          <cell r="K122" t="str">
            <v>No aplica</v>
          </cell>
          <cell r="L122" t="str">
            <v>No aplica</v>
          </cell>
          <cell r="M122" t="str">
            <v>No aplica</v>
          </cell>
          <cell r="N122" t="str">
            <v>Cl 1g 25 28 Piso 2</v>
          </cell>
          <cell r="O122" t="str">
            <v>Bogotá</v>
          </cell>
          <cell r="P122" t="str">
            <v>mariela.cajamarca@idpc.gov.co</v>
          </cell>
          <cell r="Q122" t="str">
            <v xml:space="preserve"> Contrato de Prestación de Servicios</v>
          </cell>
          <cell r="R122" t="str">
            <v>Servicios Apoyo a la Gestion</v>
          </cell>
          <cell r="S122" t="str">
            <v>Contratación directa</v>
          </cell>
          <cell r="T122" t="str">
            <v>Prestación de Servicios Profesionales y Apoyo</v>
          </cell>
          <cell r="U122" t="str">
            <v>Inversión</v>
          </cell>
          <cell r="V122" t="str">
            <v>253-Prestar servicios de apoyo administrativo y asistencial en la gestión desarrollada por la Subdirección de Gestión Corporativa del IDPC.</v>
          </cell>
          <cell r="W122">
            <v>41202678</v>
          </cell>
          <cell r="X122">
            <v>41202678</v>
          </cell>
          <cell r="Y122">
            <v>3745698</v>
          </cell>
          <cell r="Z122" t="str">
            <v>11 Meses</v>
          </cell>
          <cell r="AA122">
            <v>11</v>
          </cell>
          <cell r="AB122">
            <v>0</v>
          </cell>
          <cell r="AC122">
            <v>330</v>
          </cell>
          <cell r="AD122">
            <v>44585</v>
          </cell>
          <cell r="AE122">
            <v>44586</v>
          </cell>
          <cell r="AF122">
            <v>44919</v>
          </cell>
          <cell r="AG122" t="str">
            <v>JUAN FERNANDO ACOSTA MIRKOW</v>
          </cell>
          <cell r="AH122">
            <v>71722121</v>
          </cell>
          <cell r="AI122">
            <v>1</v>
          </cell>
          <cell r="AJ122" t="str">
            <v>https://community.secop.gov.co/Public/Tendering/OpportunityDetail/Index?noticeUID=CO1.NTC.2659572&amp;isFromPublicArea=True&amp;isModal=true&amp;asPopupView=true</v>
          </cell>
          <cell r="AK122" t="str">
            <v>01/22/2022</v>
          </cell>
          <cell r="AL122" t="str">
            <v>JUAN FERNANDO ACOSTA MIRKOW</v>
          </cell>
          <cell r="AM122" t="str">
            <v>SUBDIRECCION DE GESTION CORPORATIVA</v>
          </cell>
          <cell r="AN122">
            <v>44586</v>
          </cell>
          <cell r="AO122">
            <v>44919</v>
          </cell>
          <cell r="AP122">
            <v>166</v>
          </cell>
          <cell r="AQ122">
            <v>44586</v>
          </cell>
          <cell r="AR122" t="str">
            <v>41,202,678</v>
          </cell>
          <cell r="AS122">
            <v>44586</v>
          </cell>
          <cell r="BU122" t="str">
            <v>Sandra Jannth Rueda Ibañez</v>
          </cell>
          <cell r="BW122" t="str">
            <v>F</v>
          </cell>
          <cell r="BX122">
            <v>44919</v>
          </cell>
        </row>
        <row r="123">
          <cell r="E123">
            <v>122</v>
          </cell>
          <cell r="F123" t="str">
            <v>LEIDY LILIANA ROJAS CALDERON</v>
          </cell>
          <cell r="G123" t="str">
            <v>CC</v>
          </cell>
          <cell r="H123">
            <v>53015305</v>
          </cell>
          <cell r="I123">
            <v>1</v>
          </cell>
          <cell r="J123">
            <v>30995</v>
          </cell>
          <cell r="K123" t="str">
            <v>No aplica</v>
          </cell>
          <cell r="L123" t="str">
            <v>No aplica</v>
          </cell>
          <cell r="M123" t="str">
            <v>No aplica</v>
          </cell>
          <cell r="N123" t="str">
            <v>Calle 70 Bis Sur No 78-03 Casa 2</v>
          </cell>
          <cell r="O123" t="str">
            <v>Bogotá</v>
          </cell>
          <cell r="P123" t="str">
            <v>leidy.rojas@idpc.gov.co</v>
          </cell>
          <cell r="Q123" t="str">
            <v xml:space="preserve"> Contrato de Prestación de Servicios</v>
          </cell>
          <cell r="R123" t="str">
            <v>Servicios Apoyo a la Gestion</v>
          </cell>
          <cell r="S123" t="str">
            <v>Contratación directa</v>
          </cell>
          <cell r="T123" t="str">
            <v>Prestación de Servicios Profesionales y Apoyo</v>
          </cell>
          <cell r="U123" t="str">
            <v>Inversión</v>
          </cell>
          <cell r="V123" t="str">
            <v>408-Prestar sus servicios para apoyar las actividades técnicas requeridas en el proceso de operación del Subsistema Interno de Gestión Documental y Archivos (SIGA) del Instituto Distrital de Patrimonio Cultural.</v>
          </cell>
          <cell r="W123">
            <v>30800000</v>
          </cell>
          <cell r="X123">
            <v>30800000</v>
          </cell>
          <cell r="Y123">
            <v>2800000</v>
          </cell>
          <cell r="Z123" t="str">
            <v>11 Meses</v>
          </cell>
          <cell r="AA123">
            <v>11</v>
          </cell>
          <cell r="AB123">
            <v>0</v>
          </cell>
          <cell r="AC123">
            <v>330</v>
          </cell>
          <cell r="AD123">
            <v>44583</v>
          </cell>
          <cell r="AE123">
            <v>44587</v>
          </cell>
          <cell r="AF123">
            <v>44920</v>
          </cell>
          <cell r="AG123" t="str">
            <v>JUAN FERNANDO ACOSTA MIRKOW</v>
          </cell>
          <cell r="AH123">
            <v>71722121</v>
          </cell>
          <cell r="AI123">
            <v>1</v>
          </cell>
          <cell r="AJ123" t="str">
            <v>https://community.secop.gov.co/Public/Tendering/OpportunityDetail/Index?noticeUID=CO1.NTC.2662461&amp;isFromPublicArea=True&amp;isModal=true&amp;asPopupView=true</v>
          </cell>
          <cell r="AK123" t="str">
            <v>01/22/2022</v>
          </cell>
          <cell r="AL123" t="str">
            <v>JUAN FERNANDO ACOSTA MIRKOW</v>
          </cell>
          <cell r="AM123" t="str">
            <v>SUBDIRECCION DE GESTION CORPORATIVA</v>
          </cell>
          <cell r="AN123">
            <v>44586</v>
          </cell>
          <cell r="AO123">
            <v>44919</v>
          </cell>
          <cell r="AP123">
            <v>134</v>
          </cell>
          <cell r="AQ123">
            <v>44585</v>
          </cell>
          <cell r="AR123" t="str">
            <v>30,800,000</v>
          </cell>
          <cell r="AS123">
            <v>44587</v>
          </cell>
          <cell r="BU123" t="str">
            <v>Sandra Jannth Rueda Ibañez</v>
          </cell>
          <cell r="BW123" t="str">
            <v>F</v>
          </cell>
          <cell r="BX123">
            <v>44920</v>
          </cell>
        </row>
        <row r="124">
          <cell r="E124">
            <v>123</v>
          </cell>
          <cell r="F124" t="str">
            <v>CAMILA GIRALDO RIVERA</v>
          </cell>
          <cell r="G124" t="str">
            <v>CC</v>
          </cell>
          <cell r="H124">
            <v>52962626</v>
          </cell>
          <cell r="I124">
            <v>7</v>
          </cell>
          <cell r="J124">
            <v>30362</v>
          </cell>
          <cell r="K124" t="str">
            <v>No aplica</v>
          </cell>
          <cell r="L124" t="str">
            <v>No aplica</v>
          </cell>
          <cell r="M124" t="str">
            <v>No aplica</v>
          </cell>
          <cell r="N124" t="str">
            <v>CRA. 4A # 26 A - 32, APTO 501</v>
          </cell>
          <cell r="O124" t="str">
            <v>Bogotá</v>
          </cell>
          <cell r="P124" t="str">
            <v>camila.giraldo@idpc.gov.co</v>
          </cell>
          <cell r="Q124" t="str">
            <v xml:space="preserve"> Contrato de Prestación de Servicios</v>
          </cell>
          <cell r="R124" t="str">
            <v xml:space="preserve">Servicios Profesionales </v>
          </cell>
          <cell r="S124" t="str">
            <v>Contratación directa</v>
          </cell>
          <cell r="T124" t="str">
            <v>Prestación de Servicios Profesionales y Apoyo</v>
          </cell>
          <cell r="U124" t="str">
            <v>Inversión</v>
          </cell>
          <cell r="V124" t="str">
            <v>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v>
          </cell>
          <cell r="W124">
            <v>66000000</v>
          </cell>
          <cell r="X124">
            <v>66000000</v>
          </cell>
          <cell r="Y124">
            <v>6000000</v>
          </cell>
          <cell r="Z124" t="str">
            <v>11 Meses</v>
          </cell>
          <cell r="AA124">
            <v>11</v>
          </cell>
          <cell r="AB124">
            <v>0</v>
          </cell>
          <cell r="AC124">
            <v>330</v>
          </cell>
          <cell r="AD124">
            <v>44585</v>
          </cell>
          <cell r="AE124">
            <v>44592</v>
          </cell>
          <cell r="AF124">
            <v>44925</v>
          </cell>
          <cell r="AG124" t="str">
            <v>JUAN FERNANDO ACOSTA MIRKOW</v>
          </cell>
          <cell r="AH124">
            <v>71722121</v>
          </cell>
          <cell r="AI124">
            <v>1</v>
          </cell>
          <cell r="AJ124" t="str">
            <v>https://community.secop.gov.co/Public/Tendering/OpportunityDetail/Index?noticeUID=CO1.NTC.2667147&amp;isFromPublicArea=True&amp;isModal=true&amp;asPopupView=true</v>
          </cell>
          <cell r="AK124" t="str">
            <v>01/22/2022</v>
          </cell>
          <cell r="AL124" t="str">
            <v>JUAN FERNANDO ACOSTA MIRKOW</v>
          </cell>
          <cell r="AM124" t="str">
            <v>SUBDIRECCION DE GESTION CORPORATIVA</v>
          </cell>
          <cell r="AN124">
            <v>44584</v>
          </cell>
          <cell r="AO124">
            <v>44918</v>
          </cell>
          <cell r="AP124">
            <v>163</v>
          </cell>
          <cell r="AQ124">
            <v>44585</v>
          </cell>
          <cell r="AR124" t="str">
            <v>66,000,000</v>
          </cell>
          <cell r="AS124">
            <v>44592</v>
          </cell>
          <cell r="AX124">
            <v>44741</v>
          </cell>
          <cell r="AY124">
            <v>44741</v>
          </cell>
          <cell r="AZ124">
            <v>12</v>
          </cell>
          <cell r="BA124">
            <v>44752</v>
          </cell>
          <cell r="BB124">
            <v>44753</v>
          </cell>
          <cell r="BC124">
            <v>44753</v>
          </cell>
          <cell r="BD124">
            <v>44925</v>
          </cell>
          <cell r="BU124" t="str">
            <v xml:space="preserve">Carlos Tello </v>
          </cell>
          <cell r="BW124" t="str">
            <v>F</v>
          </cell>
          <cell r="BX124">
            <v>44925</v>
          </cell>
        </row>
        <row r="125">
          <cell r="E125">
            <v>124</v>
          </cell>
          <cell r="F125" t="str">
            <v>VICTORIA ANDREA MUÑOZ ORDOÑEZ</v>
          </cell>
          <cell r="G125" t="str">
            <v>CC</v>
          </cell>
          <cell r="H125">
            <v>1082776702</v>
          </cell>
          <cell r="I125">
            <v>1</v>
          </cell>
          <cell r="J125">
            <v>33618</v>
          </cell>
          <cell r="K125" t="str">
            <v>No aplica</v>
          </cell>
          <cell r="L125" t="str">
            <v>No aplica</v>
          </cell>
          <cell r="M125" t="str">
            <v>No aplica</v>
          </cell>
          <cell r="N125" t="str">
            <v>calle 48 sur 87-06 ap. 311 torre 3</v>
          </cell>
          <cell r="O125" t="str">
            <v>Bogotá</v>
          </cell>
          <cell r="P125" t="str">
            <v>victoria.munoz@idpc.gov.co</v>
          </cell>
          <cell r="Q125" t="str">
            <v xml:space="preserve"> Contrato de Prestación de Servicios</v>
          </cell>
          <cell r="R125" t="str">
            <v xml:space="preserve">Servicios Profesionales </v>
          </cell>
          <cell r="S125" t="str">
            <v>Contratación directa</v>
          </cell>
          <cell r="T125" t="str">
            <v>Prestación de Servicios Profesionales y Apoyo</v>
          </cell>
          <cell r="U125" t="str">
            <v>Inversión</v>
          </cell>
          <cell r="V125" t="str">
            <v>258-Prestar servicios profesionales para apoyar al IDPC, en el desarrollo de actividades relacionadas con el Modelo Integrado de Planeación y Gestión MIPG y el seguimiento a los planes institucionales de la Subdireccion de Gestión Corporativa.</v>
          </cell>
          <cell r="W125">
            <v>50985000</v>
          </cell>
          <cell r="X125">
            <v>50985000</v>
          </cell>
          <cell r="Y125">
            <v>4635000</v>
          </cell>
          <cell r="Z125" t="str">
            <v>11 Meses</v>
          </cell>
          <cell r="AA125">
            <v>11</v>
          </cell>
          <cell r="AB125">
            <v>0</v>
          </cell>
          <cell r="AC125">
            <v>330</v>
          </cell>
          <cell r="AD125">
            <v>44585</v>
          </cell>
          <cell r="AE125">
            <v>44587</v>
          </cell>
          <cell r="AF125">
            <v>44920</v>
          </cell>
          <cell r="AG125" t="str">
            <v>JUAN FERNANDO ACOSTA MIRKOW</v>
          </cell>
          <cell r="AH125">
            <v>71722121</v>
          </cell>
          <cell r="AI125">
            <v>1</v>
          </cell>
          <cell r="AJ125" t="str">
            <v>https://community.secop.gov.co/Public/Tendering/OpportunityDetail/Index?noticeUID=CO1.NTC.2665421&amp;isFromPublicArea=True&amp;isModal=true&amp;asPopupView=true</v>
          </cell>
          <cell r="AK125" t="str">
            <v>01/22/2022</v>
          </cell>
          <cell r="AL125" t="str">
            <v>JUAN FERNANDO ACOSTA MIRKOW</v>
          </cell>
          <cell r="AM125" t="str">
            <v>SUBDIRECCION DE GESTION CORPORATIVA</v>
          </cell>
          <cell r="AN125">
            <v>44584</v>
          </cell>
          <cell r="AO125">
            <v>44918</v>
          </cell>
          <cell r="AP125">
            <v>160</v>
          </cell>
          <cell r="AQ125">
            <v>44585</v>
          </cell>
          <cell r="AR125" t="str">
            <v>50,985,000</v>
          </cell>
          <cell r="AS125">
            <v>44587</v>
          </cell>
          <cell r="BU125" t="str">
            <v xml:space="preserve">Carlos Tello </v>
          </cell>
          <cell r="BW125" t="str">
            <v>F</v>
          </cell>
          <cell r="BX125">
            <v>44920</v>
          </cell>
        </row>
        <row r="126">
          <cell r="E126">
            <v>125</v>
          </cell>
          <cell r="F126" t="str">
            <v>CAMILO EDUARDO ROMERO VELASQUEZ</v>
          </cell>
          <cell r="G126" t="str">
            <v>CC</v>
          </cell>
          <cell r="H126">
            <v>80825188</v>
          </cell>
          <cell r="I126">
            <v>8</v>
          </cell>
          <cell r="J126">
            <v>30594</v>
          </cell>
          <cell r="K126" t="str">
            <v>No aplica</v>
          </cell>
          <cell r="L126" t="str">
            <v>No aplica</v>
          </cell>
          <cell r="M126" t="str">
            <v>No aplica</v>
          </cell>
          <cell r="N126" t="str">
            <v>calle 23 No 68-59 int 2 apto 302</v>
          </cell>
          <cell r="O126" t="str">
            <v>Bogotá</v>
          </cell>
          <cell r="P126" t="str">
            <v>camilo.romero@idpc.gov.co</v>
          </cell>
          <cell r="Q126" t="str">
            <v xml:space="preserve"> Contrato de Prestación de Servicios</v>
          </cell>
          <cell r="R126" t="str">
            <v xml:space="preserve">Servicios Profesionales </v>
          </cell>
          <cell r="S126" t="str">
            <v>Contratación directa</v>
          </cell>
          <cell r="T126" t="str">
            <v>Prestación de Servicios Profesionales y Apoyo</v>
          </cell>
          <cell r="U126" t="str">
            <v>Funcionamiento</v>
          </cell>
          <cell r="V126" t="str">
            <v>465-Prestar servicios profesionales para apoyar al Instituto Distrital de Patrimonio Cultural en el desarrollo de acciones tendientes a establecer relaciones con entes distritales y locales para el fortalecimiento de la gestión institucional.</v>
          </cell>
          <cell r="W126">
            <v>84975000</v>
          </cell>
          <cell r="X126">
            <v>84975000</v>
          </cell>
          <cell r="Y126">
            <v>7725000</v>
          </cell>
          <cell r="Z126" t="str">
            <v>11 Meses</v>
          </cell>
          <cell r="AA126">
            <v>11</v>
          </cell>
          <cell r="AB126">
            <v>0</v>
          </cell>
          <cell r="AC126">
            <v>330</v>
          </cell>
          <cell r="AD126">
            <v>44583</v>
          </cell>
          <cell r="AE126">
            <v>44589</v>
          </cell>
          <cell r="AF126">
            <v>44922</v>
          </cell>
          <cell r="AG126" t="str">
            <v>JUAN FERNANDO ACOSTA MIRKOW</v>
          </cell>
          <cell r="AH126">
            <v>71722121</v>
          </cell>
          <cell r="AI126">
            <v>1</v>
          </cell>
          <cell r="AJ126" t="str">
            <v>https://community.secop.gov.co/Public/Tendering/OpportunityDetail/Index?noticeUID=CO1.NTC.2665743&amp;isFromPublicArea=True&amp;isModal=true&amp;asPopupView=true</v>
          </cell>
          <cell r="AK126" t="str">
            <v>01/22/2022</v>
          </cell>
          <cell r="AL126" t="str">
            <v>JUAN FERNANDO ACOSTA MIRKOW</v>
          </cell>
          <cell r="AM126" t="str">
            <v>SUBDIRECCION DE GESTION CORPORATIVA</v>
          </cell>
          <cell r="AN126">
            <v>44584</v>
          </cell>
          <cell r="AO126">
            <v>44918</v>
          </cell>
          <cell r="AP126">
            <v>161</v>
          </cell>
          <cell r="AQ126">
            <v>44585</v>
          </cell>
          <cell r="AR126" t="str">
            <v>84,975,000</v>
          </cell>
          <cell r="AS126">
            <v>44589</v>
          </cell>
          <cell r="BU126" t="str">
            <v xml:space="preserve">Carlos Tello </v>
          </cell>
          <cell r="BW126" t="str">
            <v>M</v>
          </cell>
          <cell r="BX126">
            <v>44922</v>
          </cell>
        </row>
        <row r="127">
          <cell r="E127">
            <v>126</v>
          </cell>
          <cell r="F127" t="str">
            <v>IDELBER SANCHEZ</v>
          </cell>
          <cell r="G127" t="str">
            <v>CC</v>
          </cell>
          <cell r="H127">
            <v>86010437</v>
          </cell>
          <cell r="I127">
            <v>0</v>
          </cell>
          <cell r="J127">
            <v>28695</v>
          </cell>
          <cell r="K127" t="str">
            <v>No aplica</v>
          </cell>
          <cell r="L127" t="str">
            <v>No aplica</v>
          </cell>
          <cell r="M127" t="str">
            <v>No aplica</v>
          </cell>
          <cell r="N127" t="str">
            <v>KR 54 70-80</v>
          </cell>
          <cell r="O127" t="str">
            <v>Bogotá</v>
          </cell>
          <cell r="P127" t="str">
            <v>idelber.sanchez@idpc.gov.co</v>
          </cell>
          <cell r="Q127" t="str">
            <v xml:space="preserve"> Contrato de Prestación de Servicios</v>
          </cell>
          <cell r="R127" t="str">
            <v xml:space="preserve">Servicios Profesionales </v>
          </cell>
          <cell r="S127" t="str">
            <v>Contratación directa</v>
          </cell>
          <cell r="T127" t="str">
            <v>Prestación de Servicios Profesionales y Apoyo</v>
          </cell>
          <cell r="U127" t="str">
            <v>Inversión</v>
          </cell>
          <cell r="V127" t="str">
            <v>247-Prestar servicios profesionales en el desarrollo de actividades relacionadas con el Plan de Preservación Digital y la funcionalidad del sistema de gestión documental ORFEO, para el mejoramiento de la eficiencia de la gestión institucional del IDPC.</v>
          </cell>
          <cell r="W127">
            <v>51500000</v>
          </cell>
          <cell r="X127">
            <v>51500000</v>
          </cell>
          <cell r="Y127">
            <v>5150000</v>
          </cell>
          <cell r="Z127" t="str">
            <v>10 Meses</v>
          </cell>
          <cell r="AA127">
            <v>10</v>
          </cell>
          <cell r="AB127">
            <v>0</v>
          </cell>
          <cell r="AC127">
            <v>300</v>
          </cell>
          <cell r="AD127">
            <v>44585</v>
          </cell>
          <cell r="AE127">
            <v>44589</v>
          </cell>
          <cell r="AF127">
            <v>44892</v>
          </cell>
          <cell r="AG127" t="str">
            <v>JUAN FERNANDO ACOSTA MIRKOW</v>
          </cell>
          <cell r="AH127">
            <v>71722121</v>
          </cell>
          <cell r="AI127">
            <v>1</v>
          </cell>
          <cell r="AJ127" t="str">
            <v>https://community.secop.gov.co/Public/Tendering/OpportunityDetail/Index?noticeUID=CO1.NTC.2661861&amp;isFromPublicArea=True&amp;isModal=true&amp;asPopupView=true</v>
          </cell>
          <cell r="AK127" t="str">
            <v>01/22/2022</v>
          </cell>
          <cell r="AL127" t="str">
            <v>JUAN FERNANDO ACOSTA MIRKOW</v>
          </cell>
          <cell r="AM127" t="str">
            <v>SUBDIRECCION DE GESTION CORPORATIVA</v>
          </cell>
          <cell r="AN127">
            <v>44584</v>
          </cell>
          <cell r="AO127">
            <v>44888</v>
          </cell>
          <cell r="AP127">
            <v>176</v>
          </cell>
          <cell r="AQ127">
            <v>44586</v>
          </cell>
          <cell r="AR127" t="str">
            <v>51,500,000</v>
          </cell>
          <cell r="AS127">
            <v>44589</v>
          </cell>
          <cell r="BU127" t="str">
            <v xml:space="preserve">Carlos Tello </v>
          </cell>
          <cell r="BW127" t="str">
            <v>M</v>
          </cell>
          <cell r="BX127">
            <v>44892</v>
          </cell>
        </row>
        <row r="128">
          <cell r="E128">
            <v>127</v>
          </cell>
          <cell r="F128" t="str">
            <v>SHARON DANIELA AVILA ANDRADE</v>
          </cell>
          <cell r="G128" t="str">
            <v>CC</v>
          </cell>
          <cell r="H128">
            <v>1032470048</v>
          </cell>
          <cell r="I128">
            <v>6</v>
          </cell>
          <cell r="J128">
            <v>34737</v>
          </cell>
          <cell r="K128" t="str">
            <v>No aplica</v>
          </cell>
          <cell r="L128" t="str">
            <v>No aplica</v>
          </cell>
          <cell r="M128" t="str">
            <v>No aplica</v>
          </cell>
          <cell r="N128" t="str">
            <v xml:space="preserve">Calle 77 D No. 106 - 51 Piso 2 </v>
          </cell>
          <cell r="O128" t="str">
            <v>Bogotá</v>
          </cell>
          <cell r="P128" t="str">
            <v>sharon.avila@idpc.gov.co</v>
          </cell>
          <cell r="Q128" t="str">
            <v xml:space="preserve"> Contrato de Prestación de Servicios</v>
          </cell>
          <cell r="R128" t="str">
            <v xml:space="preserve">Servicios Profesionales </v>
          </cell>
          <cell r="S128" t="str">
            <v>Contratación directa</v>
          </cell>
          <cell r="T128" t="str">
            <v>Prestación de Servicios Profesionales y Apoyo</v>
          </cell>
          <cell r="U128" t="str">
            <v>Inversión</v>
          </cell>
          <cell r="V128" t="str">
            <v>398-Prestar servicios profesionales para apoyar a la Oficina de Control Disciplinario Interno en la sustanciación de expedientes y otros trámites que sean de su competencia.</v>
          </cell>
          <cell r="W128">
            <v>43807445</v>
          </cell>
          <cell r="X128">
            <v>43807445</v>
          </cell>
          <cell r="Y128">
            <v>3982495</v>
          </cell>
          <cell r="Z128" t="str">
            <v>11 Meses</v>
          </cell>
          <cell r="AA128">
            <v>11</v>
          </cell>
          <cell r="AB128">
            <v>0</v>
          </cell>
          <cell r="AC128">
            <v>337</v>
          </cell>
          <cell r="AD128">
            <v>44585</v>
          </cell>
          <cell r="AE128">
            <v>44592</v>
          </cell>
          <cell r="AF128">
            <v>44918</v>
          </cell>
          <cell r="AG128" t="str">
            <v>OSCAR JAVIER FONSECA GOMEZ</v>
          </cell>
          <cell r="AH128">
            <v>80763536</v>
          </cell>
          <cell r="AI128">
            <v>0</v>
          </cell>
          <cell r="AJ128" t="str">
            <v>https://community.secop.gov.co/Public/Tendering/OpportunityDetail/Index?noticeUID=CO1.NTC.2667542&amp;isFromPublicArea=True&amp;isModal=true&amp;asPopupView=true</v>
          </cell>
          <cell r="AK128" t="str">
            <v>01/22/2022</v>
          </cell>
          <cell r="AL128" t="str">
            <v>JUAN FERNANDO ACOSTA MIRKOW</v>
          </cell>
          <cell r="AM128" t="str">
            <v>SUBDIRECCION DE GESTION CORPORATIVA</v>
          </cell>
          <cell r="AN128">
            <v>44584</v>
          </cell>
          <cell r="AO128">
            <v>44918</v>
          </cell>
          <cell r="AP128">
            <v>162</v>
          </cell>
          <cell r="AQ128">
            <v>44585</v>
          </cell>
          <cell r="AR128" t="str">
            <v>43,807,445</v>
          </cell>
          <cell r="AS128">
            <v>44592</v>
          </cell>
          <cell r="AT128">
            <v>44592</v>
          </cell>
          <cell r="AU128">
            <v>7</v>
          </cell>
          <cell r="BU128" t="str">
            <v xml:space="preserve">Carlos Tello </v>
          </cell>
          <cell r="BW128" t="str">
            <v>F</v>
          </cell>
          <cell r="BX128">
            <v>44925</v>
          </cell>
        </row>
        <row r="129">
          <cell r="E129">
            <v>128</v>
          </cell>
          <cell r="F129" t="str">
            <v>WINER ENRIQUE MARTINEZ CUADRADO</v>
          </cell>
          <cell r="G129" t="str">
            <v>CC</v>
          </cell>
          <cell r="H129">
            <v>78075841</v>
          </cell>
          <cell r="I129">
            <v>3</v>
          </cell>
          <cell r="J129">
            <v>30004</v>
          </cell>
          <cell r="K129" t="str">
            <v>No aplica</v>
          </cell>
          <cell r="L129" t="str">
            <v>No aplica</v>
          </cell>
          <cell r="M129" t="str">
            <v>No aplica</v>
          </cell>
          <cell r="N129" t="str">
            <v>CALLE 8A No 92-72 Casa No 9 Tintal I</v>
          </cell>
          <cell r="O129" t="str">
            <v>Bogotá</v>
          </cell>
          <cell r="P129" t="str">
            <v>winer.martinez@idpc.gov.co</v>
          </cell>
          <cell r="Q129" t="str">
            <v xml:space="preserve"> Contrato de Prestación de Servicios</v>
          </cell>
          <cell r="R129" t="str">
            <v>Servicios Apoyo a la Gestion</v>
          </cell>
          <cell r="S129" t="str">
            <v>Contratación directa</v>
          </cell>
          <cell r="T129" t="str">
            <v>Prestación de Servicios Profesionales y Apoyo</v>
          </cell>
          <cell r="U129" t="str">
            <v>Inversión</v>
          </cell>
          <cell r="V129" t="str">
            <v>402-Prestar servicios de apoyo administrativo en la ejecución de actividades de archivo y correspondencia con ocasión de la gestión instucional del IDPC.</v>
          </cell>
          <cell r="W129">
            <v>42623460</v>
          </cell>
          <cell r="X129">
            <v>42623460</v>
          </cell>
          <cell r="Y129">
            <v>3874860</v>
          </cell>
          <cell r="Z129" t="str">
            <v>10 Meses</v>
          </cell>
          <cell r="AA129">
            <v>11</v>
          </cell>
          <cell r="AB129">
            <v>0</v>
          </cell>
          <cell r="AC129">
            <v>330</v>
          </cell>
          <cell r="AD129">
            <v>44586</v>
          </cell>
          <cell r="AE129">
            <v>44587</v>
          </cell>
          <cell r="AF129">
            <v>44920</v>
          </cell>
          <cell r="AG129" t="str">
            <v>JUAN FERNANDO ACOSTA MIRKOW</v>
          </cell>
          <cell r="AH129">
            <v>71722121</v>
          </cell>
          <cell r="AI129">
            <v>1</v>
          </cell>
          <cell r="AJ129" t="str">
            <v>https://community.secop.gov.co/Public/Tendering/OpportunityDetail/Index?noticeUID=CO1.NTC.2665280&amp;isFromPublicArea=True&amp;isModal=true&amp;asPopupView=true</v>
          </cell>
          <cell r="AK129" t="str">
            <v>01/22/2022</v>
          </cell>
          <cell r="AL129" t="str">
            <v>JUAN FERNANDO ACOSTA MIRKOW</v>
          </cell>
          <cell r="AM129" t="str">
            <v>SUBDIRECCION DE GESTION CORPORATIVA</v>
          </cell>
          <cell r="AN129">
            <v>44587</v>
          </cell>
          <cell r="AO129">
            <v>44920</v>
          </cell>
          <cell r="AP129">
            <v>234</v>
          </cell>
          <cell r="AQ129">
            <v>44587</v>
          </cell>
          <cell r="AR129" t="str">
            <v>42,623,460</v>
          </cell>
          <cell r="AS129">
            <v>44587</v>
          </cell>
          <cell r="BU129" t="str">
            <v xml:space="preserve">Carlos Tello </v>
          </cell>
          <cell r="BW129" t="str">
            <v>M</v>
          </cell>
          <cell r="BX129">
            <v>44920</v>
          </cell>
        </row>
        <row r="130">
          <cell r="E130">
            <v>129</v>
          </cell>
          <cell r="F130" t="str">
            <v xml:space="preserve">NANCY ZAMORA </v>
          </cell>
          <cell r="G130" t="str">
            <v>CC</v>
          </cell>
          <cell r="H130">
            <v>52740161</v>
          </cell>
          <cell r="I130">
            <v>1</v>
          </cell>
          <cell r="J130">
            <v>29305</v>
          </cell>
          <cell r="K130" t="str">
            <v>No aplica</v>
          </cell>
          <cell r="L130" t="str">
            <v>No aplica</v>
          </cell>
          <cell r="M130" t="str">
            <v>No aplica</v>
          </cell>
          <cell r="N130" t="str">
            <v>Carrera 25 No. 68-73</v>
          </cell>
          <cell r="O130" t="str">
            <v>Bogotá</v>
          </cell>
          <cell r="P130" t="str">
            <v>nancy.zamora@idpc.gov.co</v>
          </cell>
          <cell r="Q130" t="str">
            <v xml:space="preserve"> Contrato de Prestación de Servicios</v>
          </cell>
          <cell r="R130" t="str">
            <v xml:space="preserve">Servicios Profesionales </v>
          </cell>
          <cell r="S130" t="str">
            <v>Contratación directa</v>
          </cell>
          <cell r="T130" t="str">
            <v>Prestación de Servicios Profesionales y Apoyo</v>
          </cell>
          <cell r="U130" t="str">
            <v>Inversión</v>
          </cell>
          <cell r="V130" t="str">
            <v>410-Prestar servicios profesionales en el desarrollo de actividades definidas en la Política de Gestión Documental en el IDPC.</v>
          </cell>
          <cell r="W130">
            <v>42000000</v>
          </cell>
          <cell r="X130">
            <v>42000000</v>
          </cell>
          <cell r="Y130">
            <v>4000000</v>
          </cell>
          <cell r="Z130" t="str">
            <v xml:space="preserve">315 Dias </v>
          </cell>
          <cell r="AA130">
            <v>0</v>
          </cell>
          <cell r="AB130">
            <v>315</v>
          </cell>
          <cell r="AC130">
            <v>315</v>
          </cell>
          <cell r="AD130">
            <v>44588</v>
          </cell>
          <cell r="AE130">
            <v>44589</v>
          </cell>
          <cell r="AF130">
            <v>44907</v>
          </cell>
          <cell r="AG130" t="str">
            <v>JUAN FERNANDO ACOSTA MIRKOW</v>
          </cell>
          <cell r="AH130">
            <v>71722121</v>
          </cell>
          <cell r="AI130">
            <v>1</v>
          </cell>
          <cell r="AJ130" t="str">
            <v>https://community.secop.gov.co/Public/Tendering/OpportunityDetail/Index?noticeUID=CO1.NTC.2719129&amp;isFromPublicArea=True&amp;isModal=true&amp;asPopupView=true</v>
          </cell>
          <cell r="AK130" t="str">
            <v>01/26/2022</v>
          </cell>
          <cell r="AL130" t="str">
            <v>JUAN FERNANDO ACOSTA MIRKOW</v>
          </cell>
          <cell r="AM130" t="str">
            <v>SUBDIRECCION DE GESTION CORPORATIVA</v>
          </cell>
          <cell r="AN130">
            <v>44588</v>
          </cell>
          <cell r="AO130">
            <v>44921</v>
          </cell>
          <cell r="AP130">
            <v>300</v>
          </cell>
          <cell r="AQ130">
            <v>44588</v>
          </cell>
          <cell r="AR130" t="str">
            <v>42,000,000</v>
          </cell>
          <cell r="AS130">
            <v>44589</v>
          </cell>
          <cell r="BU130" t="str">
            <v xml:space="preserve">Carlos Tello </v>
          </cell>
          <cell r="BW130" t="str">
            <v>F</v>
          </cell>
          <cell r="BX130">
            <v>44907</v>
          </cell>
        </row>
        <row r="131">
          <cell r="E131">
            <v>130</v>
          </cell>
          <cell r="F131" t="str">
            <v xml:space="preserve"> JULIAN FELIPE PINZON GUERRERO</v>
          </cell>
          <cell r="G131" t="str">
            <v>CC</v>
          </cell>
          <cell r="H131">
            <v>80872143</v>
          </cell>
          <cell r="I131">
            <v>7</v>
          </cell>
          <cell r="J131">
            <v>31025</v>
          </cell>
          <cell r="K131" t="str">
            <v>No aplica</v>
          </cell>
          <cell r="L131" t="str">
            <v>No aplica</v>
          </cell>
          <cell r="M131" t="str">
            <v>No aplica</v>
          </cell>
          <cell r="N131" t="str">
            <v>Calle 146 # 7B-90 Apto 406</v>
          </cell>
          <cell r="O131" t="str">
            <v>Bogotá</v>
          </cell>
          <cell r="P131" t="str">
            <v>julian.pinzon@idpc.gov.co</v>
          </cell>
          <cell r="Q131" t="str">
            <v xml:space="preserve"> Contrato de Prestación de Servicios</v>
          </cell>
          <cell r="R131" t="str">
            <v xml:space="preserve">Servicios Profesionales </v>
          </cell>
          <cell r="S131" t="str">
            <v>Contratación directa</v>
          </cell>
          <cell r="T131" t="str">
            <v>Prestación de Servicios Profesionales y Apoyo</v>
          </cell>
          <cell r="U131" t="str">
            <v>Inversión</v>
          </cell>
          <cell r="V131" t="str">
            <v>396-Prestar servicios profesionales apoyar al IDPC en el desarrollo de actividades relacionadas con la gestión de la infraestructura tecnológica de red, servicios y sistemas de información para el mejoramiento de la gestión institucional.</v>
          </cell>
          <cell r="W131">
            <v>41200000</v>
          </cell>
          <cell r="X131">
            <v>41200000</v>
          </cell>
          <cell r="Y131">
            <v>4120000</v>
          </cell>
          <cell r="Z131" t="str">
            <v>10 Meses</v>
          </cell>
          <cell r="AA131">
            <v>10</v>
          </cell>
          <cell r="AB131">
            <v>0</v>
          </cell>
          <cell r="AC131">
            <v>300</v>
          </cell>
          <cell r="AD131">
            <v>44585</v>
          </cell>
          <cell r="AE131">
            <v>44589</v>
          </cell>
          <cell r="AF131">
            <v>44892</v>
          </cell>
          <cell r="AG131" t="str">
            <v>JUAN FERNANDO ACOSTA MIRKOW</v>
          </cell>
          <cell r="AH131">
            <v>71722121</v>
          </cell>
          <cell r="AI131">
            <v>1</v>
          </cell>
          <cell r="AJ131" t="str">
            <v>https://community.secop.gov.co/Public/Tendering/OpportunityDetail/Index?noticeUID=CO1.NTC.2665562&amp;isFromPublicArea=True&amp;isModal=true&amp;asPopupView=true</v>
          </cell>
          <cell r="AK131" t="str">
            <v>01/22/2022</v>
          </cell>
          <cell r="AL131" t="str">
            <v>JUAN FERNANDO ACOSTA MIRKOW</v>
          </cell>
          <cell r="AM131" t="str">
            <v>SUBDIRECCION DE GESTION CORPORATIVA</v>
          </cell>
          <cell r="AN131">
            <v>44584</v>
          </cell>
          <cell r="AO131">
            <v>44888</v>
          </cell>
          <cell r="AP131">
            <v>168</v>
          </cell>
          <cell r="AQ131">
            <v>44586</v>
          </cell>
          <cell r="AR131" t="str">
            <v>41,200,000</v>
          </cell>
          <cell r="AS131">
            <v>44589</v>
          </cell>
          <cell r="BU131" t="str">
            <v xml:space="preserve">Carlos Tello </v>
          </cell>
          <cell r="BW131" t="str">
            <v>M</v>
          </cell>
          <cell r="BX131">
            <v>44892</v>
          </cell>
        </row>
        <row r="132">
          <cell r="E132">
            <v>131</v>
          </cell>
          <cell r="F132" t="str">
            <v>MAGALLY SUSANA MOREA  PEÑA</v>
          </cell>
          <cell r="G132" t="str">
            <v>CC</v>
          </cell>
          <cell r="H132">
            <v>1010161501</v>
          </cell>
          <cell r="I132">
            <v>6</v>
          </cell>
          <cell r="J132">
            <v>31461</v>
          </cell>
          <cell r="K132" t="str">
            <v>No aplica</v>
          </cell>
          <cell r="L132" t="str">
            <v>No aplica</v>
          </cell>
          <cell r="M132" t="str">
            <v>No aplica</v>
          </cell>
          <cell r="N132" t="str">
            <v>cll 48 b sur 13 f 44 este</v>
          </cell>
          <cell r="O132" t="str">
            <v>Bogotá</v>
          </cell>
          <cell r="P132" t="str">
            <v>mmorea@idpc.gov.co</v>
          </cell>
          <cell r="Q132" t="str">
            <v xml:space="preserve"> Contrato de Prestación de Servicios</v>
          </cell>
          <cell r="R132" t="str">
            <v>Servicios Apoyo a la Gestion</v>
          </cell>
          <cell r="S132" t="str">
            <v>Contratación directa</v>
          </cell>
          <cell r="T132" t="str">
            <v>Prestación de Servicios Profesionales y Apoyo</v>
          </cell>
          <cell r="U132" t="str">
            <v>Inversión</v>
          </cell>
          <cell r="V132" t="str">
            <v>397-Prestar servicios de apoyo a la gestión a la Subdirección de Gestión Corporativa para guiar y orientar a la ciudadanía en el acceso a los servicios  prestados por el IDPC.</v>
          </cell>
          <cell r="W132">
            <v>37400000</v>
          </cell>
          <cell r="X132">
            <v>37400000</v>
          </cell>
          <cell r="Y132">
            <v>3400000</v>
          </cell>
          <cell r="Z132" t="str">
            <v>11 Meses</v>
          </cell>
          <cell r="AA132">
            <v>11</v>
          </cell>
          <cell r="AB132">
            <v>0</v>
          </cell>
          <cell r="AC132">
            <v>330</v>
          </cell>
          <cell r="AD132">
            <v>44587</v>
          </cell>
          <cell r="AE132">
            <v>44589</v>
          </cell>
          <cell r="AF132">
            <v>44922</v>
          </cell>
          <cell r="AG132" t="str">
            <v>JUAN FERNANDO ACOSTA MIRKOW</v>
          </cell>
          <cell r="AH132">
            <v>71722121</v>
          </cell>
          <cell r="AI132">
            <v>1</v>
          </cell>
          <cell r="AJ132" t="str">
            <v>https://community.secop.gov.co/Public/Tendering/OpportunityDetail/Index?noticeUID=CO1.NTC.2705623&amp;isFromPublicArea=True&amp;isModal=true&amp;asPopupView=true</v>
          </cell>
          <cell r="AK132" t="str">
            <v>01/25/2022</v>
          </cell>
          <cell r="AL132" t="str">
            <v>JUAN FERNANDO ACOSTA MIRKOW</v>
          </cell>
          <cell r="AM132" t="str">
            <v>SUBDIRECCION DE GESTION CORPORATIVA</v>
          </cell>
          <cell r="AN132">
            <v>44587</v>
          </cell>
          <cell r="AO132">
            <v>44920</v>
          </cell>
          <cell r="AP132">
            <v>238</v>
          </cell>
          <cell r="AQ132">
            <v>44587</v>
          </cell>
          <cell r="AR132" t="str">
            <v>37,400,000</v>
          </cell>
          <cell r="AS132">
            <v>44589</v>
          </cell>
          <cell r="BU132" t="str">
            <v xml:space="preserve">Carlos Tello </v>
          </cell>
          <cell r="BW132" t="str">
            <v>F</v>
          </cell>
          <cell r="BX132">
            <v>44922</v>
          </cell>
        </row>
        <row r="133">
          <cell r="E133">
            <v>132</v>
          </cell>
          <cell r="F133" t="str">
            <v>EDITH JANNETH ABELLA SANCHEZ</v>
          </cell>
          <cell r="G133" t="str">
            <v>CC</v>
          </cell>
          <cell r="H133">
            <v>52009291</v>
          </cell>
          <cell r="I133">
            <v>7</v>
          </cell>
          <cell r="J133">
            <v>26452</v>
          </cell>
          <cell r="K133" t="str">
            <v>No aplica</v>
          </cell>
          <cell r="L133" t="str">
            <v>No aplica</v>
          </cell>
          <cell r="M133" t="str">
            <v>No aplica</v>
          </cell>
          <cell r="N133" t="str">
            <v>Carrera 1C No. 13 - 45 Casa 1</v>
          </cell>
          <cell r="O133" t="str">
            <v>Chia</v>
          </cell>
          <cell r="P133" t="str">
            <v>edith.abella@idpc.gov.co</v>
          </cell>
          <cell r="Q133" t="str">
            <v xml:space="preserve"> Contrato de Prestación de Servicios</v>
          </cell>
          <cell r="R133" t="str">
            <v xml:space="preserve">Servicios Profesionales </v>
          </cell>
          <cell r="S133" t="str">
            <v>Contratación directa</v>
          </cell>
          <cell r="T133" t="str">
            <v>Prestación de Servicios Profesionales y Apoyo</v>
          </cell>
          <cell r="U133" t="str">
            <v>Inversión</v>
          </cell>
          <cell r="V133" t="str">
            <v>242-Prestar servicios profesionales para apoyar en el seguimiento de las actividades programadas en el Plan Anual de Auditorías y demás roles de competencia de la Asesoría de Control Interno.</v>
          </cell>
          <cell r="W133">
            <v>82878950</v>
          </cell>
          <cell r="X133">
            <v>82878950</v>
          </cell>
          <cell r="Y133">
            <v>7534450</v>
          </cell>
          <cell r="Z133" t="str">
            <v>11 Meses</v>
          </cell>
          <cell r="AA133">
            <v>11</v>
          </cell>
          <cell r="AB133">
            <v>0</v>
          </cell>
          <cell r="AC133">
            <v>330</v>
          </cell>
          <cell r="AD133">
            <v>44583</v>
          </cell>
          <cell r="AE133">
            <v>44588</v>
          </cell>
          <cell r="AF133">
            <v>44921</v>
          </cell>
          <cell r="AG133" t="str">
            <v>JUAN FERNANDO ACOSTA MIRKOW</v>
          </cell>
          <cell r="AH133">
            <v>71722121</v>
          </cell>
          <cell r="AI133">
            <v>1</v>
          </cell>
          <cell r="AJ133" t="str">
            <v>https://community.secop.gov.co/Public/Tendering/OpportunityDetail/Index?noticeUID=CO1.NTC.2666747&amp;isFromPublicArea=True&amp;isModal=true&amp;asPopupView=true</v>
          </cell>
          <cell r="AK133" t="str">
            <v>01/22/2022</v>
          </cell>
          <cell r="AL133" t="str">
            <v>JUAN FERNANDO ACOSTA MIRKOW</v>
          </cell>
          <cell r="AM133" t="str">
            <v>SUBDIRECCION DE GESTION CORPORATIVA</v>
          </cell>
          <cell r="AN133">
            <v>44584</v>
          </cell>
          <cell r="AO133">
            <v>44918</v>
          </cell>
          <cell r="AP133">
            <v>155</v>
          </cell>
          <cell r="AQ133">
            <v>44585</v>
          </cell>
          <cell r="AR133" t="str">
            <v>82,878,950</v>
          </cell>
          <cell r="AS133">
            <v>44587</v>
          </cell>
          <cell r="BU133" t="str">
            <v xml:space="preserve">Carlos Tello </v>
          </cell>
          <cell r="BW133" t="str">
            <v>F</v>
          </cell>
          <cell r="BX133">
            <v>44921</v>
          </cell>
        </row>
        <row r="134">
          <cell r="E134">
            <v>133</v>
          </cell>
          <cell r="F134" t="str">
            <v>EUGENIA DEL SOCORRO ARBOLEDA BALBIN</v>
          </cell>
          <cell r="G134" t="str">
            <v>CC</v>
          </cell>
          <cell r="H134">
            <v>32142415</v>
          </cell>
          <cell r="I134">
            <v>9</v>
          </cell>
          <cell r="J134">
            <v>29093</v>
          </cell>
          <cell r="K134" t="str">
            <v>No aplica</v>
          </cell>
          <cell r="L134" t="str">
            <v>No aplica</v>
          </cell>
          <cell r="M134" t="str">
            <v>No aplica</v>
          </cell>
          <cell r="N134" t="str">
            <v>Carrera 13 Bis # 110-06 Apto. 502</v>
          </cell>
          <cell r="O134" t="str">
            <v>Bogotá</v>
          </cell>
          <cell r="P134" t="str">
            <v>eugenia.arboleda@idpc.gov.co</v>
          </cell>
          <cell r="Q134" t="str">
            <v xml:space="preserve"> Contrato de Prestación de Servicios</v>
          </cell>
          <cell r="R134" t="str">
            <v xml:space="preserve">Servicios Profesionales </v>
          </cell>
          <cell r="S134" t="str">
            <v>Contratación directa</v>
          </cell>
          <cell r="T134" t="str">
            <v>Prestación de Servicios Profesionales y Apoyo</v>
          </cell>
          <cell r="U134" t="str">
            <v>Inversión</v>
          </cell>
          <cell r="V134" t="str">
            <v>421-Prestar servicios profesionales al Instituto Distrital de Patrimonio Cultural para desarrollar actividades relacionadas con la Política Pública Distrital de Servicio a la Ciudadanía y demás relacionadas, en el marco del Modelo Integrado de Planeación y Gestión.</v>
          </cell>
          <cell r="W134">
            <v>66000000</v>
          </cell>
          <cell r="X134">
            <v>66000000</v>
          </cell>
          <cell r="Y134">
            <v>6000000</v>
          </cell>
          <cell r="Z134" t="str">
            <v>11 Meses</v>
          </cell>
          <cell r="AA134">
            <v>11</v>
          </cell>
          <cell r="AB134">
            <v>0</v>
          </cell>
          <cell r="AC134">
            <v>330</v>
          </cell>
          <cell r="AD134">
            <v>44586</v>
          </cell>
          <cell r="AE134">
            <v>44587</v>
          </cell>
          <cell r="AF134">
            <v>44920</v>
          </cell>
          <cell r="AG134" t="str">
            <v>JUAN FERNANDO ACOSTA MIRKOW</v>
          </cell>
          <cell r="AH134">
            <v>71722121</v>
          </cell>
          <cell r="AI134">
            <v>1</v>
          </cell>
          <cell r="AJ134" t="str">
            <v>https://community.secop.gov.co/Public/Tendering/OpportunityDetail/Index?noticeUID=CO1.NTC.2701025&amp;isFromPublicArea=True&amp;isModal=true&amp;asPopupView=true</v>
          </cell>
          <cell r="AK134" t="str">
            <v>01/25/2022</v>
          </cell>
          <cell r="AL134" t="str">
            <v>JUAN FERNANDO ACOSTA MIRKOW</v>
          </cell>
          <cell r="AM134" t="str">
            <v>SUBDIRECCION DE GESTION CORPORATIVA</v>
          </cell>
          <cell r="AN134">
            <v>44587</v>
          </cell>
          <cell r="AO134">
            <v>44920</v>
          </cell>
          <cell r="AP134">
            <v>227</v>
          </cell>
          <cell r="AQ134">
            <v>44587</v>
          </cell>
          <cell r="AR134" t="str">
            <v>66,000,000</v>
          </cell>
          <cell r="AS134">
            <v>44587</v>
          </cell>
          <cell r="BU134" t="str">
            <v xml:space="preserve">Carlos Tello </v>
          </cell>
          <cell r="BW134" t="str">
            <v>F</v>
          </cell>
          <cell r="BX134">
            <v>44920</v>
          </cell>
        </row>
        <row r="135">
          <cell r="E135">
            <v>134</v>
          </cell>
          <cell r="F135" t="str">
            <v>ORLANDO ARIAS CAICEDO</v>
          </cell>
          <cell r="G135" t="str">
            <v>CC</v>
          </cell>
          <cell r="H135">
            <v>79380681</v>
          </cell>
          <cell r="I135">
            <v>2</v>
          </cell>
          <cell r="J135">
            <v>24381</v>
          </cell>
          <cell r="K135" t="str">
            <v>No aplica</v>
          </cell>
          <cell r="L135" t="str">
            <v>No aplica</v>
          </cell>
          <cell r="M135" t="str">
            <v>No aplica</v>
          </cell>
          <cell r="N135" t="str">
            <v>KR 34C # 16-40 SUR</v>
          </cell>
          <cell r="O135" t="str">
            <v>Bogotá</v>
          </cell>
          <cell r="P135" t="str">
            <v>orlando.arias@idpc.gov.co</v>
          </cell>
          <cell r="Q135" t="str">
            <v xml:space="preserve"> Contrato de Prestación de Servicios</v>
          </cell>
          <cell r="R135" t="str">
            <v xml:space="preserve">Servicios Profesionales </v>
          </cell>
          <cell r="S135" t="str">
            <v>Contratación directa</v>
          </cell>
          <cell r="T135" t="str">
            <v>Prestación de Servicios Profesionales y Apoyo</v>
          </cell>
          <cell r="U135" t="str">
            <v>Inversión</v>
          </cell>
          <cell r="V135" t="str">
            <v>254-Prestar servicios profesionales para acompañar a la Subdirección de Gestión Corporativa en los asuntos contables, financieros  y administrativos relacionados con la Gestión del Talento Humano del IDPC.</v>
          </cell>
          <cell r="W135">
            <v>58916000</v>
          </cell>
          <cell r="X135">
            <v>58916000</v>
          </cell>
          <cell r="Y135">
            <v>5356000</v>
          </cell>
          <cell r="Z135" t="str">
            <v>11 Meses</v>
          </cell>
          <cell r="AA135">
            <v>11</v>
          </cell>
          <cell r="AB135">
            <v>0</v>
          </cell>
          <cell r="AC135">
            <v>330</v>
          </cell>
          <cell r="AD135">
            <v>44586</v>
          </cell>
          <cell r="AE135">
            <v>44587</v>
          </cell>
          <cell r="AF135">
            <v>44920</v>
          </cell>
          <cell r="AG135" t="str">
            <v>JUAN FERNANDO ACOSTA MIRKOW</v>
          </cell>
          <cell r="AH135">
            <v>71722121</v>
          </cell>
          <cell r="AI135">
            <v>1</v>
          </cell>
          <cell r="AJ135" t="str">
            <v>https://community.secop.gov.co/Public/Tendering/OpportunityDetail/Index?noticeUID=CO1.NTC.2701046&amp;isFromPublicArea=True&amp;isModal=true&amp;asPopupView=true</v>
          </cell>
          <cell r="AK135" t="str">
            <v>01/25/2022</v>
          </cell>
          <cell r="AL135" t="str">
            <v>JUAN FERNANDO ACOSTA MIRKOW</v>
          </cell>
          <cell r="AM135" t="str">
            <v>SUBDIRECCION DE GESTION CORPORATIVA</v>
          </cell>
          <cell r="AN135">
            <v>44587</v>
          </cell>
          <cell r="AO135">
            <v>44920</v>
          </cell>
          <cell r="AP135">
            <v>221</v>
          </cell>
          <cell r="AQ135">
            <v>44587</v>
          </cell>
          <cell r="AR135" t="str">
            <v>58,916,000</v>
          </cell>
          <cell r="AS135">
            <v>44587</v>
          </cell>
          <cell r="BU135" t="str">
            <v xml:space="preserve">Carlos Tello </v>
          </cell>
          <cell r="BW135" t="str">
            <v>M</v>
          </cell>
          <cell r="BX135">
            <v>44920</v>
          </cell>
        </row>
        <row r="136">
          <cell r="E136">
            <v>135</v>
          </cell>
          <cell r="F136" t="str">
            <v>JOSE ORLANDO OVALLE MENDIOLA</v>
          </cell>
          <cell r="G136" t="str">
            <v>CC</v>
          </cell>
          <cell r="H136">
            <v>77195873</v>
          </cell>
          <cell r="I136">
            <v>1</v>
          </cell>
          <cell r="J136">
            <v>29099</v>
          </cell>
          <cell r="K136" t="str">
            <v>No aplica</v>
          </cell>
          <cell r="L136" t="str">
            <v>No aplica</v>
          </cell>
          <cell r="M136" t="str">
            <v>No aplica</v>
          </cell>
          <cell r="N136" t="str">
            <v>Av. Boyacá # 142A - 55 Bicentenario1 apto 104</v>
          </cell>
          <cell r="O136" t="str">
            <v>Bogotá</v>
          </cell>
          <cell r="P136" t="str">
            <v>jose.ovalle@idpc.gov.co</v>
          </cell>
          <cell r="Q136" t="str">
            <v xml:space="preserve"> Contrato de Prestación de Servicios</v>
          </cell>
          <cell r="R136" t="str">
            <v>Servicios Apoyo a la Gestion</v>
          </cell>
          <cell r="S136" t="str">
            <v>Contratación directa</v>
          </cell>
          <cell r="T136" t="str">
            <v>Prestación de Servicios Profesionales y Apoyo</v>
          </cell>
          <cell r="U136" t="str">
            <v>Inversión</v>
          </cell>
          <cell r="V136" t="str">
            <v>403-Prestar servicios de apoyo a la Subdireccción de Gestión Corporativa para el desarrollo de actividades de préstamo, consulta y organización de archivos recibidos y producidos por el IDPC</v>
          </cell>
          <cell r="W136">
            <v>29599625</v>
          </cell>
          <cell r="X136">
            <v>29599625</v>
          </cell>
          <cell r="Y136">
            <v>2690875</v>
          </cell>
          <cell r="Z136" t="str">
            <v>11 Meses</v>
          </cell>
          <cell r="AA136">
            <v>11</v>
          </cell>
          <cell r="AB136">
            <v>0</v>
          </cell>
          <cell r="AC136">
            <v>330</v>
          </cell>
          <cell r="AD136">
            <v>44587</v>
          </cell>
          <cell r="AE136">
            <v>44589</v>
          </cell>
          <cell r="AF136">
            <v>44922</v>
          </cell>
          <cell r="AG136" t="str">
            <v>JUAN FERNANDO ACOSTA MIRKOW</v>
          </cell>
          <cell r="AH136">
            <v>71722121</v>
          </cell>
          <cell r="AI136">
            <v>1</v>
          </cell>
          <cell r="AJ136" t="str">
            <v>https://community.secop.gov.co/Public/Tendering/OpportunityDetail/Index?noticeUID=CO1.NTC.2701071&amp;isFromPublicArea=True&amp;isModal=true&amp;asPopupView=true</v>
          </cell>
          <cell r="AK136" t="str">
            <v>01/25/2022</v>
          </cell>
          <cell r="AL136" t="str">
            <v>JUAN FERNANDO ACOSTA MIRKOW</v>
          </cell>
          <cell r="AM136" t="str">
            <v>SUBDIRECCION DE GESTION CORPORATIVA</v>
          </cell>
          <cell r="AN136">
            <v>44587</v>
          </cell>
          <cell r="AO136">
            <v>44920</v>
          </cell>
          <cell r="AP136">
            <v>233</v>
          </cell>
          <cell r="AQ136">
            <v>44587</v>
          </cell>
          <cell r="AR136" t="str">
            <v>29,599,625</v>
          </cell>
          <cell r="AS136">
            <v>44589</v>
          </cell>
          <cell r="BU136" t="str">
            <v xml:space="preserve">Carlos Tello </v>
          </cell>
          <cell r="BW136" t="str">
            <v>M</v>
          </cell>
          <cell r="BX136">
            <v>44922</v>
          </cell>
        </row>
        <row r="137">
          <cell r="E137">
            <v>136</v>
          </cell>
          <cell r="F137" t="str">
            <v>JOSE BERNARDO GALLO CUBILLOS</v>
          </cell>
          <cell r="G137" t="str">
            <v>CC</v>
          </cell>
          <cell r="H137">
            <v>79354077</v>
          </cell>
          <cell r="I137">
            <v>3</v>
          </cell>
          <cell r="J137">
            <v>23901</v>
          </cell>
          <cell r="K137" t="str">
            <v>No aplica</v>
          </cell>
          <cell r="L137" t="str">
            <v>No aplica</v>
          </cell>
          <cell r="M137" t="str">
            <v>No aplica</v>
          </cell>
          <cell r="N137" t="str">
            <v>calle 30 sur #39C -22</v>
          </cell>
          <cell r="O137" t="str">
            <v>Bogotá</v>
          </cell>
          <cell r="P137" t="str">
            <v>jose.cubillos@idpc.gov.co</v>
          </cell>
          <cell r="Q137" t="str">
            <v xml:space="preserve"> Contrato de Prestación de Servicios</v>
          </cell>
          <cell r="R137" t="str">
            <v>Servicios Apoyo a la Gestion</v>
          </cell>
          <cell r="S137" t="str">
            <v>Contratación directa</v>
          </cell>
          <cell r="T137" t="str">
            <v>Prestación de Servicios Profesionales y Apoyo</v>
          </cell>
          <cell r="U137" t="str">
            <v>Inversión</v>
          </cell>
          <cell r="V137" t="str">
            <v>404-Prestar servicios de apoyo para realizar actividades de gestión documental y correspondencia en el IDPC.</v>
          </cell>
          <cell r="W137">
            <v>30800000</v>
          </cell>
          <cell r="X137">
            <v>4200000</v>
          </cell>
          <cell r="Y137">
            <v>2800000</v>
          </cell>
          <cell r="Z137" t="str">
            <v>11 Meses</v>
          </cell>
          <cell r="AA137">
            <v>11</v>
          </cell>
          <cell r="AB137">
            <v>0</v>
          </cell>
          <cell r="AC137">
            <v>330</v>
          </cell>
          <cell r="AD137">
            <v>44587</v>
          </cell>
          <cell r="AE137">
            <v>44592</v>
          </cell>
          <cell r="AF137">
            <v>44925</v>
          </cell>
          <cell r="AG137" t="str">
            <v>JUAN FERNANDO ACOSTA MIRKOW</v>
          </cell>
          <cell r="AH137">
            <v>71722121</v>
          </cell>
          <cell r="AI137">
            <v>1</v>
          </cell>
          <cell r="AJ137" t="str">
            <v>https://community.secop.gov.co/Public/Tendering/OpportunityDetail/Index?noticeUID=CO1.NTC.2700587&amp;isFromPublicArea=True&amp;isModal=true&amp;asPopupView=true</v>
          </cell>
          <cell r="AK137" t="str">
            <v>01/25/2022</v>
          </cell>
          <cell r="AL137" t="str">
            <v>JUAN FERNANDO ACOSTA MIRKOW</v>
          </cell>
          <cell r="AM137" t="str">
            <v>SUBDIRECCION DE GESTION CORPORATIVA</v>
          </cell>
          <cell r="AN137">
            <v>44587</v>
          </cell>
          <cell r="AO137">
            <v>44920</v>
          </cell>
          <cell r="AP137">
            <v>286</v>
          </cell>
          <cell r="AQ137">
            <v>44588</v>
          </cell>
          <cell r="AR137" t="str">
            <v>30,800,000</v>
          </cell>
          <cell r="AS137">
            <v>44592</v>
          </cell>
          <cell r="BS137">
            <v>44635</v>
          </cell>
          <cell r="BT137">
            <v>44635</v>
          </cell>
          <cell r="BU137" t="str">
            <v xml:space="preserve">Carlos Tello </v>
          </cell>
          <cell r="BW137" t="str">
            <v>M</v>
          </cell>
          <cell r="BX137">
            <v>44635</v>
          </cell>
        </row>
        <row r="138">
          <cell r="E138">
            <v>137</v>
          </cell>
          <cell r="F138" t="str">
            <v>EDGAR ANDRES MONCADA RUBIO</v>
          </cell>
          <cell r="G138" t="str">
            <v>CC</v>
          </cell>
          <cell r="H138">
            <v>80156853</v>
          </cell>
          <cell r="I138">
            <v>7</v>
          </cell>
          <cell r="J138">
            <v>29867</v>
          </cell>
          <cell r="K138" t="str">
            <v>No aplica</v>
          </cell>
          <cell r="L138" t="str">
            <v>No aplica</v>
          </cell>
          <cell r="M138" t="str">
            <v>No aplica</v>
          </cell>
          <cell r="N138" t="str">
            <v>Carrera 7b # 4 60</v>
          </cell>
          <cell r="O138" t="str">
            <v>Bogotá</v>
          </cell>
          <cell r="P138" t="str">
            <v>edgar.moncada@idpc.gov.co</v>
          </cell>
          <cell r="Q138" t="str">
            <v xml:space="preserve"> Contrato de Prestación de Servicios</v>
          </cell>
          <cell r="R138" t="str">
            <v>Servicios Apoyo a la Gestion</v>
          </cell>
          <cell r="S138" t="str">
            <v>Contratación directa</v>
          </cell>
          <cell r="T138" t="str">
            <v>Prestación de Servicios Profesionales y Apoyo</v>
          </cell>
          <cell r="U138" t="str">
            <v>Inversión</v>
          </cell>
          <cell r="V138" t="str">
            <v>407-Prestar servicios para apoyar al IDPC en el manejo, recepción de documentación y administración del sistema de gestión documental ORFEO, para una eficiente gestión institucional</v>
          </cell>
          <cell r="W138">
            <v>33000000</v>
          </cell>
          <cell r="X138">
            <v>33000000</v>
          </cell>
          <cell r="Y138">
            <v>3000000</v>
          </cell>
          <cell r="Z138" t="str">
            <v>11 Meses</v>
          </cell>
          <cell r="AA138">
            <v>11</v>
          </cell>
          <cell r="AB138">
            <v>0</v>
          </cell>
          <cell r="AC138">
            <v>330</v>
          </cell>
          <cell r="AD138">
            <v>44586</v>
          </cell>
          <cell r="AE138">
            <v>44587</v>
          </cell>
          <cell r="AF138">
            <v>44920</v>
          </cell>
          <cell r="AG138" t="str">
            <v>JUAN FERNANDO ACOSTA MIRKOW</v>
          </cell>
          <cell r="AH138">
            <v>71722121</v>
          </cell>
          <cell r="AI138">
            <v>1</v>
          </cell>
          <cell r="AJ138" t="str">
            <v>https://community.secop.gov.co/Public/Tendering/OpportunityDetail/Index?noticeUID=CO1.NTC.2701504&amp;isFromPublicArea=True&amp;isModal=true&amp;asPopupView=true</v>
          </cell>
          <cell r="AK138" t="str">
            <v>01/25/2022</v>
          </cell>
          <cell r="AL138" t="str">
            <v>JUAN FERNANDO ACOSTA MIRKOW</v>
          </cell>
          <cell r="AM138" t="str">
            <v>SUBDIRECCION DE GESTION CORPORATIVA</v>
          </cell>
          <cell r="AN138">
            <v>44587</v>
          </cell>
          <cell r="AO138">
            <v>44920</v>
          </cell>
          <cell r="AP138">
            <v>228</v>
          </cell>
          <cell r="AQ138">
            <v>44587</v>
          </cell>
          <cell r="AR138" t="str">
            <v>33,000,000</v>
          </cell>
          <cell r="AS138">
            <v>44587</v>
          </cell>
          <cell r="BU138" t="str">
            <v xml:space="preserve">Carlos Tello </v>
          </cell>
          <cell r="BW138" t="str">
            <v>M</v>
          </cell>
          <cell r="BX138">
            <v>44920</v>
          </cell>
        </row>
        <row r="139">
          <cell r="E139">
            <v>138</v>
          </cell>
          <cell r="F139" t="str">
            <v>ANGÉLICA CIFUENTES GRIMALDO 
TATIANA PARADA MORENO</v>
          </cell>
          <cell r="G139" t="str">
            <v>CC</v>
          </cell>
          <cell r="H139">
            <v>1026272706</v>
          </cell>
          <cell r="I139">
            <v>3</v>
          </cell>
          <cell r="J139">
            <v>33699</v>
          </cell>
          <cell r="K139" t="str">
            <v>No aplica</v>
          </cell>
          <cell r="L139" t="str">
            <v>No aplica</v>
          </cell>
          <cell r="M139" t="str">
            <v>No aplica</v>
          </cell>
          <cell r="N139" t="str">
            <v>Cra 68b no 95- 80 Torre 3 Apto 601</v>
          </cell>
          <cell r="O139" t="str">
            <v>Bogotá</v>
          </cell>
          <cell r="P139" t="str">
            <v>tatiana.parada@idpc.gov.co</v>
          </cell>
          <cell r="Q139" t="str">
            <v xml:space="preserve"> Contrato de Prestación de Servicios</v>
          </cell>
          <cell r="R139" t="str">
            <v xml:space="preserve">Servicios Profesionales </v>
          </cell>
          <cell r="S139" t="str">
            <v>Contratación directa</v>
          </cell>
          <cell r="T139" t="str">
            <v>Prestación de Servicios Profesionales y Apoyo</v>
          </cell>
          <cell r="U139" t="str">
            <v>Inversión</v>
          </cell>
          <cell r="V139" t="str">
            <v>102-Prestar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W139">
            <v>60795000</v>
          </cell>
          <cell r="X139">
            <v>60795000</v>
          </cell>
          <cell r="Y139">
            <v>5790000</v>
          </cell>
          <cell r="Z139" t="str">
            <v>315 Dias</v>
          </cell>
          <cell r="AA139">
            <v>0</v>
          </cell>
          <cell r="AB139">
            <v>315</v>
          </cell>
          <cell r="AC139">
            <v>315</v>
          </cell>
          <cell r="AD139">
            <v>44583</v>
          </cell>
          <cell r="AE139">
            <v>44586</v>
          </cell>
          <cell r="AF139">
            <v>44904</v>
          </cell>
          <cell r="AG139" t="str">
            <v>MARIA CLAUDIA VARGAS MARTINEZ</v>
          </cell>
          <cell r="AH139">
            <v>39791978</v>
          </cell>
          <cell r="AI139">
            <v>2</v>
          </cell>
          <cell r="AJ139" t="str">
            <v>https://community.secop.gov.co/Public/Tendering/OpportunityDetail/Index?noticeUID=CO1.NTC.2654124&amp;isFromPublicArea=True&amp;isModal=true&amp;asPopupView=true</v>
          </cell>
          <cell r="AK139" t="str">
            <v>01/22/2022</v>
          </cell>
          <cell r="AL139" t="str">
            <v>MARIA CLAUDIA VARGAS MARTINEZ</v>
          </cell>
          <cell r="AM139" t="str">
            <v xml:space="preserve"> SUBDIRECCION DE PROTECCION E INTERVENCION  </v>
          </cell>
          <cell r="AN139" t="str">
            <v>23/01/2022
24/02/2022</v>
          </cell>
          <cell r="AO139" t="str">
            <v>08/12/2022
09/12/2022</v>
          </cell>
          <cell r="AP139">
            <v>130</v>
          </cell>
          <cell r="AQ139">
            <v>44585</v>
          </cell>
          <cell r="AR139" t="str">
            <v>60,795,000</v>
          </cell>
          <cell r="AS139" t="str">
            <v>25/01/2022
24/02/2022</v>
          </cell>
          <cell r="BE139">
            <v>44614</v>
          </cell>
          <cell r="BF139">
            <v>44615</v>
          </cell>
          <cell r="BG139" t="str">
            <v>TATIANA PARADA MORENO</v>
          </cell>
          <cell r="BH139" t="str">
            <v>CC</v>
          </cell>
          <cell r="BI139">
            <v>1032449164</v>
          </cell>
          <cell r="BJ139">
            <v>5</v>
          </cell>
          <cell r="BK139" t="str">
            <v>tatiana.parada@idpc.gov.co</v>
          </cell>
          <cell r="BU139" t="str">
            <v>Liliana Cecilia Rojas León</v>
          </cell>
          <cell r="BW139" t="str">
            <v>F</v>
          </cell>
          <cell r="BX139">
            <v>44904</v>
          </cell>
        </row>
        <row r="140">
          <cell r="E140">
            <v>139</v>
          </cell>
          <cell r="F140" t="str">
            <v>LAURA SARA MARÍA MORENO RODRÍGUEZ</v>
          </cell>
          <cell r="G140" t="str">
            <v>CC</v>
          </cell>
          <cell r="H140">
            <v>53911025</v>
          </cell>
          <cell r="I140">
            <v>6</v>
          </cell>
          <cell r="J140">
            <v>31006</v>
          </cell>
          <cell r="K140" t="str">
            <v>No aplica</v>
          </cell>
          <cell r="L140" t="str">
            <v>No aplica</v>
          </cell>
          <cell r="M140" t="str">
            <v>No aplica</v>
          </cell>
          <cell r="N140" t="str">
            <v>cr18#40a-47</v>
          </cell>
          <cell r="O140" t="str">
            <v>Bogotá</v>
          </cell>
          <cell r="P140" t="str">
            <v>sara.moreno@idpc.gov.co</v>
          </cell>
          <cell r="Q140" t="str">
            <v xml:space="preserve"> Contrato de Prestación de Servicios</v>
          </cell>
          <cell r="R140" t="str">
            <v xml:space="preserve">Servicios Profesionales </v>
          </cell>
          <cell r="S140" t="str">
            <v>Contratación directa</v>
          </cell>
          <cell r="T140" t="str">
            <v>Prestación de Servicios Profesionales y Apoyo</v>
          </cell>
          <cell r="U140" t="str">
            <v>Inversión</v>
          </cell>
          <cell r="V140" t="str">
            <v>114-Prestar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W140">
            <v>67810050</v>
          </cell>
          <cell r="X140">
            <v>67810050</v>
          </cell>
          <cell r="Y140">
            <v>6458100</v>
          </cell>
          <cell r="Z140" t="str">
            <v>315 Dias</v>
          </cell>
          <cell r="AA140">
            <v>0</v>
          </cell>
          <cell r="AB140">
            <v>315</v>
          </cell>
          <cell r="AC140">
            <v>315</v>
          </cell>
          <cell r="AD140">
            <v>44583</v>
          </cell>
          <cell r="AE140">
            <v>44586</v>
          </cell>
          <cell r="AF140">
            <v>44904</v>
          </cell>
          <cell r="AG140" t="str">
            <v>MARIA CLAUDIA VARGAS MARTINEZ</v>
          </cell>
          <cell r="AH140">
            <v>39791978</v>
          </cell>
          <cell r="AI140">
            <v>2</v>
          </cell>
          <cell r="AJ140" t="str">
            <v>https://community.secop.gov.co/Public/Tendering/OpportunityDetail/Index?noticeUID=CO1.NTC.2654530&amp;isFromPublicArea=True&amp;isModal=true&amp;asPopupView=true</v>
          </cell>
          <cell r="AK140" t="str">
            <v>01/22/2022</v>
          </cell>
          <cell r="AL140" t="str">
            <v>MARIA CLAUDIA VARGAS MARTINEZ</v>
          </cell>
          <cell r="AM140" t="str">
            <v xml:space="preserve"> SUBDIRECCION DE PROTECCION E INTERVENCION  </v>
          </cell>
          <cell r="AN140">
            <v>44584</v>
          </cell>
          <cell r="AO140">
            <v>44903</v>
          </cell>
          <cell r="AP140">
            <v>128</v>
          </cell>
          <cell r="AQ140">
            <v>44585</v>
          </cell>
          <cell r="AR140" t="str">
            <v>67,810,050</v>
          </cell>
          <cell r="AS140">
            <v>44586</v>
          </cell>
          <cell r="BU140" t="str">
            <v>Liliana Cecilia Rojas León</v>
          </cell>
          <cell r="BW140" t="str">
            <v>F</v>
          </cell>
          <cell r="BX140">
            <v>44904</v>
          </cell>
        </row>
        <row r="141">
          <cell r="E141">
            <v>140</v>
          </cell>
          <cell r="F141" t="str">
            <v>SHERIL NATALIA SALAZAR BAYONA</v>
          </cell>
          <cell r="G141" t="str">
            <v>CC</v>
          </cell>
          <cell r="H141">
            <v>1053795122</v>
          </cell>
          <cell r="I141">
            <v>5</v>
          </cell>
          <cell r="J141">
            <v>32634</v>
          </cell>
          <cell r="K141" t="str">
            <v>No aplica</v>
          </cell>
          <cell r="L141" t="str">
            <v>No aplica</v>
          </cell>
          <cell r="M141" t="str">
            <v>No aplica</v>
          </cell>
          <cell r="N141" t="str">
            <v>Kr 47 N° 22-77 apto 202</v>
          </cell>
          <cell r="O141" t="str">
            <v>Bogotá</v>
          </cell>
          <cell r="P141" t="str">
            <v>sheril.salazar@idpc.gov.co</v>
          </cell>
          <cell r="Q141" t="str">
            <v xml:space="preserve"> Contrato de Prestación de Servicios</v>
          </cell>
          <cell r="R141" t="str">
            <v xml:space="preserve">Servicios Profesionales </v>
          </cell>
          <cell r="S141" t="str">
            <v>Contratación directa</v>
          </cell>
          <cell r="T141" t="str">
            <v>Prestación de Servicios Profesionales y Apoyo</v>
          </cell>
          <cell r="U141" t="str">
            <v>Inversión</v>
          </cell>
          <cell r="V141" t="str">
            <v>115-Prestar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W141">
            <v>60795000</v>
          </cell>
          <cell r="X141">
            <v>60795000</v>
          </cell>
          <cell r="Y141">
            <v>5790000</v>
          </cell>
          <cell r="Z141" t="str">
            <v>315 Dias</v>
          </cell>
          <cell r="AA141">
            <v>0</v>
          </cell>
          <cell r="AB141">
            <v>315</v>
          </cell>
          <cell r="AC141">
            <v>315</v>
          </cell>
          <cell r="AD141">
            <v>44583</v>
          </cell>
          <cell r="AE141">
            <v>44585</v>
          </cell>
          <cell r="AF141">
            <v>44903</v>
          </cell>
          <cell r="AG141" t="str">
            <v>MARIA CLAUDIA VARGAS MARTINEZ</v>
          </cell>
          <cell r="AH141">
            <v>39791978</v>
          </cell>
          <cell r="AI141">
            <v>2</v>
          </cell>
          <cell r="AJ141" t="str">
            <v>https://community.secop.gov.co/Public/Tendering/OpportunityDetail/Index?noticeUID=CO1.NTC.2654367&amp;isFromPublicArea=True&amp;isModal=true&amp;asPopupView=true</v>
          </cell>
          <cell r="AK141" t="str">
            <v>01/22/2022</v>
          </cell>
          <cell r="AL141" t="str">
            <v>MARIA CLAUDIA VARGAS MARTINEZ</v>
          </cell>
          <cell r="AM141" t="str">
            <v xml:space="preserve"> SUBDIRECCION DE PROTECCION E INTERVENCION  </v>
          </cell>
          <cell r="AN141">
            <v>44584</v>
          </cell>
          <cell r="AO141">
            <v>44903</v>
          </cell>
          <cell r="AP141">
            <v>126</v>
          </cell>
          <cell r="AQ141">
            <v>44585</v>
          </cell>
          <cell r="AR141" t="str">
            <v>60,795,000</v>
          </cell>
          <cell r="AS141">
            <v>44585</v>
          </cell>
          <cell r="BU141" t="str">
            <v>Liliana Cecilia Rojas León</v>
          </cell>
          <cell r="BW141" t="str">
            <v>F</v>
          </cell>
          <cell r="BX141">
            <v>44903</v>
          </cell>
        </row>
        <row r="142">
          <cell r="E142">
            <v>141</v>
          </cell>
          <cell r="F142" t="str">
            <v xml:space="preserve">ALEXANDER VALLEJO </v>
          </cell>
          <cell r="G142" t="str">
            <v>CC</v>
          </cell>
          <cell r="H142">
            <v>79832150</v>
          </cell>
          <cell r="I142">
            <v>4</v>
          </cell>
          <cell r="J142">
            <v>28301</v>
          </cell>
          <cell r="K142" t="str">
            <v>No aplica</v>
          </cell>
          <cell r="L142" t="str">
            <v>No aplica</v>
          </cell>
          <cell r="M142" t="str">
            <v>No aplica</v>
          </cell>
          <cell r="N142" t="str">
            <v>Dg 3 N°83- 02 Apt 1004 Torre 5</v>
          </cell>
          <cell r="O142" t="str">
            <v>Bogotá</v>
          </cell>
          <cell r="P142" t="str">
            <v>alexander.vallejo@idpc.gov.co</v>
          </cell>
          <cell r="Q142" t="str">
            <v xml:space="preserve"> Contrato de Prestación de Servicios</v>
          </cell>
          <cell r="R142" t="str">
            <v xml:space="preserve">Servicios Profesionales </v>
          </cell>
          <cell r="S142" t="str">
            <v>Contratación directa</v>
          </cell>
          <cell r="T142" t="str">
            <v>Prestación de Servicios Profesionales y Apoyo</v>
          </cell>
          <cell r="U142" t="str">
            <v>Inversión</v>
          </cell>
          <cell r="V142" t="str">
            <v>116-Prestar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W142">
            <v>60795000</v>
          </cell>
          <cell r="X142">
            <v>60795000</v>
          </cell>
          <cell r="Y142">
            <v>5790000</v>
          </cell>
          <cell r="Z142" t="str">
            <v>315 Dias</v>
          </cell>
          <cell r="AA142">
            <v>0</v>
          </cell>
          <cell r="AB142">
            <v>315</v>
          </cell>
          <cell r="AC142">
            <v>315</v>
          </cell>
          <cell r="AD142">
            <v>44583</v>
          </cell>
          <cell r="AE142">
            <v>44586</v>
          </cell>
          <cell r="AF142">
            <v>44904</v>
          </cell>
          <cell r="AG142" t="str">
            <v>MARIA CLAUDIA VARGAS MARTINEZ</v>
          </cell>
          <cell r="AH142">
            <v>39791978</v>
          </cell>
          <cell r="AI142">
            <v>2</v>
          </cell>
          <cell r="AJ142" t="str">
            <v>https://community.secop.gov.co/Public/Tendering/OpportunityDetail/Index?noticeUID=CO1.NTC.2654955&amp;isFromPublicArea=True&amp;isModal=true&amp;asPopupView=true</v>
          </cell>
          <cell r="AK142" t="str">
            <v>01/22/2022</v>
          </cell>
          <cell r="AL142" t="str">
            <v>MARIA CLAUDIA VARGAS MARTINEZ</v>
          </cell>
          <cell r="AM142" t="str">
            <v xml:space="preserve"> SUBDIRECCION DE PROTECCION E INTERVENCION  </v>
          </cell>
          <cell r="AN142">
            <v>44584</v>
          </cell>
          <cell r="AO142">
            <v>44903</v>
          </cell>
          <cell r="AP142">
            <v>127</v>
          </cell>
          <cell r="AQ142">
            <v>44585</v>
          </cell>
          <cell r="AR142" t="str">
            <v>60,795,000</v>
          </cell>
          <cell r="AS142">
            <v>44586</v>
          </cell>
          <cell r="BU142" t="str">
            <v>Liliana Cecilia Rojas León</v>
          </cell>
          <cell r="BW142" t="str">
            <v>M</v>
          </cell>
          <cell r="BX142">
            <v>44904</v>
          </cell>
        </row>
        <row r="143">
          <cell r="E143">
            <v>142</v>
          </cell>
          <cell r="F143" t="str">
            <v>ANGIE MILENA ESPINEL MENESES</v>
          </cell>
          <cell r="G143" t="str">
            <v>CC</v>
          </cell>
          <cell r="H143">
            <v>1012348322</v>
          </cell>
          <cell r="I143">
            <v>6</v>
          </cell>
          <cell r="J143">
            <v>31894</v>
          </cell>
          <cell r="K143" t="str">
            <v>No aplica</v>
          </cell>
          <cell r="L143" t="str">
            <v>No aplica</v>
          </cell>
          <cell r="M143" t="str">
            <v>No aplica</v>
          </cell>
          <cell r="N143" t="str">
            <v>Carrera 14f No. 31b-27 sur</v>
          </cell>
          <cell r="O143" t="str">
            <v>Bogotá</v>
          </cell>
          <cell r="P143" t="str">
            <v>angie.espinel@idpc.gov.co</v>
          </cell>
          <cell r="Q143" t="str">
            <v xml:space="preserve"> Contrato de Prestación de Servicios</v>
          </cell>
          <cell r="R143" t="str">
            <v xml:space="preserve">Servicios Profesionales </v>
          </cell>
          <cell r="S143" t="str">
            <v>Contratación directa</v>
          </cell>
          <cell r="T143" t="str">
            <v>Prestación de Servicios Profesionales y Apoyo</v>
          </cell>
          <cell r="U143" t="str">
            <v>Inversión</v>
          </cell>
          <cell r="V143" t="str">
            <v>117-Prestar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W143">
            <v>60795000</v>
          </cell>
          <cell r="X143">
            <v>60795000</v>
          </cell>
          <cell r="Y143">
            <v>5790000</v>
          </cell>
          <cell r="Z143" t="str">
            <v>315 Dias</v>
          </cell>
          <cell r="AA143">
            <v>0</v>
          </cell>
          <cell r="AB143">
            <v>315</v>
          </cell>
          <cell r="AC143">
            <v>315</v>
          </cell>
          <cell r="AD143">
            <v>44583</v>
          </cell>
          <cell r="AE143">
            <v>44586</v>
          </cell>
          <cell r="AF143">
            <v>44904</v>
          </cell>
          <cell r="AG143" t="str">
            <v>MARIA CLAUDIA VARGAS MARTINEZ</v>
          </cell>
          <cell r="AH143">
            <v>39791978</v>
          </cell>
          <cell r="AI143">
            <v>2</v>
          </cell>
          <cell r="AJ143" t="str">
            <v>https://community.secop.gov.co/Public/Tendering/OpportunityDetail/Index?noticeUID=CO1.NTC.2655154&amp;isFromPublicArea=True&amp;isModal=true&amp;asPopupView=true</v>
          </cell>
          <cell r="AK143" t="str">
            <v>01/22/2022</v>
          </cell>
          <cell r="AL143" t="str">
            <v>MARIA CLAUDIA VARGAS MARTINEZ</v>
          </cell>
          <cell r="AM143" t="str">
            <v xml:space="preserve"> SUBDIRECCION DE PROTECCION E INTERVENCION  </v>
          </cell>
          <cell r="AN143">
            <v>44584</v>
          </cell>
          <cell r="AO143">
            <v>44903</v>
          </cell>
          <cell r="AP143">
            <v>125</v>
          </cell>
          <cell r="AQ143">
            <v>44585</v>
          </cell>
          <cell r="AR143" t="str">
            <v>60,795,000</v>
          </cell>
          <cell r="AS143">
            <v>44586</v>
          </cell>
          <cell r="AX143">
            <v>44740</v>
          </cell>
          <cell r="AY143">
            <v>44740</v>
          </cell>
          <cell r="AZ143">
            <v>3</v>
          </cell>
          <cell r="BA143">
            <v>44742</v>
          </cell>
          <cell r="BB143">
            <v>44743</v>
          </cell>
          <cell r="BC143">
            <v>44743</v>
          </cell>
          <cell r="BD143">
            <v>44907</v>
          </cell>
          <cell r="BU143" t="str">
            <v>Liliana Cecilia Rojas León</v>
          </cell>
          <cell r="BW143" t="str">
            <v>F</v>
          </cell>
          <cell r="BX143">
            <v>44907</v>
          </cell>
        </row>
        <row r="144">
          <cell r="E144">
            <v>143</v>
          </cell>
          <cell r="F144" t="str">
            <v>DIEGO ANTONIO RODRIGUEZ CARRILLO</v>
          </cell>
          <cell r="G144" t="str">
            <v>CC</v>
          </cell>
          <cell r="H144">
            <v>1026286414</v>
          </cell>
          <cell r="I144">
            <v>9</v>
          </cell>
          <cell r="J144">
            <v>34288</v>
          </cell>
          <cell r="K144" t="str">
            <v>No aplica</v>
          </cell>
          <cell r="L144" t="str">
            <v>No aplica</v>
          </cell>
          <cell r="M144" t="str">
            <v>No aplica</v>
          </cell>
          <cell r="N144" t="str">
            <v>Calle 23 4a-20 apartamento 1801</v>
          </cell>
          <cell r="O144" t="str">
            <v>Bogotá</v>
          </cell>
          <cell r="Q144" t="str">
            <v xml:space="preserve"> Contrato de Prestación de Servicios</v>
          </cell>
          <cell r="R144" t="str">
            <v xml:space="preserve">Servicios Profesionales </v>
          </cell>
          <cell r="S144" t="str">
            <v>Contratación directa</v>
          </cell>
          <cell r="T144" t="str">
            <v>Prestación de Servicios Profesionales y Apoyo</v>
          </cell>
          <cell r="U144" t="str">
            <v>Inversión</v>
          </cell>
          <cell r="V144" t="str">
            <v>124-Prestar servicios profesionales a la Subdirección de protección e  intervención apoyando los programas y proyectos de intervención y protección de los patrimonios integrados del Distrito Capital.</v>
          </cell>
          <cell r="W144">
            <v>57900000</v>
          </cell>
          <cell r="X144">
            <v>57900000</v>
          </cell>
          <cell r="Y144">
            <v>5790000</v>
          </cell>
          <cell r="Z144" t="str">
            <v>10 Meses</v>
          </cell>
          <cell r="AA144">
            <v>10</v>
          </cell>
          <cell r="AB144">
            <v>0</v>
          </cell>
          <cell r="AC144">
            <v>300</v>
          </cell>
          <cell r="AD144">
            <v>44583</v>
          </cell>
          <cell r="AE144">
            <v>44586</v>
          </cell>
          <cell r="AF144">
            <v>44889</v>
          </cell>
          <cell r="AG144" t="str">
            <v>MARIA CLAUDIA VARGAS MARTINEZ</v>
          </cell>
          <cell r="AH144">
            <v>39791978</v>
          </cell>
          <cell r="AI144">
            <v>2</v>
          </cell>
          <cell r="AJ144" t="str">
            <v>https://community.secop.gov.co/Public/Tendering/OpportunityDetail/Index?noticeUID=CO1.NTC.2655478&amp;isFromPublicArea=True&amp;isModal=true&amp;asPopupView=true</v>
          </cell>
          <cell r="AK144" t="str">
            <v>01/22/2022</v>
          </cell>
          <cell r="AL144" t="str">
            <v>MARIA CLAUDIA VARGAS MARTINEZ</v>
          </cell>
          <cell r="AM144" t="str">
            <v xml:space="preserve"> SUBDIRECCION DE PROTECCION E INTERVENCION  </v>
          </cell>
          <cell r="AN144">
            <v>44584</v>
          </cell>
          <cell r="AO144">
            <v>44888</v>
          </cell>
          <cell r="AP144">
            <v>123</v>
          </cell>
          <cell r="AQ144">
            <v>44585</v>
          </cell>
          <cell r="AR144" t="str">
            <v>57,900,000</v>
          </cell>
          <cell r="AS144">
            <v>44586</v>
          </cell>
          <cell r="BU144" t="str">
            <v>Liliana Cecilia Rojas León</v>
          </cell>
          <cell r="BW144" t="str">
            <v>M</v>
          </cell>
          <cell r="BX144">
            <v>44889</v>
          </cell>
        </row>
        <row r="145">
          <cell r="E145">
            <v>144</v>
          </cell>
          <cell r="F145" t="str">
            <v>LIZETH TATIANA GALINDO PERDIGON</v>
          </cell>
          <cell r="G145" t="str">
            <v>CC</v>
          </cell>
          <cell r="H145">
            <v>1073159282</v>
          </cell>
          <cell r="I145">
            <v>0</v>
          </cell>
          <cell r="J145">
            <v>33104</v>
          </cell>
          <cell r="K145" t="str">
            <v>No aplica</v>
          </cell>
          <cell r="L145" t="str">
            <v>No aplica</v>
          </cell>
          <cell r="M145" t="str">
            <v>No aplica</v>
          </cell>
          <cell r="N145" t="str">
            <v>calle 3 sur # 1-20 este</v>
          </cell>
          <cell r="O145" t="str">
            <v>Madrid</v>
          </cell>
          <cell r="P145" t="str">
            <v>lizeth.galindo@idpc.gov.co</v>
          </cell>
          <cell r="Q145" t="str">
            <v xml:space="preserve"> Contrato de Prestación de Servicios</v>
          </cell>
          <cell r="R145" t="str">
            <v xml:space="preserve">Servicios Profesionales </v>
          </cell>
          <cell r="S145" t="str">
            <v>Contratación directa</v>
          </cell>
          <cell r="T145" t="str">
            <v>Prestación de Servicios Profesionales y Apoyo</v>
          </cell>
          <cell r="U145" t="str">
            <v>Inversión</v>
          </cell>
          <cell r="V145" t="str">
            <v>135-Prestar servicios profesionales al Instituto Distrital de Patrimonio Cultural para apoyar las acciones relacionadas con la seguridad, salud en el trabajo y acompañamiento en las labores de intervencion  adelantadas por la Subdirección de Protección e Intervención del Patrimonio.</v>
          </cell>
          <cell r="W145">
            <v>44625000</v>
          </cell>
          <cell r="X145">
            <v>44625000</v>
          </cell>
          <cell r="Y145">
            <v>4250000</v>
          </cell>
          <cell r="Z145" t="str">
            <v>315 Dias</v>
          </cell>
          <cell r="AA145">
            <v>0</v>
          </cell>
          <cell r="AB145">
            <v>315</v>
          </cell>
          <cell r="AC145">
            <v>315</v>
          </cell>
          <cell r="AD145">
            <v>44583</v>
          </cell>
          <cell r="AE145">
            <v>44586</v>
          </cell>
          <cell r="AF145">
            <v>44904</v>
          </cell>
          <cell r="AG145" t="str">
            <v>HEVER  LUIS CRUZ  CASTRO</v>
          </cell>
          <cell r="AH145">
            <v>6034269</v>
          </cell>
          <cell r="AI145">
            <v>2</v>
          </cell>
          <cell r="AJ145" t="str">
            <v>https://community.secop.gov.co/Public/Tendering/OpportunityDetail/Index?noticeUID=CO1.NTC.2655760&amp;isFromPublicArea=True&amp;isModal=true&amp;asPopupView=true</v>
          </cell>
          <cell r="AK145" t="str">
            <v>01/22/2022</v>
          </cell>
          <cell r="AL145" t="str">
            <v>MARIA CLAUDIA VARGAS MARTINEZ</v>
          </cell>
          <cell r="AM145" t="str">
            <v xml:space="preserve"> SUBDIRECCION DE PROTECCION E INTERVENCION  </v>
          </cell>
          <cell r="AN145">
            <v>44584</v>
          </cell>
          <cell r="AO145">
            <v>44903</v>
          </cell>
          <cell r="AP145">
            <v>124</v>
          </cell>
          <cell r="AQ145">
            <v>44585</v>
          </cell>
          <cell r="AR145" t="str">
            <v>44,625,000</v>
          </cell>
          <cell r="AS145">
            <v>44586</v>
          </cell>
          <cell r="BU145" t="str">
            <v>Liliana Cecilia Rojas León</v>
          </cell>
          <cell r="BW145" t="str">
            <v>F</v>
          </cell>
          <cell r="BX145">
            <v>44904</v>
          </cell>
        </row>
        <row r="146">
          <cell r="E146">
            <v>145</v>
          </cell>
          <cell r="F146" t="str">
            <v>DIEGO MARTÍN ACERO</v>
          </cell>
          <cell r="G146" t="str">
            <v>CC</v>
          </cell>
          <cell r="H146">
            <v>1016022782</v>
          </cell>
          <cell r="I146">
            <v>5</v>
          </cell>
          <cell r="J146">
            <v>32772</v>
          </cell>
          <cell r="K146" t="str">
            <v>No aplica</v>
          </cell>
          <cell r="L146" t="str">
            <v>No aplica</v>
          </cell>
          <cell r="M146" t="str">
            <v>No aplica</v>
          </cell>
          <cell r="N146" t="str">
            <v>Carrera 113#83a-61 Conjunto Los Alisos</v>
          </cell>
          <cell r="O146" t="str">
            <v>Bogotá</v>
          </cell>
          <cell r="P146" t="str">
            <v>diego.martin@idpc.gov.co</v>
          </cell>
          <cell r="Q146" t="str">
            <v xml:space="preserve"> Contrato de Prestación de Servicios</v>
          </cell>
          <cell r="R146" t="str">
            <v xml:space="preserve">Servicios Profesionales </v>
          </cell>
          <cell r="S146" t="str">
            <v>Contratación directa</v>
          </cell>
          <cell r="T146" t="str">
            <v>Prestación de Servicios Profesionales y Apoyo</v>
          </cell>
          <cell r="U146" t="str">
            <v>Inversión</v>
          </cell>
          <cell r="V146" t="str">
            <v>158-Prestar servicios profesionales al Instituto Distrital de Patrimonio Cultural en las actividades técnicas en fachadas y espacio público en los Bienes de interés Cultural de la Subdirección de Protección e Intervención del Patrimonio.</v>
          </cell>
          <cell r="W146">
            <v>60795000</v>
          </cell>
          <cell r="X146">
            <v>60795000</v>
          </cell>
          <cell r="Y146">
            <v>5790000</v>
          </cell>
          <cell r="Z146" t="str">
            <v>315 Dias</v>
          </cell>
          <cell r="AA146">
            <v>0</v>
          </cell>
          <cell r="AB146">
            <v>315</v>
          </cell>
          <cell r="AC146">
            <v>315</v>
          </cell>
          <cell r="AD146">
            <v>44583</v>
          </cell>
          <cell r="AE146">
            <v>44586</v>
          </cell>
          <cell r="AF146">
            <v>44904</v>
          </cell>
          <cell r="AG146" t="str">
            <v>HEVER  LUIS CRUZ  CASTRO</v>
          </cell>
          <cell r="AH146">
            <v>6034269</v>
          </cell>
          <cell r="AI146">
            <v>2</v>
          </cell>
          <cell r="AJ146" t="str">
            <v>https://community.secop.gov.co/Public/Tendering/OpportunityDetail/Index?noticeUID=CO1.NTC.2656029&amp;isFromPublicArea=True&amp;isModal=true&amp;asPopupView=true</v>
          </cell>
          <cell r="AK146" t="str">
            <v>01/22/2022</v>
          </cell>
          <cell r="AL146" t="str">
            <v>MARIA CLAUDIA VARGAS MARTINEZ</v>
          </cell>
          <cell r="AM146" t="str">
            <v xml:space="preserve"> SUBDIRECCION DE PROTECCION E INTERVENCION  </v>
          </cell>
          <cell r="AN146">
            <v>44584</v>
          </cell>
          <cell r="AO146">
            <v>44903</v>
          </cell>
          <cell r="AP146">
            <v>121</v>
          </cell>
          <cell r="AQ146">
            <v>44585</v>
          </cell>
          <cell r="AR146" t="str">
            <v>60,795,000</v>
          </cell>
          <cell r="AS146">
            <v>44586</v>
          </cell>
          <cell r="BU146" t="str">
            <v>Liliana Cecilia Rojas León</v>
          </cell>
          <cell r="BW146" t="str">
            <v>M</v>
          </cell>
          <cell r="BX146">
            <v>44904</v>
          </cell>
        </row>
        <row r="147">
          <cell r="E147">
            <v>146</v>
          </cell>
          <cell r="F147" t="str">
            <v>FERNANDO SANCHEZ SABOGAL</v>
          </cell>
          <cell r="G147" t="str">
            <v>CC</v>
          </cell>
          <cell r="H147">
            <v>80739992</v>
          </cell>
          <cell r="I147">
            <v>5</v>
          </cell>
          <cell r="J147">
            <v>30619</v>
          </cell>
          <cell r="K147" t="str">
            <v>No aplica</v>
          </cell>
          <cell r="L147" t="str">
            <v>No aplica</v>
          </cell>
          <cell r="M147" t="str">
            <v>No aplica</v>
          </cell>
          <cell r="N147" t="str">
            <v>cll 51 sur 81c - 23</v>
          </cell>
          <cell r="O147" t="str">
            <v>Bogotá</v>
          </cell>
          <cell r="P147" t="str">
            <v>fernando.sanchez@idpc.gov.co</v>
          </cell>
          <cell r="Q147" t="str">
            <v xml:space="preserve"> Contrato de Prestación de Servicios</v>
          </cell>
          <cell r="R147" t="str">
            <v>Servicios Apoyo a la Gestion</v>
          </cell>
          <cell r="S147" t="str">
            <v>Contratación directa</v>
          </cell>
          <cell r="T147" t="str">
            <v>Prestación de Servicios Profesionales y Apoyo</v>
          </cell>
          <cell r="U147" t="str">
            <v>Inversión</v>
          </cell>
          <cell r="V147" t="str">
            <v>159-Prestar servicios de apoyo a la gestión al Instituto Distrital de Patrimonio Cultural en el manejo operativo, control y seguimiento de inventarios y almacenamiento, en el marco de las intervenciones que adelante la Subdirección de Protección e Intervención del Patrimonio.</v>
          </cell>
          <cell r="W147">
            <v>33075000</v>
          </cell>
          <cell r="X147">
            <v>33075000</v>
          </cell>
          <cell r="Y147">
            <v>3150000</v>
          </cell>
          <cell r="Z147" t="str">
            <v>315 Dias</v>
          </cell>
          <cell r="AA147">
            <v>0</v>
          </cell>
          <cell r="AB147">
            <v>315</v>
          </cell>
          <cell r="AC147">
            <v>315</v>
          </cell>
          <cell r="AD147">
            <v>44583</v>
          </cell>
          <cell r="AE147">
            <v>44586</v>
          </cell>
          <cell r="AF147">
            <v>44904</v>
          </cell>
          <cell r="AG147" t="str">
            <v>HEVER  LUIS CRUZ  CASTRO</v>
          </cell>
          <cell r="AH147">
            <v>6034269</v>
          </cell>
          <cell r="AI147">
            <v>2</v>
          </cell>
          <cell r="AJ147" t="str">
            <v>https://community.secop.gov.co/Public/Tendering/OpportunityDetail/Index?noticeUID=CO1.NTC.2655963&amp;isFromPublicArea=True&amp;isModal=true&amp;asPopupView=true</v>
          </cell>
          <cell r="AK147" t="str">
            <v>01/22/2022</v>
          </cell>
          <cell r="AL147" t="str">
            <v>MARIA CLAUDIA VARGAS MARTINEZ</v>
          </cell>
          <cell r="AM147" t="str">
            <v xml:space="preserve"> SUBDIRECCION DE PROTECCION E INTERVENCION  </v>
          </cell>
          <cell r="AN147">
            <v>44584</v>
          </cell>
          <cell r="AO147">
            <v>44903</v>
          </cell>
          <cell r="AP147">
            <v>120</v>
          </cell>
          <cell r="AQ147">
            <v>44585</v>
          </cell>
          <cell r="AR147" t="str">
            <v>33,075,000</v>
          </cell>
          <cell r="AS147">
            <v>44586</v>
          </cell>
          <cell r="BU147" t="str">
            <v>Liliana Cecilia Rojas León</v>
          </cell>
          <cell r="BW147" t="str">
            <v>M</v>
          </cell>
          <cell r="BX147">
            <v>44904</v>
          </cell>
        </row>
        <row r="148">
          <cell r="E148">
            <v>147</v>
          </cell>
          <cell r="F148" t="str">
            <v>ANGYE CATERYNN PEÑA VARON</v>
          </cell>
          <cell r="G148" t="str">
            <v>CC</v>
          </cell>
          <cell r="H148">
            <v>1012455861</v>
          </cell>
          <cell r="I148">
            <v>2</v>
          </cell>
          <cell r="J148">
            <v>35854</v>
          </cell>
          <cell r="K148" t="str">
            <v>No aplica</v>
          </cell>
          <cell r="L148" t="str">
            <v>No aplica</v>
          </cell>
          <cell r="M148" t="str">
            <v>No aplica</v>
          </cell>
          <cell r="N148" t="str">
            <v>Calle 65 Sur # 80 k 10</v>
          </cell>
          <cell r="O148" t="str">
            <v>Bogotá</v>
          </cell>
          <cell r="Q148" t="str">
            <v xml:space="preserve"> Contrato de Prestación de Servicios</v>
          </cell>
          <cell r="R148" t="str">
            <v>Servicios Apoyo a la Gestion</v>
          </cell>
          <cell r="S148" t="str">
            <v>Contratación directa</v>
          </cell>
          <cell r="T148" t="str">
            <v>Prestación de Servicios Profesionales y Apoyo</v>
          </cell>
          <cell r="U148" t="str">
            <v>Inversión</v>
          </cell>
          <cell r="V148" t="str">
            <v>162-Prestar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W148">
            <v>22265250</v>
          </cell>
          <cell r="X148">
            <v>22265250</v>
          </cell>
          <cell r="Y148">
            <v>2120500</v>
          </cell>
          <cell r="Z148" t="str">
            <v>315 Dias</v>
          </cell>
          <cell r="AA148">
            <v>0</v>
          </cell>
          <cell r="AB148">
            <v>315</v>
          </cell>
          <cell r="AC148">
            <v>315</v>
          </cell>
          <cell r="AD148">
            <v>44583</v>
          </cell>
          <cell r="AE148">
            <v>44586</v>
          </cell>
          <cell r="AF148">
            <v>44904</v>
          </cell>
          <cell r="AG148" t="str">
            <v>HEVER  LUIS CRUZ  CASTRO</v>
          </cell>
          <cell r="AH148">
            <v>6034269</v>
          </cell>
          <cell r="AI148">
            <v>2</v>
          </cell>
          <cell r="AJ148" t="str">
            <v>https://community.secop.gov.co/Public/Tendering/OpportunityDetail/Index?noticeUID=CO1.NTC.2656128&amp;isFromPublicArea=True&amp;isModal=true&amp;asPopupView=true</v>
          </cell>
          <cell r="AK148" t="str">
            <v>01/22/2022</v>
          </cell>
          <cell r="AL148" t="str">
            <v>MARIA CLAUDIA VARGAS MARTINEZ</v>
          </cell>
          <cell r="AM148" t="str">
            <v xml:space="preserve"> SUBDIRECCION DE PROTECCION E INTERVENCION  </v>
          </cell>
          <cell r="AN148">
            <v>44584</v>
          </cell>
          <cell r="AO148">
            <v>44903</v>
          </cell>
          <cell r="AP148">
            <v>119</v>
          </cell>
          <cell r="AQ148">
            <v>44585</v>
          </cell>
          <cell r="AR148" t="str">
            <v>22,265,250</v>
          </cell>
          <cell r="AS148">
            <v>44586</v>
          </cell>
          <cell r="BU148" t="str">
            <v>Liliana Cecilia Rojas León</v>
          </cell>
          <cell r="BW148" t="str">
            <v>F</v>
          </cell>
          <cell r="BX148">
            <v>44904</v>
          </cell>
        </row>
        <row r="149">
          <cell r="E149">
            <v>148</v>
          </cell>
          <cell r="F149" t="str">
            <v>DIANA CAROLINA SHOOL MONTOYA</v>
          </cell>
          <cell r="G149" t="str">
            <v>CC</v>
          </cell>
          <cell r="H149">
            <v>52867684</v>
          </cell>
          <cell r="I149">
            <v>8</v>
          </cell>
          <cell r="J149">
            <v>30165</v>
          </cell>
          <cell r="K149" t="str">
            <v>No aplica</v>
          </cell>
          <cell r="L149" t="str">
            <v>No aplica</v>
          </cell>
          <cell r="M149" t="str">
            <v>No aplica</v>
          </cell>
          <cell r="N149" t="str">
            <v>Calle 28A # 16A 19, Apto 402</v>
          </cell>
          <cell r="O149" t="str">
            <v>Bogotá</v>
          </cell>
          <cell r="P149" t="str">
            <v>diana.shool@idpc.gov.co</v>
          </cell>
          <cell r="Q149" t="str">
            <v xml:space="preserve"> Contrato de Prestación de Servicios</v>
          </cell>
          <cell r="R149" t="str">
            <v xml:space="preserve">Servicios Profesionales </v>
          </cell>
          <cell r="S149" t="str">
            <v>Contratación directa</v>
          </cell>
          <cell r="T149" t="str">
            <v>Prestación de Servicios Profesionales y Apoyo</v>
          </cell>
          <cell r="U149" t="str">
            <v>Inversión</v>
          </cell>
          <cell r="V149" t="str">
            <v>366-Prestar servicios profesionales al Instituto Distrital de Patrimonio Cultural para apoyar los procesos que involucran la valoración y actualización del inventario de los Bienes de Interés Cultural de naturaleza material del Distrito Capital.</v>
          </cell>
          <cell r="W149">
            <v>71039100</v>
          </cell>
          <cell r="X149">
            <v>71039100</v>
          </cell>
          <cell r="Y149">
            <v>6458100</v>
          </cell>
          <cell r="Z149" t="str">
            <v>11 Meses</v>
          </cell>
          <cell r="AA149">
            <v>11</v>
          </cell>
          <cell r="AB149">
            <v>0</v>
          </cell>
          <cell r="AC149">
            <v>330</v>
          </cell>
          <cell r="AD149">
            <v>44583</v>
          </cell>
          <cell r="AE149">
            <v>44586</v>
          </cell>
          <cell r="AF149">
            <v>44919</v>
          </cell>
          <cell r="AG149" t="str">
            <v>MARIA CLAUDIA VARGAS MARTINEZ</v>
          </cell>
          <cell r="AH149">
            <v>39791978</v>
          </cell>
          <cell r="AI149">
            <v>2</v>
          </cell>
          <cell r="AJ149" t="str">
            <v>https://community.secop.gov.co/Public/Tendering/OpportunityDetail/Index?noticeUID=CO1.NTC.2656310&amp;isFromPublicArea=True&amp;isModal=true&amp;asPopupView=true</v>
          </cell>
          <cell r="AK149" t="str">
            <v>01/22/2022</v>
          </cell>
          <cell r="AL149" t="str">
            <v>MARIA CLAUDIA VARGAS MARTINEZ</v>
          </cell>
          <cell r="AM149" t="str">
            <v xml:space="preserve"> SUBDIRECCION DE PROTECCION E INTERVENCION  </v>
          </cell>
          <cell r="AN149">
            <v>44584</v>
          </cell>
          <cell r="AO149">
            <v>44918</v>
          </cell>
          <cell r="AP149">
            <v>116</v>
          </cell>
          <cell r="AQ149">
            <v>44585</v>
          </cell>
          <cell r="AR149" t="str">
            <v>71,039,100</v>
          </cell>
          <cell r="AS149">
            <v>44586</v>
          </cell>
          <cell r="BU149" t="str">
            <v>Liliana Cecilia Rojas León</v>
          </cell>
          <cell r="BW149" t="str">
            <v>F</v>
          </cell>
          <cell r="BX149">
            <v>44919</v>
          </cell>
        </row>
        <row r="150">
          <cell r="E150">
            <v>149</v>
          </cell>
          <cell r="F150" t="str">
            <v>RONALD MORERA ESTEVEZ</v>
          </cell>
          <cell r="G150" t="str">
            <v>CC</v>
          </cell>
          <cell r="H150">
            <v>1030583336</v>
          </cell>
          <cell r="I150">
            <v>0</v>
          </cell>
          <cell r="J150">
            <v>33197</v>
          </cell>
          <cell r="K150" t="str">
            <v>No aplica</v>
          </cell>
          <cell r="L150" t="str">
            <v>No aplica</v>
          </cell>
          <cell r="M150" t="str">
            <v>No aplica</v>
          </cell>
          <cell r="N150" t="str">
            <v>Calle 42F Sur No 72L-45</v>
          </cell>
          <cell r="O150" t="str">
            <v>Bogotá</v>
          </cell>
          <cell r="P150" t="str">
            <v>ronald.morera@idpc.gov.co</v>
          </cell>
          <cell r="Q150" t="str">
            <v xml:space="preserve"> Contrato de Prestación de Servicios</v>
          </cell>
          <cell r="R150" t="str">
            <v>Servicios Apoyo a la Gestion</v>
          </cell>
          <cell r="S150" t="str">
            <v>Contratación directa</v>
          </cell>
          <cell r="T150" t="str">
            <v>Prestación de Servicios Profesionales y Apoyo</v>
          </cell>
          <cell r="U150" t="str">
            <v>Inversión</v>
          </cell>
          <cell r="V150" t="str">
            <v>413-Prestar servicios de apoyo administrativo en la ejecución de actividades de archivo y correspondencia con ocasión de la gestión instucional del IDPC.</v>
          </cell>
          <cell r="W150">
            <v>36585142</v>
          </cell>
          <cell r="X150">
            <v>36585142</v>
          </cell>
          <cell r="Y150">
            <v>3325922</v>
          </cell>
          <cell r="Z150" t="str">
            <v>11 Meses</v>
          </cell>
          <cell r="AA150">
            <v>11</v>
          </cell>
          <cell r="AB150">
            <v>0</v>
          </cell>
          <cell r="AC150">
            <v>330</v>
          </cell>
          <cell r="AD150">
            <v>44583</v>
          </cell>
          <cell r="AE150">
            <v>44587</v>
          </cell>
          <cell r="AF150">
            <v>44920</v>
          </cell>
          <cell r="AG150" t="str">
            <v>JUAN FERNANDO ACOSTA MIRKOW</v>
          </cell>
          <cell r="AH150">
            <v>71722121</v>
          </cell>
          <cell r="AI150">
            <v>1</v>
          </cell>
          <cell r="AJ150" t="str">
            <v>https://community.secop.gov.co/Public/Tendering/OpportunityDetail/Index?noticeUID=CO1.NTC.2662934&amp;isFromPublicArea=True&amp;isModal=true&amp;asPopupView=true</v>
          </cell>
          <cell r="AK150" t="str">
            <v>01/22/2022</v>
          </cell>
          <cell r="AL150" t="str">
            <v>JUAN FERNANDO ACOSTA MIRKOW</v>
          </cell>
          <cell r="AM150" t="str">
            <v>SUBDIRECCION DE GESTION CORPORATIVA</v>
          </cell>
          <cell r="AN150">
            <v>44586</v>
          </cell>
          <cell r="AO150">
            <v>44919</v>
          </cell>
          <cell r="AP150">
            <v>190</v>
          </cell>
          <cell r="AQ150">
            <v>44586</v>
          </cell>
          <cell r="AR150" t="str">
            <v>36,585,142</v>
          </cell>
          <cell r="AS150">
            <v>44587</v>
          </cell>
          <cell r="BU150" t="str">
            <v>Sandra Jannth Rueda Ibañez</v>
          </cell>
          <cell r="BW150" t="str">
            <v>M</v>
          </cell>
          <cell r="BX150">
            <v>44920</v>
          </cell>
        </row>
        <row r="151">
          <cell r="E151">
            <v>150</v>
          </cell>
          <cell r="F151" t="str">
            <v>JOSE NICOLAS MARTINES ARENAS</v>
          </cell>
          <cell r="G151" t="str">
            <v>CC</v>
          </cell>
          <cell r="H151">
            <v>79382754</v>
          </cell>
          <cell r="I151">
            <v>0</v>
          </cell>
          <cell r="J151">
            <v>24232</v>
          </cell>
          <cell r="K151" t="str">
            <v>No aplica</v>
          </cell>
          <cell r="L151" t="str">
            <v>No aplica</v>
          </cell>
          <cell r="M151" t="str">
            <v>No aplica</v>
          </cell>
          <cell r="N151" t="str">
            <v>calle 4 kr 19 B 106 torre 25 apto 403</v>
          </cell>
          <cell r="O151" t="str">
            <v>Bogotá</v>
          </cell>
          <cell r="Q151" t="str">
            <v xml:space="preserve"> Contrato de Prestación de Servicios</v>
          </cell>
          <cell r="R151" t="str">
            <v>Servicios Apoyo a la Gestion</v>
          </cell>
          <cell r="S151" t="str">
            <v>Contratación directa</v>
          </cell>
          <cell r="T151" t="str">
            <v>Prestación de Servicios Profesionales y Apoyo</v>
          </cell>
          <cell r="U151" t="str">
            <v>Inversión</v>
          </cell>
          <cell r="V151" t="str">
            <v>160-Prestar servicios de apoyo a la gestión al Instituto Distrital de Patrimonio Cultural en el seguimiento de las intervenciones de fachadas y espacio público de Sectores de Interés Cultural y en Bienes inmuebles de interés Cultural.</v>
          </cell>
          <cell r="W151">
            <v>29725500</v>
          </cell>
          <cell r="X151">
            <v>29725500</v>
          </cell>
          <cell r="Y151">
            <v>2831000</v>
          </cell>
          <cell r="Z151" t="str">
            <v>315 Dias</v>
          </cell>
          <cell r="AA151">
            <v>0</v>
          </cell>
          <cell r="AB151">
            <v>315</v>
          </cell>
          <cell r="AC151">
            <v>315</v>
          </cell>
          <cell r="AD151">
            <v>44583</v>
          </cell>
          <cell r="AE151">
            <v>44586</v>
          </cell>
          <cell r="AF151">
            <v>44904</v>
          </cell>
          <cell r="AG151" t="str">
            <v>HEVER  LUIS CRUZ  CASTRO</v>
          </cell>
          <cell r="AH151">
            <v>6034269</v>
          </cell>
          <cell r="AI151">
            <v>2</v>
          </cell>
          <cell r="AJ151" t="str">
            <v>https://community.secop.gov.co/Public/Tendering/OpportunityDetail/Index?noticeUID=CO1.NTC.2661895&amp;isFromPublicArea=True&amp;isModal=true&amp;asPopupView=true</v>
          </cell>
          <cell r="AK151" t="str">
            <v>01/22/2022</v>
          </cell>
          <cell r="AL151" t="str">
            <v>MARIA CLAUDIA VARGAS MARTINEZ</v>
          </cell>
          <cell r="AM151" t="str">
            <v xml:space="preserve"> SUBDIRECCION DE PROTECCION E INTERVENCION  </v>
          </cell>
          <cell r="AN151">
            <v>44584</v>
          </cell>
          <cell r="AO151">
            <v>44903</v>
          </cell>
          <cell r="AP151">
            <v>122</v>
          </cell>
          <cell r="AQ151">
            <v>44585</v>
          </cell>
          <cell r="AR151" t="str">
            <v>29,725,500</v>
          </cell>
          <cell r="AS151">
            <v>44586</v>
          </cell>
          <cell r="BU151" t="str">
            <v>Liliana Cecilia Rojas León</v>
          </cell>
          <cell r="BW151" t="str">
            <v>M</v>
          </cell>
          <cell r="BX151">
            <v>44904</v>
          </cell>
        </row>
        <row r="152">
          <cell r="E152">
            <v>151</v>
          </cell>
          <cell r="F152" t="str">
            <v>JOSE LUIS ORTIZ CARDENAS</v>
          </cell>
          <cell r="G152" t="str">
            <v>CC</v>
          </cell>
          <cell r="H152">
            <v>1013676718</v>
          </cell>
          <cell r="I152">
            <v>9</v>
          </cell>
          <cell r="J152">
            <v>35693</v>
          </cell>
          <cell r="K152" t="str">
            <v>No aplica</v>
          </cell>
          <cell r="L152" t="str">
            <v>No aplica</v>
          </cell>
          <cell r="M152" t="str">
            <v>No aplica</v>
          </cell>
          <cell r="N152" t="str">
            <v>Carrera 2C Nº 37 A - 39 sur</v>
          </cell>
          <cell r="O152" t="str">
            <v>Bogotá</v>
          </cell>
          <cell r="P152" t="str">
            <v>jose.buitrago@idpc.gov.co</v>
          </cell>
          <cell r="Q152" t="str">
            <v xml:space="preserve"> Contrato de Prestación de Servicios</v>
          </cell>
          <cell r="R152" t="str">
            <v>Servicios Apoyo a la Gestion</v>
          </cell>
          <cell r="S152" t="str">
            <v>Contratación directa</v>
          </cell>
          <cell r="T152" t="str">
            <v>Prestación de Servicios Profesionales y Apoyo</v>
          </cell>
          <cell r="U152" t="str">
            <v>Inversión</v>
          </cell>
          <cell r="V152" t="str">
            <v>163-Prestar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W152">
            <v>22265250</v>
          </cell>
          <cell r="X152">
            <v>22265250</v>
          </cell>
          <cell r="Y152">
            <v>2120500</v>
          </cell>
          <cell r="Z152" t="str">
            <v>315 Dias</v>
          </cell>
          <cell r="AA152">
            <v>0</v>
          </cell>
          <cell r="AB152">
            <v>315</v>
          </cell>
          <cell r="AC152">
            <v>315</v>
          </cell>
          <cell r="AD152">
            <v>44583</v>
          </cell>
          <cell r="AE152">
            <v>44587</v>
          </cell>
          <cell r="AF152">
            <v>44905</v>
          </cell>
          <cell r="AG152" t="str">
            <v>HEVER  LUIS CRUZ  CASTRO</v>
          </cell>
          <cell r="AH152">
            <v>6034269</v>
          </cell>
          <cell r="AI152">
            <v>2</v>
          </cell>
          <cell r="AJ152" t="str">
            <v>https://community.secop.gov.co/Public/Tendering/OpportunityDetail/Index?noticeUID=CO1.NTC.2662449&amp;isFromPublicArea=True&amp;isModal=true&amp;asPopupView=true</v>
          </cell>
          <cell r="AK152" t="str">
            <v>01/22/2022</v>
          </cell>
          <cell r="AL152" t="str">
            <v>MARIA CLAUDIA VARGAS MARTINEZ</v>
          </cell>
          <cell r="AM152" t="str">
            <v xml:space="preserve"> SUBDIRECCION DE PROTECCION E INTERVENCION  </v>
          </cell>
          <cell r="AN152">
            <v>44584</v>
          </cell>
          <cell r="AO152">
            <v>44903</v>
          </cell>
          <cell r="AP152">
            <v>117</v>
          </cell>
          <cell r="AQ152">
            <v>44585</v>
          </cell>
          <cell r="AR152" t="str">
            <v>22,265,250</v>
          </cell>
          <cell r="AS152">
            <v>44587</v>
          </cell>
          <cell r="BU152" t="str">
            <v>Liliana Cecilia Rojas León</v>
          </cell>
          <cell r="BW152" t="str">
            <v>M</v>
          </cell>
          <cell r="BX152">
            <v>44905</v>
          </cell>
        </row>
        <row r="153">
          <cell r="E153">
            <v>152</v>
          </cell>
          <cell r="F153" t="str">
            <v>JUAN DAVID SANCHEZ ZAPATA</v>
          </cell>
          <cell r="G153" t="str">
            <v>CC</v>
          </cell>
          <cell r="H153">
            <v>1013680124</v>
          </cell>
          <cell r="I153">
            <v>1</v>
          </cell>
          <cell r="J153">
            <v>35861</v>
          </cell>
          <cell r="K153" t="str">
            <v>No aplica</v>
          </cell>
          <cell r="L153" t="str">
            <v>No aplica</v>
          </cell>
          <cell r="M153" t="str">
            <v>No aplica</v>
          </cell>
          <cell r="N153" t="str">
            <v>calle14#29B-03sur</v>
          </cell>
          <cell r="O153" t="str">
            <v>Bogotá</v>
          </cell>
          <cell r="P153" t="str">
            <v>juan.benavides@idpc.gov.co</v>
          </cell>
          <cell r="Q153" t="str">
            <v xml:space="preserve"> Contrato de Prestación de Servicios</v>
          </cell>
          <cell r="R153" t="str">
            <v>Servicios Apoyo a la Gestion</v>
          </cell>
          <cell r="S153" t="str">
            <v>Contratación directa</v>
          </cell>
          <cell r="T153" t="str">
            <v>Prestación de Servicios Profesionales y Apoyo</v>
          </cell>
          <cell r="U153" t="str">
            <v>Inversión</v>
          </cell>
          <cell r="V153" t="str">
            <v>166-Prestar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W153">
            <v>22265250</v>
          </cell>
          <cell r="X153">
            <v>22265250</v>
          </cell>
          <cell r="Y153">
            <v>2120500</v>
          </cell>
          <cell r="Z153" t="str">
            <v>315 Dias</v>
          </cell>
          <cell r="AA153">
            <v>0</v>
          </cell>
          <cell r="AB153">
            <v>315</v>
          </cell>
          <cell r="AC153">
            <v>315</v>
          </cell>
          <cell r="AD153">
            <v>44583</v>
          </cell>
          <cell r="AE153">
            <v>44587</v>
          </cell>
          <cell r="AF153">
            <v>44905</v>
          </cell>
          <cell r="AG153" t="str">
            <v>MARIA CLAUDIA VARGAS MARTINEZ</v>
          </cell>
          <cell r="AH153">
            <v>39791978</v>
          </cell>
          <cell r="AI153">
            <v>2</v>
          </cell>
          <cell r="AJ153" t="str">
            <v>https://community.secop.gov.co/Public/Tendering/OpportunityDetail/Index?noticeUID=CO1.NTC.2664340&amp;isFromPublicArea=True&amp;isModal=true&amp;asPopupView=true</v>
          </cell>
          <cell r="AK153" t="str">
            <v>01/22/2022</v>
          </cell>
          <cell r="AL153" t="str">
            <v>MARIA CLAUDIA VARGAS MARTINEZ</v>
          </cell>
          <cell r="AM153" t="str">
            <v xml:space="preserve"> SUBDIRECCION DE PROTECCION E INTERVENCION  </v>
          </cell>
          <cell r="AN153">
            <v>44584</v>
          </cell>
          <cell r="AO153">
            <v>44903</v>
          </cell>
          <cell r="AP153">
            <v>118</v>
          </cell>
          <cell r="AQ153">
            <v>44585</v>
          </cell>
          <cell r="AR153" t="str">
            <v>22,265,250</v>
          </cell>
          <cell r="AS153">
            <v>44587</v>
          </cell>
          <cell r="BU153" t="str">
            <v>Liliana Cecilia Rojas León</v>
          </cell>
          <cell r="BW153" t="str">
            <v>M</v>
          </cell>
          <cell r="BX153">
            <v>44905</v>
          </cell>
        </row>
        <row r="154">
          <cell r="E154">
            <v>153</v>
          </cell>
          <cell r="F154" t="str">
            <v>TIRSO ALARCON RAMIREZ 
DARÍO ALFONSO ZAMBRANO BARRERA</v>
          </cell>
          <cell r="G154" t="str">
            <v>CC</v>
          </cell>
          <cell r="H154">
            <v>19454954</v>
          </cell>
          <cell r="I154">
            <v>9</v>
          </cell>
          <cell r="J154">
            <v>22514</v>
          </cell>
          <cell r="K154" t="str">
            <v>No aplica</v>
          </cell>
          <cell r="L154" t="str">
            <v>No aplica</v>
          </cell>
          <cell r="M154" t="str">
            <v>No aplica</v>
          </cell>
          <cell r="N154" t="str">
            <v>Cr 85c 52c-04</v>
          </cell>
          <cell r="O154" t="str">
            <v>Bogotá</v>
          </cell>
          <cell r="P154" t="str">
            <v>dariozamba@hotmail.com</v>
          </cell>
          <cell r="Q154" t="str">
            <v xml:space="preserve"> Contrato de Prestación de Servicios</v>
          </cell>
          <cell r="R154" t="str">
            <v xml:space="preserve">Servicios Profesionales </v>
          </cell>
          <cell r="S154" t="str">
            <v>Contratación directa</v>
          </cell>
          <cell r="T154" t="str">
            <v>Prestación de Servicios Profesionales y Apoyo</v>
          </cell>
          <cell r="U154" t="str">
            <v>Inversión</v>
          </cell>
          <cell r="V154" t="str">
            <v>296-Prestar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W154">
            <v>57900000</v>
          </cell>
          <cell r="X154">
            <v>57900000</v>
          </cell>
          <cell r="Y154">
            <v>5790000</v>
          </cell>
          <cell r="Z154" t="str">
            <v>10 Meses</v>
          </cell>
          <cell r="AA154">
            <v>10</v>
          </cell>
          <cell r="AB154">
            <v>0</v>
          </cell>
          <cell r="AC154">
            <v>300</v>
          </cell>
          <cell r="AD154">
            <v>44583</v>
          </cell>
          <cell r="AE154">
            <v>44587</v>
          </cell>
          <cell r="AF154">
            <v>44890</v>
          </cell>
          <cell r="AG154" t="str">
            <v>MARIA CLAUDIA VARGAS MARTINEZ</v>
          </cell>
          <cell r="AH154">
            <v>39791978</v>
          </cell>
          <cell r="AI154">
            <v>2</v>
          </cell>
          <cell r="AJ154" t="str">
            <v>https://community.secop.gov.co/Public/Tendering/OpportunityDetail/Index?noticeUID=CO1.NTC.2662790&amp;isFromPublicArea=True&amp;isModal=true&amp;asPopupView=true</v>
          </cell>
          <cell r="AK154" t="str">
            <v>01/22/2022</v>
          </cell>
          <cell r="AL154" t="str">
            <v>MARIA CLAUDIA VARGAS MARTINEZ</v>
          </cell>
          <cell r="AM154" t="str">
            <v xml:space="preserve"> SUBDIRECCION DE PROTECCION E INTERVENCION  </v>
          </cell>
          <cell r="AN154" t="str">
            <v>23/01/2022
29/06/2022</v>
          </cell>
          <cell r="AO154" t="str">
            <v>8/12/2022
25/11/2022</v>
          </cell>
          <cell r="AP154">
            <v>115</v>
          </cell>
          <cell r="AQ154">
            <v>44585</v>
          </cell>
          <cell r="AR154" t="str">
            <v>57,900,000</v>
          </cell>
          <cell r="AS154">
            <v>44587</v>
          </cell>
          <cell r="BE154">
            <v>44741</v>
          </cell>
          <cell r="BF154">
            <v>44741</v>
          </cell>
          <cell r="BG154" t="str">
            <v>DARÍO ALFONSO ZAMBRANO BARRERA</v>
          </cell>
          <cell r="BH154" t="str">
            <v>CC</v>
          </cell>
          <cell r="BI154">
            <v>1055313670</v>
          </cell>
          <cell r="BJ154">
            <v>1</v>
          </cell>
          <cell r="BK154" t="str">
            <v>dariozamba@hotmail.com</v>
          </cell>
          <cell r="BU154" t="str">
            <v>Liliana Cecilia Rojas León</v>
          </cell>
          <cell r="BW154" t="str">
            <v>M</v>
          </cell>
          <cell r="BX154">
            <v>44890</v>
          </cell>
        </row>
        <row r="155">
          <cell r="E155">
            <v>154</v>
          </cell>
          <cell r="F155" t="str">
            <v>LAURA CRISTINA CUMBALAZA NOREÑA</v>
          </cell>
          <cell r="G155" t="str">
            <v>CC</v>
          </cell>
          <cell r="H155">
            <v>1125271980</v>
          </cell>
          <cell r="I155">
            <v>1</v>
          </cell>
          <cell r="J155">
            <v>33351</v>
          </cell>
          <cell r="K155" t="str">
            <v>No aplica</v>
          </cell>
          <cell r="L155" t="str">
            <v>No aplica</v>
          </cell>
          <cell r="M155" t="str">
            <v>No aplica</v>
          </cell>
          <cell r="N155" t="str">
            <v>Carrera 19 # 51-68 apto 203</v>
          </cell>
          <cell r="O155" t="str">
            <v>Bogotá</v>
          </cell>
          <cell r="P155" t="str">
            <v>laura.cumbalaza@idpc.gov.co</v>
          </cell>
          <cell r="Q155" t="str">
            <v xml:space="preserve"> Contrato de Prestación de Servicios</v>
          </cell>
          <cell r="R155" t="str">
            <v xml:space="preserve">Servicios Profesionales </v>
          </cell>
          <cell r="S155" t="str">
            <v>Contratación directa</v>
          </cell>
          <cell r="T155" t="str">
            <v>Prestación de Servicios Profesionales y Apoyo</v>
          </cell>
          <cell r="U155" t="str">
            <v>Inversión</v>
          </cell>
          <cell r="V155" t="str">
            <v>322-Prestar servicios profesionales al Instituto Distrital de Patrimonio Cultural para apoyar las intervenciones directas que se realicen sobre los bienes de interés cultural mueble del Distrito Capital.</v>
          </cell>
          <cell r="W155">
            <v>60795000</v>
          </cell>
          <cell r="X155">
            <v>60795000</v>
          </cell>
          <cell r="Y155">
            <v>5790000</v>
          </cell>
          <cell r="Z155" t="str">
            <v>315 Dias</v>
          </cell>
          <cell r="AA155">
            <v>0</v>
          </cell>
          <cell r="AB155">
            <v>315</v>
          </cell>
          <cell r="AC155">
            <v>315</v>
          </cell>
          <cell r="AD155">
            <v>44583</v>
          </cell>
          <cell r="AE155">
            <v>44588</v>
          </cell>
          <cell r="AF155">
            <v>44906</v>
          </cell>
          <cell r="AG155" t="str">
            <v>MARIA CLAUDIA VARGAS MARTINEZ</v>
          </cell>
          <cell r="AH155">
            <v>39791978</v>
          </cell>
          <cell r="AI155">
            <v>2</v>
          </cell>
          <cell r="AJ155" t="str">
            <v>https://community.secop.gov.co/Public/Tendering/OpportunityDetail/Index?noticeUID=CO1.NTC.2667806&amp;isFromPublicArea=True&amp;isModal=true&amp;asPopupView=true</v>
          </cell>
          <cell r="AK155" t="str">
            <v>01/22/2022</v>
          </cell>
          <cell r="AL155" t="str">
            <v>MARIA CLAUDIA VARGAS MARTINEZ</v>
          </cell>
          <cell r="AM155" t="str">
            <v xml:space="preserve"> SUBDIRECCION DE PROTECCION E INTERVENCION  </v>
          </cell>
          <cell r="AN155">
            <v>44584</v>
          </cell>
          <cell r="AO155">
            <v>44903</v>
          </cell>
          <cell r="AP155">
            <v>98</v>
          </cell>
          <cell r="AQ155">
            <v>44585</v>
          </cell>
          <cell r="AR155" t="str">
            <v>60,795,000</v>
          </cell>
          <cell r="AS155">
            <v>44588</v>
          </cell>
          <cell r="AX155">
            <v>44596</v>
          </cell>
          <cell r="AY155">
            <v>44596</v>
          </cell>
          <cell r="AZ155">
            <v>20</v>
          </cell>
          <cell r="BA155">
            <v>44615</v>
          </cell>
          <cell r="BB155">
            <v>44616</v>
          </cell>
          <cell r="BC155">
            <v>44616</v>
          </cell>
          <cell r="BD155">
            <v>44926</v>
          </cell>
          <cell r="BU155" t="str">
            <v>Gina Paola Ochoa Vivas</v>
          </cell>
          <cell r="BW155" t="str">
            <v>F</v>
          </cell>
          <cell r="BX155">
            <v>44926</v>
          </cell>
        </row>
        <row r="156">
          <cell r="E156">
            <v>155</v>
          </cell>
          <cell r="F156" t="str">
            <v>WILMAR DUVAN TOVAR LEYVA</v>
          </cell>
          <cell r="G156" t="str">
            <v>CC</v>
          </cell>
          <cell r="H156">
            <v>80093254</v>
          </cell>
          <cell r="I156">
            <v>3</v>
          </cell>
          <cell r="J156">
            <v>29918</v>
          </cell>
          <cell r="K156" t="str">
            <v>No aplica</v>
          </cell>
          <cell r="L156" t="str">
            <v>No aplica</v>
          </cell>
          <cell r="M156" t="str">
            <v>No aplica</v>
          </cell>
          <cell r="N156" t="str">
            <v>Carrera 17 A # 103 A - 50 , APTO 401</v>
          </cell>
          <cell r="O156" t="str">
            <v>Bogotá</v>
          </cell>
          <cell r="Q156" t="str">
            <v xml:space="preserve"> Contrato de Prestación de Servicios</v>
          </cell>
          <cell r="R156" t="str">
            <v xml:space="preserve">Servicios Profesionales </v>
          </cell>
          <cell r="S156" t="str">
            <v>Contratación directa</v>
          </cell>
          <cell r="T156" t="str">
            <v>Prestación de Servicios Profesionales y Apoyo</v>
          </cell>
          <cell r="U156" t="str">
            <v>Inversión</v>
          </cell>
          <cell r="V156" t="str">
            <v>319-Prestar servicios profesionales al Instituto Distrital de Patrimonio Cultural para apoyar los diferentes programas de los bienes de interés cultural mueble del Distrito Capital.</v>
          </cell>
          <cell r="W156">
            <v>57900000</v>
          </cell>
          <cell r="X156">
            <v>57900000</v>
          </cell>
          <cell r="Y156">
            <v>5790000</v>
          </cell>
          <cell r="Z156" t="str">
            <v>10 Meses</v>
          </cell>
          <cell r="AA156">
            <v>10</v>
          </cell>
          <cell r="AB156">
            <v>0</v>
          </cell>
          <cell r="AC156">
            <v>300</v>
          </cell>
          <cell r="AD156">
            <v>44583</v>
          </cell>
          <cell r="AE156">
            <v>44587</v>
          </cell>
          <cell r="AF156">
            <v>44890</v>
          </cell>
          <cell r="AG156" t="str">
            <v>MARIA FERNANDA GONZALEZ  ROJAS</v>
          </cell>
          <cell r="AH156">
            <v>52885029</v>
          </cell>
          <cell r="AI156">
            <v>1</v>
          </cell>
          <cell r="AJ156" t="str">
            <v>https://community.secop.gov.co/Public/Tendering/OpportunityDetail/Index?noticeUID=CO1.NTC.2667742&amp;isFromPublicArea=True&amp;isModal=true&amp;asPopupView=true</v>
          </cell>
          <cell r="AK156" t="str">
            <v>01/22/2022</v>
          </cell>
          <cell r="AL156" t="str">
            <v>MARIA CLAUDIA VARGAS MARTINEZ</v>
          </cell>
          <cell r="AM156" t="str">
            <v xml:space="preserve"> SUBDIRECCION DE PROTECCION E INTERVENCION  </v>
          </cell>
          <cell r="AN156">
            <v>44584</v>
          </cell>
          <cell r="AO156">
            <v>44888</v>
          </cell>
          <cell r="AP156">
            <v>96</v>
          </cell>
          <cell r="AQ156">
            <v>44585</v>
          </cell>
          <cell r="AR156" t="str">
            <v>57,900,000</v>
          </cell>
          <cell r="AS156">
            <v>44587</v>
          </cell>
          <cell r="BU156" t="str">
            <v>Gina Paola Ochoa Vivas</v>
          </cell>
          <cell r="BW156" t="str">
            <v>M</v>
          </cell>
          <cell r="BX156">
            <v>44890</v>
          </cell>
        </row>
        <row r="157">
          <cell r="E157">
            <v>156</v>
          </cell>
          <cell r="F157" t="str">
            <v>HELENA MARIA FERNANDEZ SARMIENTO</v>
          </cell>
          <cell r="G157" t="str">
            <v>CC</v>
          </cell>
          <cell r="H157">
            <v>1070304709</v>
          </cell>
          <cell r="I157">
            <v>4</v>
          </cell>
          <cell r="J157">
            <v>32264</v>
          </cell>
          <cell r="K157" t="str">
            <v>No aplica</v>
          </cell>
          <cell r="L157" t="str">
            <v>No aplica</v>
          </cell>
          <cell r="M157" t="str">
            <v>No aplica</v>
          </cell>
          <cell r="N157" t="str">
            <v>Carrera 11D # 123 - 41 Apartamento 102 Interior 4</v>
          </cell>
          <cell r="O157" t="str">
            <v>Bogotá</v>
          </cell>
          <cell r="P157" t="str">
            <v>helena.fernandez@idpc.gov.co</v>
          </cell>
          <cell r="Q157" t="str">
            <v xml:space="preserve"> Contrato de Prestación de Servicios</v>
          </cell>
          <cell r="R157" t="str">
            <v xml:space="preserve">Servicios Profesionales </v>
          </cell>
          <cell r="S157" t="str">
            <v>Contratación directa</v>
          </cell>
          <cell r="T157" t="str">
            <v>Prestación de Servicios Profesionales y Apoyo</v>
          </cell>
          <cell r="U157" t="str">
            <v>Inversión</v>
          </cell>
          <cell r="V157" t="str">
            <v>318-Prestar servicios profesionales al Instituto Distrital de Patrimonio Cultural para apoyar las acciones de protección e intervención necesarias sobre los bienes muebles ubicados en el espacio público de la ciudad</v>
          </cell>
          <cell r="W157">
            <v>79750000</v>
          </cell>
          <cell r="X157">
            <v>79750000</v>
          </cell>
          <cell r="Y157">
            <v>7250000</v>
          </cell>
          <cell r="Z157" t="str">
            <v>11 Meses</v>
          </cell>
          <cell r="AA157">
            <v>11</v>
          </cell>
          <cell r="AB157">
            <v>0</v>
          </cell>
          <cell r="AC157">
            <v>330</v>
          </cell>
          <cell r="AD157">
            <v>44583</v>
          </cell>
          <cell r="AE157">
            <v>44588</v>
          </cell>
          <cell r="AF157">
            <v>44921</v>
          </cell>
          <cell r="AG157" t="str">
            <v>MARIA FERNANDA GONZALEZ  ROJAS</v>
          </cell>
          <cell r="AH157">
            <v>52885029</v>
          </cell>
          <cell r="AI157">
            <v>1</v>
          </cell>
          <cell r="AJ157" t="str">
            <v>https://community.secop.gov.co/Public/Tendering/OpportunityDetail/Index?noticeUID=CO1.NTC.2667875&amp;isFromPublicArea=True&amp;isModal=true&amp;asPopupView=true</v>
          </cell>
          <cell r="AK157" t="str">
            <v>01/22/2022</v>
          </cell>
          <cell r="AL157" t="str">
            <v>MARIA CLAUDIA VARGAS MARTINEZ</v>
          </cell>
          <cell r="AM157" t="str">
            <v xml:space="preserve"> SUBDIRECCION DE PROTECCION E INTERVENCION  </v>
          </cell>
          <cell r="AN157">
            <v>44584</v>
          </cell>
          <cell r="AO157">
            <v>44918</v>
          </cell>
          <cell r="AP157">
            <v>97</v>
          </cell>
          <cell r="AQ157">
            <v>44585</v>
          </cell>
          <cell r="AR157" t="str">
            <v>79,750,000</v>
          </cell>
          <cell r="AS157">
            <v>44588</v>
          </cell>
          <cell r="BU157" t="str">
            <v>Gina Paola Ochoa Vivas</v>
          </cell>
          <cell r="BW157" t="str">
            <v>F</v>
          </cell>
          <cell r="BX157">
            <v>44921</v>
          </cell>
        </row>
        <row r="158">
          <cell r="E158">
            <v>157</v>
          </cell>
          <cell r="F158" t="str">
            <v>LAURA RENEE DEL PINO BUSTOS</v>
          </cell>
          <cell r="G158" t="str">
            <v>CC</v>
          </cell>
          <cell r="H158">
            <v>52452380</v>
          </cell>
          <cell r="I158">
            <v>2</v>
          </cell>
          <cell r="J158">
            <v>28647</v>
          </cell>
          <cell r="K158" t="str">
            <v>No aplica</v>
          </cell>
          <cell r="L158" t="str">
            <v>No aplica</v>
          </cell>
          <cell r="M158" t="str">
            <v>No aplica</v>
          </cell>
          <cell r="N158" t="str">
            <v>AK 15 No. 170-65 Int 4. Apto. 815</v>
          </cell>
          <cell r="O158" t="str">
            <v>Bogotá</v>
          </cell>
          <cell r="P158" t="str">
            <v>laura.delpino@idpc.gov.co</v>
          </cell>
          <cell r="Q158" t="str">
            <v xml:space="preserve"> Contrato de Prestación de Servicios</v>
          </cell>
          <cell r="R158" t="str">
            <v xml:space="preserve">Servicios Profesionales </v>
          </cell>
          <cell r="S158" t="str">
            <v>Contratación directa</v>
          </cell>
          <cell r="T158" t="str">
            <v>Prestación de Servicios Profesionales y Apoyo</v>
          </cell>
          <cell r="U158" t="str">
            <v>Inversión</v>
          </cell>
          <cell r="V158" t="str">
            <v>371-Prestar servicios profesionales al Instituto Distrital de Patrimonio Cultural apoyando la actualización del inventario BIC mueble del Distrito Capital de acuerdo con los lineamientos de la Subdirección de Protección e Intervención.</v>
          </cell>
          <cell r="W158">
            <v>28950000</v>
          </cell>
          <cell r="X158">
            <v>28950000</v>
          </cell>
          <cell r="Y158">
            <v>5790000</v>
          </cell>
          <cell r="Z158" t="str">
            <v>5 Meses</v>
          </cell>
          <cell r="AA158">
            <v>5</v>
          </cell>
          <cell r="AB158">
            <v>0</v>
          </cell>
          <cell r="AC158">
            <v>150</v>
          </cell>
          <cell r="AD158">
            <v>44583</v>
          </cell>
          <cell r="AE158">
            <v>44587</v>
          </cell>
          <cell r="AF158">
            <v>44737</v>
          </cell>
          <cell r="AG158" t="str">
            <v>MARIA CLAUDIA VARGAS MARTINEZ</v>
          </cell>
          <cell r="AH158">
            <v>39791978</v>
          </cell>
          <cell r="AI158">
            <v>2</v>
          </cell>
          <cell r="AJ158" t="str">
            <v>https://community.secop.gov.co/Public/Tendering/OpportunityDetail/Index?noticeUID=CO1.NTC.2668227&amp;isFromPublicArea=True&amp;isModal=true&amp;asPopupView=true</v>
          </cell>
          <cell r="AK158" t="str">
            <v>01/22/2022</v>
          </cell>
          <cell r="AL158" t="str">
            <v>MARIA CLAUDIA VARGAS MARTINEZ</v>
          </cell>
          <cell r="AM158" t="str">
            <v xml:space="preserve"> SUBDIRECCION DE PROTECCION E INTERVENCION  </v>
          </cell>
          <cell r="AN158">
            <v>44584</v>
          </cell>
          <cell r="AO158">
            <v>44735</v>
          </cell>
          <cell r="AP158">
            <v>102</v>
          </cell>
          <cell r="AQ158">
            <v>44585</v>
          </cell>
          <cell r="AR158" t="str">
            <v>28,950,000</v>
          </cell>
          <cell r="AS158">
            <v>44587</v>
          </cell>
          <cell r="BU158" t="str">
            <v>Gina Paola Ochoa Vivas</v>
          </cell>
          <cell r="BW158" t="str">
            <v>F</v>
          </cell>
          <cell r="BX158">
            <v>44737</v>
          </cell>
        </row>
        <row r="159">
          <cell r="E159">
            <v>158</v>
          </cell>
          <cell r="F159" t="str">
            <v>CARLOS GUILLERMO VALENCIA MALDONADO</v>
          </cell>
          <cell r="G159" t="str">
            <v>CC</v>
          </cell>
          <cell r="H159">
            <v>11318221</v>
          </cell>
          <cell r="I159">
            <v>8</v>
          </cell>
          <cell r="J159">
            <v>25745</v>
          </cell>
          <cell r="K159" t="str">
            <v>No aplica</v>
          </cell>
          <cell r="L159" t="str">
            <v>No aplica</v>
          </cell>
          <cell r="M159" t="str">
            <v>No aplica</v>
          </cell>
          <cell r="N159" t="str">
            <v>Trasnversal 10 Bis No. 70 A 26 sur</v>
          </cell>
          <cell r="O159" t="str">
            <v>Bogotá</v>
          </cell>
          <cell r="P159" t="str">
            <v>carlos.valencia@idpc.gov.co</v>
          </cell>
          <cell r="Q159" t="str">
            <v xml:space="preserve"> Contrato de Prestación de Servicios</v>
          </cell>
          <cell r="R159" t="str">
            <v xml:space="preserve">Servicios Profesionales </v>
          </cell>
          <cell r="S159" t="str">
            <v>Contratación directa</v>
          </cell>
          <cell r="T159" t="str">
            <v>Prestación de Servicios Profesionales y Apoyo</v>
          </cell>
          <cell r="U159" t="str">
            <v>Inversión</v>
          </cell>
          <cell r="V159" t="str">
            <v>331-Prestar servicios profesionales al Instituto Distrital de Patrimonio Cultural para apoyar las acciones relacionadas con la seguridad, salud en el trabajo y acompañamiento en las labores de campo adelantadas por la Subdirección de Protección e Intervención del Patrimonio.</v>
          </cell>
          <cell r="W159">
            <v>60795000</v>
          </cell>
          <cell r="X159">
            <v>60795000</v>
          </cell>
          <cell r="Y159">
            <v>5790000</v>
          </cell>
          <cell r="Z159" t="str">
            <v>315 Dias</v>
          </cell>
          <cell r="AA159">
            <v>0</v>
          </cell>
          <cell r="AB159">
            <v>315</v>
          </cell>
          <cell r="AC159">
            <v>315</v>
          </cell>
          <cell r="AD159">
            <v>44583</v>
          </cell>
          <cell r="AE159">
            <v>44589</v>
          </cell>
          <cell r="AF159">
            <v>44907</v>
          </cell>
          <cell r="AG159" t="str">
            <v>MARIA FERNANDA GONZALEZ  ROJAS</v>
          </cell>
          <cell r="AH159">
            <v>52885029</v>
          </cell>
          <cell r="AI159">
            <v>1</v>
          </cell>
          <cell r="AJ159" t="str">
            <v>https://community.secop.gov.co/Public/Tendering/OpportunityDetail/Index?noticeUID=CO1.NTC.2668702&amp;isFromPublicArea=True&amp;isModal=true&amp;asPopupView=true</v>
          </cell>
          <cell r="AK159" t="str">
            <v>01/22/2022</v>
          </cell>
          <cell r="AL159" t="str">
            <v>MARIA CLAUDIA VARGAS MARTINEZ</v>
          </cell>
          <cell r="AM159" t="str">
            <v xml:space="preserve"> SUBDIRECCION DE PROTECCION E INTERVENCION  </v>
          </cell>
          <cell r="AN159">
            <v>44584</v>
          </cell>
          <cell r="AO159">
            <v>44903</v>
          </cell>
          <cell r="AP159">
            <v>99</v>
          </cell>
          <cell r="AQ159">
            <v>44585</v>
          </cell>
          <cell r="AR159" t="str">
            <v>60,795,000</v>
          </cell>
          <cell r="AS159">
            <v>44589</v>
          </cell>
          <cell r="BU159" t="str">
            <v>Gina Paola Ochoa Vivas</v>
          </cell>
          <cell r="BW159" t="str">
            <v>M</v>
          </cell>
          <cell r="BX159">
            <v>44907</v>
          </cell>
        </row>
        <row r="160">
          <cell r="E160">
            <v>159</v>
          </cell>
          <cell r="F160" t="str">
            <v>NATALIA ACHIARDI ORTIZ</v>
          </cell>
          <cell r="G160" t="str">
            <v>CC</v>
          </cell>
          <cell r="H160">
            <v>1014238520</v>
          </cell>
          <cell r="I160">
            <v>3</v>
          </cell>
          <cell r="J160">
            <v>33916</v>
          </cell>
          <cell r="K160" t="str">
            <v>No aplica</v>
          </cell>
          <cell r="L160" t="str">
            <v>No aplica</v>
          </cell>
          <cell r="M160" t="str">
            <v>No aplica</v>
          </cell>
          <cell r="N160" t="str">
            <v>cll 67 b 70 c 23</v>
          </cell>
          <cell r="O160" t="str">
            <v>Bogotá</v>
          </cell>
          <cell r="P160" t="str">
            <v>natalia.achiardi@idpc.gov.co</v>
          </cell>
          <cell r="Q160" t="str">
            <v xml:space="preserve"> Contrato de Prestación de Servicios</v>
          </cell>
          <cell r="R160" t="str">
            <v xml:space="preserve">Servicios Profesionales </v>
          </cell>
          <cell r="S160" t="str">
            <v>Contratación directa</v>
          </cell>
          <cell r="T160" t="str">
            <v>Prestación de Servicios Profesionales y Apoyo</v>
          </cell>
          <cell r="U160" t="str">
            <v>Inversión</v>
          </cell>
          <cell r="V160" t="str">
            <v>369-Prestar servicios profesionales al Instituto Distrital de Patrimonio Cultural apoyando la actualización y valoración del inventario BIC inmueble del Distrito Capital de acuerdo con los lineamientos de la Subdirección de Protección e Intervención.</v>
          </cell>
          <cell r="W160">
            <v>28950000</v>
          </cell>
          <cell r="X160">
            <v>28950000</v>
          </cell>
          <cell r="Y160">
            <v>5790000</v>
          </cell>
          <cell r="Z160" t="str">
            <v>5 Meses</v>
          </cell>
          <cell r="AA160">
            <v>5</v>
          </cell>
          <cell r="AB160">
            <v>0</v>
          </cell>
          <cell r="AC160">
            <v>150</v>
          </cell>
          <cell r="AD160">
            <v>44583</v>
          </cell>
          <cell r="AE160">
            <v>44587</v>
          </cell>
          <cell r="AF160">
            <v>44737</v>
          </cell>
          <cell r="AG160" t="str">
            <v>MARIA CLAUDIA VARGAS MARTINEZ</v>
          </cell>
          <cell r="AH160">
            <v>39791978</v>
          </cell>
          <cell r="AI160">
            <v>2</v>
          </cell>
          <cell r="AJ160" t="str">
            <v>https://community.secop.gov.co/Public/Tendering/OpportunityDetail/Index?noticeUID=CO1.NTC.2668813&amp;isFromPublicArea=True&amp;isModal=true&amp;asPopupView=true</v>
          </cell>
          <cell r="AK160" t="str">
            <v>01/22/2022</v>
          </cell>
          <cell r="AL160" t="str">
            <v>MARIA CLAUDIA VARGAS MARTINEZ</v>
          </cell>
          <cell r="AM160" t="str">
            <v xml:space="preserve"> SUBDIRECCION DE PROTECCION E INTERVENCION  </v>
          </cell>
          <cell r="AN160">
            <v>44584</v>
          </cell>
          <cell r="AO160">
            <v>44735</v>
          </cell>
          <cell r="AP160">
            <v>101</v>
          </cell>
          <cell r="AQ160">
            <v>44585</v>
          </cell>
          <cell r="AR160" t="str">
            <v>28,950,000</v>
          </cell>
          <cell r="AS160">
            <v>44587</v>
          </cell>
          <cell r="BU160" t="str">
            <v>Gina Paola Ochoa Vivas</v>
          </cell>
          <cell r="BW160" t="str">
            <v>F</v>
          </cell>
          <cell r="BX160">
            <v>44737</v>
          </cell>
        </row>
        <row r="161">
          <cell r="E161">
            <v>160</v>
          </cell>
          <cell r="F161" t="str">
            <v>YULY FABIOLA ROMERO LONDOÑO</v>
          </cell>
          <cell r="G161" t="str">
            <v>CC</v>
          </cell>
          <cell r="H161">
            <v>1032386776</v>
          </cell>
          <cell r="I161">
            <v>0</v>
          </cell>
          <cell r="J161">
            <v>31891</v>
          </cell>
          <cell r="K161" t="str">
            <v>No aplica</v>
          </cell>
          <cell r="L161" t="str">
            <v>No aplica</v>
          </cell>
          <cell r="M161" t="str">
            <v>No aplica</v>
          </cell>
          <cell r="N161" t="str">
            <v>CL 70D 104C 04 AP 201</v>
          </cell>
          <cell r="O161" t="str">
            <v>Bogotá</v>
          </cell>
          <cell r="P161" t="str">
            <v>yuly.romero@idpc.gov.co</v>
          </cell>
          <cell r="Q161" t="str">
            <v xml:space="preserve"> Contrato de Prestación de Servicios</v>
          </cell>
          <cell r="R161" t="str">
            <v xml:space="preserve">Servicios Profesionales </v>
          </cell>
          <cell r="S161" t="str">
            <v>Contratación directa</v>
          </cell>
          <cell r="T161" t="str">
            <v>Prestación de Servicios Profesionales y Apoyo</v>
          </cell>
          <cell r="U161" t="str">
            <v>Inversión</v>
          </cell>
          <cell r="V161" t="str">
            <v>368-Prestar servicios profesionales al Instituto Distrital de Patrimonio Cultural apoyando la actualización del inventario BIC mueble del Distrito Capital de acuerdo con los lineamientos de la Subdirección de Protección e Intervención.</v>
          </cell>
          <cell r="W161">
            <v>28950000</v>
          </cell>
          <cell r="X161">
            <v>28950000</v>
          </cell>
          <cell r="Y161">
            <v>5790000</v>
          </cell>
          <cell r="Z161" t="str">
            <v>5 Meses</v>
          </cell>
          <cell r="AA161">
            <v>5</v>
          </cell>
          <cell r="AB161">
            <v>0</v>
          </cell>
          <cell r="AC161">
            <v>150</v>
          </cell>
          <cell r="AD161">
            <v>44583</v>
          </cell>
          <cell r="AE161">
            <v>44587</v>
          </cell>
          <cell r="AF161">
            <v>44737</v>
          </cell>
          <cell r="AG161" t="str">
            <v>MARIA CLAUDIA VARGAS MARTINEZ</v>
          </cell>
          <cell r="AH161">
            <v>39791978</v>
          </cell>
          <cell r="AI161">
            <v>2</v>
          </cell>
          <cell r="AJ161" t="str">
            <v>https://community.secop.gov.co/Public/Tendering/OpportunityDetail/Index?noticeUID=CO1.NTC.2668896&amp;isFromPublicArea=True&amp;isModal=true&amp;asPopupView=true</v>
          </cell>
          <cell r="AK161" t="str">
            <v>01/22/2022</v>
          </cell>
          <cell r="AL161" t="str">
            <v>MARIA CLAUDIA VARGAS MARTINEZ</v>
          </cell>
          <cell r="AM161" t="str">
            <v xml:space="preserve"> SUBDIRECCION DE PROTECCION E INTERVENCION  </v>
          </cell>
          <cell r="AN161">
            <v>44584</v>
          </cell>
          <cell r="AO161">
            <v>44735</v>
          </cell>
          <cell r="AP161">
            <v>100</v>
          </cell>
          <cell r="AQ161">
            <v>44585</v>
          </cell>
          <cell r="AR161" t="str">
            <v>28,950,000</v>
          </cell>
          <cell r="AS161">
            <v>44587</v>
          </cell>
          <cell r="BU161" t="str">
            <v>Gina Paola Ochoa Vivas</v>
          </cell>
          <cell r="BW161" t="str">
            <v>F</v>
          </cell>
          <cell r="BX161">
            <v>44737</v>
          </cell>
        </row>
        <row r="162">
          <cell r="E162">
            <v>161</v>
          </cell>
          <cell r="F162" t="str">
            <v>SAMUEL HUERFANO REINA</v>
          </cell>
          <cell r="G162" t="str">
            <v>CC</v>
          </cell>
          <cell r="H162">
            <v>19241806</v>
          </cell>
          <cell r="I162">
            <v>2</v>
          </cell>
          <cell r="J162">
            <v>19833</v>
          </cell>
          <cell r="K162" t="str">
            <v>No aplica</v>
          </cell>
          <cell r="L162" t="str">
            <v>No aplica</v>
          </cell>
          <cell r="M162" t="str">
            <v>No aplica</v>
          </cell>
          <cell r="N162" t="str">
            <v>call 32 A sur No. 7 .- 33 Este</v>
          </cell>
          <cell r="O162" t="str">
            <v>Bogotá</v>
          </cell>
          <cell r="Q162" t="str">
            <v xml:space="preserve"> Contrato de Prestación de Servicios</v>
          </cell>
          <cell r="R162" t="str">
            <v>Servicios Apoyo a la Gestion</v>
          </cell>
          <cell r="S162" t="str">
            <v>Contratación directa</v>
          </cell>
          <cell r="T162" t="str">
            <v>Prestación de Servicios Profesionales y Apoyo</v>
          </cell>
          <cell r="U162" t="str">
            <v>Funcionamiento</v>
          </cell>
          <cell r="V162" t="str">
            <v>462-Prestar servicios de apoyo a la gestión para el desarrollo de actividades operativas y de servicios generales requeridas por el Instituto Distrital de Patrimonio Cultural.</v>
          </cell>
          <cell r="W162">
            <v>29599625</v>
          </cell>
          <cell r="X162">
            <v>29599625</v>
          </cell>
          <cell r="Y162">
            <v>2690875</v>
          </cell>
          <cell r="Z162" t="str">
            <v>11 Meses</v>
          </cell>
          <cell r="AA162">
            <v>11</v>
          </cell>
          <cell r="AB162">
            <v>0</v>
          </cell>
          <cell r="AC162">
            <v>330</v>
          </cell>
          <cell r="AD162">
            <v>44586</v>
          </cell>
          <cell r="AE162">
            <v>44592</v>
          </cell>
          <cell r="AF162">
            <v>44925</v>
          </cell>
          <cell r="AG162" t="str">
            <v>JUAN FERNANDO ACOSTA MIRKOW</v>
          </cell>
          <cell r="AH162">
            <v>71722121</v>
          </cell>
          <cell r="AI162">
            <v>1</v>
          </cell>
          <cell r="AJ162" t="str">
            <v>https://community.secop.gov.co/Public/Tendering/OpportunityDetail/Index?noticeUID=CO1.NTC.2667694&amp;isFromPublicArea=True&amp;isModal=true&amp;asPopupView=true</v>
          </cell>
          <cell r="AK162" t="str">
            <v>01/22/2022</v>
          </cell>
          <cell r="AL162" t="str">
            <v>JUAN FERNANDO ACOSTA MIRKOW</v>
          </cell>
          <cell r="AM162" t="str">
            <v>SUBDIRECCION DE GESTION CORPORATIVA</v>
          </cell>
          <cell r="AN162">
            <v>44589</v>
          </cell>
          <cell r="AO162">
            <v>44922</v>
          </cell>
          <cell r="AP162">
            <v>319</v>
          </cell>
          <cell r="AQ162">
            <v>44588</v>
          </cell>
          <cell r="AR162" t="str">
            <v>29,599,625</v>
          </cell>
          <cell r="AS162">
            <v>44592</v>
          </cell>
          <cell r="BU162" t="str">
            <v>Sandra Jannth Rueda Ibañez</v>
          </cell>
          <cell r="BW162" t="str">
            <v>M</v>
          </cell>
          <cell r="BX162">
            <v>44925</v>
          </cell>
        </row>
        <row r="163">
          <cell r="E163">
            <v>162</v>
          </cell>
          <cell r="F163" t="str">
            <v>SOL MIYERY GAITÁN MARTÍNEZ</v>
          </cell>
          <cell r="G163" t="str">
            <v>CC</v>
          </cell>
          <cell r="H163">
            <v>52888179</v>
          </cell>
          <cell r="I163">
            <v>1</v>
          </cell>
          <cell r="J163">
            <v>30189</v>
          </cell>
          <cell r="K163" t="str">
            <v>No aplica</v>
          </cell>
          <cell r="L163" t="str">
            <v>No aplica</v>
          </cell>
          <cell r="M163" t="str">
            <v>No aplica</v>
          </cell>
          <cell r="N163" t="str">
            <v>Carrera 27 A No 2 B 34</v>
          </cell>
          <cell r="O163" t="str">
            <v>Bogotá</v>
          </cell>
          <cell r="P163" t="str">
            <v>sol.gaitan@idpc.gov.co</v>
          </cell>
          <cell r="Q163" t="str">
            <v xml:space="preserve"> Contrato de Prestación de Servicios</v>
          </cell>
          <cell r="R163" t="str">
            <v xml:space="preserve">Servicios Profesionales </v>
          </cell>
          <cell r="S163" t="str">
            <v>Contratación directa</v>
          </cell>
          <cell r="T163" t="str">
            <v>Prestación de Servicios Profesionales y Apoyo</v>
          </cell>
          <cell r="U163" t="str">
            <v>Inversión</v>
          </cell>
          <cell r="V163" t="str">
            <v>11-Prestar servicios profesionales al Instituto Distrital de Patrimonio Cultural para apoyar y acompañar los procesos de activación relacionados con el patrimonio natural en los entornos patrimoniales.</v>
          </cell>
          <cell r="W163">
            <v>70000000</v>
          </cell>
          <cell r="X163">
            <v>70000000</v>
          </cell>
          <cell r="Y163">
            <v>7000000</v>
          </cell>
          <cell r="Z163" t="str">
            <v>10 Meses</v>
          </cell>
          <cell r="AA163">
            <v>10</v>
          </cell>
          <cell r="AB163">
            <v>0</v>
          </cell>
          <cell r="AC163">
            <v>300</v>
          </cell>
          <cell r="AD163">
            <v>44585</v>
          </cell>
          <cell r="AE163">
            <v>44587</v>
          </cell>
          <cell r="AF163">
            <v>44890</v>
          </cell>
          <cell r="AG163" t="str">
            <v>ANA MILENA VALLEJO MEJIA</v>
          </cell>
          <cell r="AH163">
            <v>41962990</v>
          </cell>
          <cell r="AI163">
            <v>3</v>
          </cell>
          <cell r="AJ163" t="str">
            <v>https://community.secop.gov.co/Public/Tendering/OpportunityDetail/Index?noticeUID=CO1.NTC.2677726&amp;isFromPublicArea=True&amp;isModal=true&amp;asPopupView=true</v>
          </cell>
          <cell r="AK163" t="str">
            <v>01/23/2022</v>
          </cell>
          <cell r="AL163" t="str">
            <v>ANA MILENA VALLEJO MEJIA</v>
          </cell>
          <cell r="AM163" t="str">
            <v xml:space="preserve"> SUBDIRECCION GESTION TERRITORAL </v>
          </cell>
          <cell r="AN163">
            <v>44586</v>
          </cell>
          <cell r="AO163">
            <v>44893</v>
          </cell>
          <cell r="AP163">
            <v>148</v>
          </cell>
          <cell r="AQ163">
            <v>44585</v>
          </cell>
          <cell r="AR163" t="str">
            <v>70,000,000</v>
          </cell>
          <cell r="AS163">
            <v>44586</v>
          </cell>
          <cell r="BU163" t="str">
            <v>Laura Maria Hernandez Restrepo</v>
          </cell>
          <cell r="BW163" t="str">
            <v>F</v>
          </cell>
          <cell r="BX163">
            <v>44890</v>
          </cell>
        </row>
        <row r="164">
          <cell r="E164">
            <v>163</v>
          </cell>
          <cell r="F164" t="str">
            <v>NUBIA MARCELA RINCÓN BUENHOMBRE</v>
          </cell>
          <cell r="G164" t="str">
            <v>CC</v>
          </cell>
          <cell r="H164">
            <v>39657422</v>
          </cell>
          <cell r="I164">
            <v>7</v>
          </cell>
          <cell r="J164">
            <v>26322</v>
          </cell>
          <cell r="K164" t="str">
            <v>No aplica</v>
          </cell>
          <cell r="L164" t="str">
            <v>No aplica</v>
          </cell>
          <cell r="M164" t="str">
            <v>No aplica</v>
          </cell>
          <cell r="N164" t="str">
            <v>CARRERA 58 80 25 APTO 103</v>
          </cell>
          <cell r="O164" t="str">
            <v>Bogotá</v>
          </cell>
          <cell r="P164" t="str">
            <v>nubia.rincon@idpc.gov.co</v>
          </cell>
          <cell r="Q164" t="str">
            <v xml:space="preserve"> Contrato de Prestación de Servicios</v>
          </cell>
          <cell r="R164" t="str">
            <v xml:space="preserve">Servicios Profesionales </v>
          </cell>
          <cell r="S164" t="str">
            <v>Contratación directa</v>
          </cell>
          <cell r="T164" t="str">
            <v>Prestación de Servicios Profesionales y Apoyo</v>
          </cell>
          <cell r="U164" t="str">
            <v>Inversión</v>
          </cell>
          <cell r="V164" t="str">
            <v>50-Prestar servicios profesionales al Instituto Distrital de Patrimonio Cultural para apoyar la implementación y fortalecimiento del Sistema de Información Geográfica –SIGPC-, actualización, normalización e implementación de las bases de datos SIG de inventario que permitan la administración del patrimonio en el Distrito Capital y la gestión de relaciones interinstitucionales enfocadas en el intercambio de información geográfica, en el marco de la segunda fase de la implementación del PEMP del Centro Histórico de Bogotá.</v>
          </cell>
          <cell r="W164">
            <v>73645000</v>
          </cell>
          <cell r="X164">
            <v>73645000</v>
          </cell>
          <cell r="Y164">
            <v>6695000</v>
          </cell>
          <cell r="Z164" t="str">
            <v>11 Meses</v>
          </cell>
          <cell r="AA164">
            <v>11</v>
          </cell>
          <cell r="AB164">
            <v>0</v>
          </cell>
          <cell r="AC164">
            <v>330</v>
          </cell>
          <cell r="AD164">
            <v>44585</v>
          </cell>
          <cell r="AE164">
            <v>44588</v>
          </cell>
          <cell r="AF164">
            <v>44921</v>
          </cell>
          <cell r="AG164" t="str">
            <v>ANA MILENA VALLEJO MEJIA</v>
          </cell>
          <cell r="AH164">
            <v>41962990</v>
          </cell>
          <cell r="AI164">
            <v>3</v>
          </cell>
          <cell r="AJ164" t="str">
            <v>https://community.secop.gov.co/Public/Tendering/OpportunityDetail/Index?noticeUID=CO1.NTC.2677781&amp;isFromPublicArea=True&amp;isModal=true&amp;asPopupView=true</v>
          </cell>
          <cell r="AK164" t="str">
            <v>01/23/2022</v>
          </cell>
          <cell r="AL164" t="str">
            <v>ANA MILENA VALLEJO MEJIA</v>
          </cell>
          <cell r="AM164" t="str">
            <v xml:space="preserve"> SUBDIRECCION GESTION TERRITORAL </v>
          </cell>
          <cell r="AN164">
            <v>44586</v>
          </cell>
          <cell r="AO164">
            <v>44924</v>
          </cell>
          <cell r="AP164">
            <v>135</v>
          </cell>
          <cell r="AQ164">
            <v>44585</v>
          </cell>
          <cell r="AR164" t="str">
            <v>73,645,000</v>
          </cell>
          <cell r="AS164">
            <v>44588</v>
          </cell>
          <cell r="BU164" t="str">
            <v>Laura Maria Hernandez Restrepo</v>
          </cell>
          <cell r="BW164" t="str">
            <v>F</v>
          </cell>
          <cell r="BX164">
            <v>44921</v>
          </cell>
        </row>
        <row r="165">
          <cell r="E165">
            <v>164</v>
          </cell>
          <cell r="F165" t="str">
            <v>GISETH NICOLE BEJARANO GUZMÁN</v>
          </cell>
          <cell r="G165" t="str">
            <v>CC</v>
          </cell>
          <cell r="H165">
            <v>1032368119</v>
          </cell>
          <cell r="I165">
            <v>5</v>
          </cell>
          <cell r="J165">
            <v>31634</v>
          </cell>
          <cell r="K165" t="str">
            <v>No aplica</v>
          </cell>
          <cell r="L165" t="str">
            <v>No aplica</v>
          </cell>
          <cell r="M165" t="str">
            <v>No aplica</v>
          </cell>
          <cell r="N165" t="str">
            <v>Carrera 69 C # 19 - 35 Sur</v>
          </cell>
          <cell r="O165" t="str">
            <v>Bogotá</v>
          </cell>
          <cell r="P165" t="str">
            <v>giseth.bejarano@idpc.gov.co</v>
          </cell>
          <cell r="Q165" t="str">
            <v xml:space="preserve"> Contrato de Prestación de Servicios</v>
          </cell>
          <cell r="R165" t="str">
            <v xml:space="preserve">Servicios Profesionales </v>
          </cell>
          <cell r="S165" t="str">
            <v>Contratación directa</v>
          </cell>
          <cell r="T165" t="str">
            <v>Prestación de Servicios Profesionales y Apoyo</v>
          </cell>
          <cell r="U165" t="str">
            <v>Inversión</v>
          </cell>
          <cell r="V165" t="str">
            <v>63-Prestar servicios profesionales al Instituto Distrital de Patrimonio Cultural para apoyar en la identificación  y el registro del patrimonio vivo de las mujeres en Sumapaz</v>
          </cell>
          <cell r="W165">
            <v>50985000</v>
          </cell>
          <cell r="X165">
            <v>50985000</v>
          </cell>
          <cell r="Y165">
            <v>4635000</v>
          </cell>
          <cell r="Z165" t="str">
            <v>11 Meses</v>
          </cell>
          <cell r="AA165">
            <v>11</v>
          </cell>
          <cell r="AB165">
            <v>0</v>
          </cell>
          <cell r="AC165">
            <v>330</v>
          </cell>
          <cell r="AD165">
            <v>44585</v>
          </cell>
          <cell r="AE165">
            <v>44587</v>
          </cell>
          <cell r="AF165">
            <v>44920</v>
          </cell>
          <cell r="AG165" t="str">
            <v>ANA MILENA VALLEJO MEJIA</v>
          </cell>
          <cell r="AH165">
            <v>41962990</v>
          </cell>
          <cell r="AI165">
            <v>3</v>
          </cell>
          <cell r="AJ165" t="str">
            <v>https://community.secop.gov.co/Public/Tendering/OpportunityDetail/Index?noticeUID=CO1.NTC.2677886&amp;isFromPublicArea=True&amp;isModal=true&amp;asPopupView=true</v>
          </cell>
          <cell r="AK165" t="str">
            <v>01/23/2022</v>
          </cell>
          <cell r="AL165" t="str">
            <v>ANA MILENA VALLEJO MEJIA</v>
          </cell>
          <cell r="AM165" t="str">
            <v xml:space="preserve"> SUBDIRECCION GESTION TERRITORAL </v>
          </cell>
          <cell r="AN165">
            <v>44586</v>
          </cell>
          <cell r="AO165">
            <v>44923</v>
          </cell>
          <cell r="AP165">
            <v>136</v>
          </cell>
          <cell r="AQ165">
            <v>44585</v>
          </cell>
          <cell r="AR165" t="str">
            <v>50,985,000</v>
          </cell>
          <cell r="AS165">
            <v>44586</v>
          </cell>
          <cell r="BU165" t="str">
            <v>Laura Maria Hernandez Restrepo</v>
          </cell>
          <cell r="BW165" t="str">
            <v>F</v>
          </cell>
          <cell r="BX165">
            <v>44920</v>
          </cell>
        </row>
        <row r="166">
          <cell r="E166">
            <v>165</v>
          </cell>
          <cell r="F166" t="str">
            <v>OTTO FRANCISCO QUINTERO ARIAS</v>
          </cell>
          <cell r="G166" t="str">
            <v>CC</v>
          </cell>
          <cell r="H166">
            <v>19277750</v>
          </cell>
          <cell r="I166">
            <v>4</v>
          </cell>
          <cell r="J166">
            <v>20142</v>
          </cell>
          <cell r="K166" t="str">
            <v>No aplica</v>
          </cell>
          <cell r="L166" t="str">
            <v>No aplica</v>
          </cell>
          <cell r="M166" t="str">
            <v>No aplica</v>
          </cell>
          <cell r="N166" t="str">
            <v>KR 7 8 11
Villa de Leyva</v>
          </cell>
          <cell r="O166" t="str">
            <v>Bogotá</v>
          </cell>
          <cell r="P166" t="str">
            <v>otto.quintero@idpc.gov.co</v>
          </cell>
          <cell r="Q166" t="str">
            <v xml:space="preserve"> Contrato de Prestación de Servicios</v>
          </cell>
          <cell r="R166" t="str">
            <v xml:space="preserve">Servicios Profesionales </v>
          </cell>
          <cell r="S166" t="str">
            <v>Contratación directa</v>
          </cell>
          <cell r="T166" t="str">
            <v>Prestación de Servicios Profesionales y Apoyo</v>
          </cell>
          <cell r="U166" t="str">
            <v>Inversión</v>
          </cell>
          <cell r="V166" t="str">
            <v>16-Prestar servicios profesionales al Instituto Distrital de Patrimonio Cultural para apoyar el desarrollo técnico y metodológico de la caracterización de Unidades de Planeamiento Local UPL en el marco de la formulación de los instrumentos de gestión territorial en la SGTP, desde el componente urbanístico.</v>
          </cell>
          <cell r="W166">
            <v>100000000</v>
          </cell>
          <cell r="X166">
            <v>100000000</v>
          </cell>
          <cell r="Y166">
            <v>10000000</v>
          </cell>
          <cell r="Z166" t="str">
            <v>10 Meses</v>
          </cell>
          <cell r="AA166">
            <v>10</v>
          </cell>
          <cell r="AB166">
            <v>0</v>
          </cell>
          <cell r="AC166">
            <v>300</v>
          </cell>
          <cell r="AD166">
            <v>44586</v>
          </cell>
          <cell r="AE166">
            <v>44587</v>
          </cell>
          <cell r="AF166">
            <v>44890</v>
          </cell>
          <cell r="AG166" t="str">
            <v>ANA MILENA VALLEJO MEJIA</v>
          </cell>
          <cell r="AH166">
            <v>41962990</v>
          </cell>
          <cell r="AI166">
            <v>3</v>
          </cell>
          <cell r="AJ166" t="str">
            <v>https://community.secop.gov.co/Public/Tendering/OpportunityDetail/Index?noticeUID=CO1.NTC.2680182&amp;isFromPublicArea=True&amp;isModal=true&amp;asPopupView=true</v>
          </cell>
          <cell r="AK166" t="str">
            <v>01/24/2022</v>
          </cell>
          <cell r="AL166" t="str">
            <v>ANA MILENA VALLEJO MEJIA</v>
          </cell>
          <cell r="AM166" t="str">
            <v xml:space="preserve"> SUBDIRECCION GESTION TERRITORAL </v>
          </cell>
          <cell r="AN166">
            <v>44586</v>
          </cell>
          <cell r="AO166">
            <v>44893</v>
          </cell>
          <cell r="AP166">
            <v>200</v>
          </cell>
          <cell r="AQ166">
            <v>44587</v>
          </cell>
          <cell r="AR166" t="str">
            <v>100,000,000</v>
          </cell>
          <cell r="AS166">
            <v>44587</v>
          </cell>
          <cell r="BU166" t="str">
            <v>Laura Maria Hernandez Restrepo</v>
          </cell>
          <cell r="BW166" t="str">
            <v>M</v>
          </cell>
          <cell r="BX166">
            <v>44890</v>
          </cell>
        </row>
        <row r="167">
          <cell r="E167">
            <v>166</v>
          </cell>
          <cell r="F167" t="str">
            <v>SANDRA CAROLINA NORIEGA AGUILAR</v>
          </cell>
          <cell r="G167" t="str">
            <v>CC</v>
          </cell>
          <cell r="H167">
            <v>52709470</v>
          </cell>
          <cell r="I167">
            <v>2</v>
          </cell>
          <cell r="J167">
            <v>29476</v>
          </cell>
          <cell r="K167" t="str">
            <v>No aplica</v>
          </cell>
          <cell r="L167" t="str">
            <v>No aplica</v>
          </cell>
          <cell r="M167" t="str">
            <v>No aplica</v>
          </cell>
          <cell r="N167" t="str">
            <v>CARRERA 77 # 19-87 T6 APTO 806</v>
          </cell>
          <cell r="O167" t="str">
            <v>Bogotá</v>
          </cell>
          <cell r="P167" t="str">
            <v>sandra.noriega@idpc.gov.co</v>
          </cell>
          <cell r="Q167" t="str">
            <v xml:space="preserve"> Contrato de Prestación de Servicios</v>
          </cell>
          <cell r="R167" t="str">
            <v xml:space="preserve">Servicios Profesionales </v>
          </cell>
          <cell r="S167" t="str">
            <v>Contratación directa</v>
          </cell>
          <cell r="T167" t="str">
            <v>Prestación de Servicios Profesionales y Apoyo</v>
          </cell>
          <cell r="U167" t="str">
            <v>Inversión</v>
          </cell>
          <cell r="V167" t="str">
            <v>6-Prestar servicios profesionales al Instituto Distrital de Patrimonio Cultural para apoyar el desarrollo de las actividades de participación ciudadana y divulgación de estrategias y procesos de activación de entornos patrimoniales.</v>
          </cell>
          <cell r="W167">
            <v>70000000</v>
          </cell>
          <cell r="X167">
            <v>70000000</v>
          </cell>
          <cell r="Y167">
            <v>7000000</v>
          </cell>
          <cell r="Z167" t="str">
            <v>10 Meses</v>
          </cell>
          <cell r="AA167">
            <v>10</v>
          </cell>
          <cell r="AB167">
            <v>0</v>
          </cell>
          <cell r="AC167">
            <v>300</v>
          </cell>
          <cell r="AD167">
            <v>44585</v>
          </cell>
          <cell r="AE167">
            <v>44587</v>
          </cell>
          <cell r="AF167">
            <v>44890</v>
          </cell>
          <cell r="AG167" t="str">
            <v>ANA MILENA VALLEJO MEJIA</v>
          </cell>
          <cell r="AH167">
            <v>41962990</v>
          </cell>
          <cell r="AI167">
            <v>3</v>
          </cell>
          <cell r="AJ167" t="str">
            <v>https://community.secop.gov.co/Public/Tendering/OpportunityDetail/Index?noticeUID=CO1.NTC.2680196&amp;isFromPublicArea=True&amp;isModal=true&amp;asPopupView=true</v>
          </cell>
          <cell r="AK167" t="str">
            <v>01/24/2022</v>
          </cell>
          <cell r="AL167" t="str">
            <v>ANA MILENA VALLEJO MEJIA</v>
          </cell>
          <cell r="AM167" t="str">
            <v xml:space="preserve"> SUBDIRECCION GESTION TERRITORAL </v>
          </cell>
          <cell r="AN167">
            <v>44586</v>
          </cell>
          <cell r="AO167">
            <v>44893</v>
          </cell>
          <cell r="AP167">
            <v>149</v>
          </cell>
          <cell r="AQ167">
            <v>44585</v>
          </cell>
          <cell r="AR167" t="str">
            <v>70,000,000</v>
          </cell>
          <cell r="AS167">
            <v>44587</v>
          </cell>
          <cell r="AX167">
            <v>44593</v>
          </cell>
          <cell r="AY167">
            <v>44593</v>
          </cell>
          <cell r="AZ167">
            <v>30</v>
          </cell>
          <cell r="BA167">
            <v>44622</v>
          </cell>
          <cell r="BB167">
            <v>44623</v>
          </cell>
          <cell r="BC167">
            <v>44623</v>
          </cell>
          <cell r="BD167">
            <v>44920</v>
          </cell>
          <cell r="BU167" t="str">
            <v>Laura Maria Hernandez Restrepo</v>
          </cell>
          <cell r="BW167" t="str">
            <v>F</v>
          </cell>
          <cell r="BX167">
            <v>44920</v>
          </cell>
        </row>
        <row r="168">
          <cell r="E168">
            <v>167</v>
          </cell>
          <cell r="F168" t="str">
            <v>MARTIN ALEJANDRO BERMUDEZ URDANETA</v>
          </cell>
          <cell r="G168" t="str">
            <v>CC</v>
          </cell>
          <cell r="H168">
            <v>79912223</v>
          </cell>
          <cell r="I168">
            <v>7</v>
          </cell>
          <cell r="J168">
            <v>28575</v>
          </cell>
          <cell r="K168" t="str">
            <v>No aplica</v>
          </cell>
          <cell r="L168" t="str">
            <v>No aplica</v>
          </cell>
          <cell r="M168" t="str">
            <v>No aplica</v>
          </cell>
          <cell r="N168" t="str">
            <v>Avenida Calle 26 #6A-91</v>
          </cell>
          <cell r="O168" t="str">
            <v>Bogotá</v>
          </cell>
          <cell r="P168" t="str">
            <v>martin.bermudez@idpc.gov.co</v>
          </cell>
          <cell r="Q168" t="str">
            <v xml:space="preserve"> Contrato de Prestación de Servicios</v>
          </cell>
          <cell r="R168" t="str">
            <v xml:space="preserve">Servicios Profesionales </v>
          </cell>
          <cell r="S168" t="str">
            <v>Contratación directa</v>
          </cell>
          <cell r="T168" t="str">
            <v>Prestación de Servicios Profesionales y Apoyo</v>
          </cell>
          <cell r="U168" t="str">
            <v>Inversión</v>
          </cell>
          <cell r="V168" t="str">
            <v>10-Prestar servicios profesionales al Instituto Distrital de Patrimonio Cultural para apoyar el desarrollo de los procesos de activación relacionados con el patrimonio natural en los entornos patrimoniales.</v>
          </cell>
          <cell r="W168">
            <v>80000000</v>
          </cell>
          <cell r="X168">
            <v>80000000</v>
          </cell>
          <cell r="Y168">
            <v>8000000</v>
          </cell>
          <cell r="Z168" t="str">
            <v>10 Meses</v>
          </cell>
          <cell r="AA168">
            <v>10</v>
          </cell>
          <cell r="AB168">
            <v>0</v>
          </cell>
          <cell r="AC168">
            <v>300</v>
          </cell>
          <cell r="AD168">
            <v>44585</v>
          </cell>
          <cell r="AE168">
            <v>44588</v>
          </cell>
          <cell r="AF168">
            <v>44891</v>
          </cell>
          <cell r="AG168" t="str">
            <v>ANA MILENA VALLEJO MEJIA</v>
          </cell>
          <cell r="AH168">
            <v>41962990</v>
          </cell>
          <cell r="AI168">
            <v>3</v>
          </cell>
          <cell r="AJ168" t="str">
            <v>https://community.secop.gov.co/Public/Tendering/OpportunityDetail/Index?noticeUID=CO1.NTC.2677824&amp;isFromPublicArea=True&amp;isModal=true&amp;asPopupView=true</v>
          </cell>
          <cell r="AK168" t="str">
            <v>01/23/2022</v>
          </cell>
          <cell r="AL168" t="str">
            <v>ANA MILENA VALLEJO MEJIA</v>
          </cell>
          <cell r="AM168" t="str">
            <v xml:space="preserve"> SUBDIRECCION GESTION TERRITORAL </v>
          </cell>
          <cell r="AN168">
            <v>44586</v>
          </cell>
          <cell r="AO168">
            <v>44893</v>
          </cell>
          <cell r="AP168">
            <v>276</v>
          </cell>
          <cell r="AQ168">
            <v>44588</v>
          </cell>
          <cell r="AR168" t="str">
            <v>80,000,000</v>
          </cell>
          <cell r="AS168">
            <v>44586</v>
          </cell>
          <cell r="BU168" t="str">
            <v>Laura Maria Hernandez Restrepo</v>
          </cell>
          <cell r="BW168" t="str">
            <v>M</v>
          </cell>
          <cell r="BX168">
            <v>44891</v>
          </cell>
        </row>
        <row r="169">
          <cell r="E169">
            <v>168</v>
          </cell>
          <cell r="F169" t="str">
            <v>MARIA CATALINA GARCIA BARON</v>
          </cell>
          <cell r="G169" t="str">
            <v>CC</v>
          </cell>
          <cell r="H169">
            <v>52646332</v>
          </cell>
          <cell r="I169">
            <v>2</v>
          </cell>
          <cell r="J169">
            <v>26772</v>
          </cell>
          <cell r="K169" t="str">
            <v>No aplica</v>
          </cell>
          <cell r="L169" t="str">
            <v>No aplica</v>
          </cell>
          <cell r="M169" t="str">
            <v>No aplica</v>
          </cell>
          <cell r="N169" t="str">
            <v>CALLE 152 A # 13 - 21 APT. 801</v>
          </cell>
          <cell r="O169" t="str">
            <v>Bogotá</v>
          </cell>
          <cell r="Q169" t="str">
            <v xml:space="preserve"> Contrato de Prestación de Servicios</v>
          </cell>
          <cell r="R169" t="str">
            <v xml:space="preserve">Servicios Profesionales </v>
          </cell>
          <cell r="S169" t="str">
            <v>Contratación directa</v>
          </cell>
          <cell r="T169" t="str">
            <v>Prestación de Servicios Profesionales y Apoyo</v>
          </cell>
          <cell r="U169" t="str">
            <v>Inversión</v>
          </cell>
          <cell r="V169" t="str">
            <v>53-Prestar servicios profesionales al Instituto Distrital de Patrimono Cultural para apoyar  la gestión del ordenamiento territorial y la política pública de ruralidad en el  borde urbano rural del Sur de Bogotá, así como el apoyo a la gestión interinstitucional y social para el desarrollo del componente ambiental del Plan de Manejo Arqueológico del Area Arqueológica Protegida  - Parque Arqueológico y del Patrimonio Cultural.</v>
          </cell>
          <cell r="W169">
            <v>90640000</v>
          </cell>
          <cell r="X169">
            <v>90640000</v>
          </cell>
          <cell r="Y169">
            <v>8240000</v>
          </cell>
          <cell r="Z169" t="str">
            <v>11 Meses</v>
          </cell>
          <cell r="AA169">
            <v>11</v>
          </cell>
          <cell r="AB169">
            <v>0</v>
          </cell>
          <cell r="AC169">
            <v>330</v>
          </cell>
          <cell r="AD169">
            <v>44585</v>
          </cell>
          <cell r="AE169">
            <v>44588</v>
          </cell>
          <cell r="AF169">
            <v>44921</v>
          </cell>
          <cell r="AG169" t="str">
            <v>GIOVANNA ALEXANDRA BARON CASTRO</v>
          </cell>
          <cell r="AH169">
            <v>52388607</v>
          </cell>
          <cell r="AI169">
            <v>5</v>
          </cell>
          <cell r="AJ169" t="str">
            <v>https://community.secop.gov.co/Public/Tendering/OpportunityDetail/Index?noticeUID=CO1.NTC.2677839&amp;isFromPublicArea=True&amp;isModal=true&amp;asPopupView=true</v>
          </cell>
          <cell r="AK169" t="str">
            <v>01/23/2022</v>
          </cell>
          <cell r="AL169" t="str">
            <v>ANA MILENA VALLEJO MEJIA</v>
          </cell>
          <cell r="AM169" t="str">
            <v xml:space="preserve"> SUBDIRECCION GESTION TERRITORAL </v>
          </cell>
          <cell r="AN169">
            <v>44586</v>
          </cell>
          <cell r="AO169">
            <v>44923</v>
          </cell>
          <cell r="AP169">
            <v>141</v>
          </cell>
          <cell r="AQ169">
            <v>44585</v>
          </cell>
          <cell r="AR169" t="str">
            <v>90,640,000</v>
          </cell>
          <cell r="AS169">
            <v>44587</v>
          </cell>
          <cell r="BU169" t="str">
            <v>Laura Maria Hernandez Restrepo</v>
          </cell>
          <cell r="BW169" t="str">
            <v>F</v>
          </cell>
          <cell r="BX169">
            <v>44921</v>
          </cell>
        </row>
        <row r="170">
          <cell r="E170">
            <v>169</v>
          </cell>
          <cell r="F170" t="str">
            <v>JAVIER ENRIQUE MOTTA MORALES</v>
          </cell>
          <cell r="G170" t="str">
            <v>CC</v>
          </cell>
          <cell r="H170">
            <v>1013613361</v>
          </cell>
          <cell r="I170">
            <v>3</v>
          </cell>
          <cell r="J170">
            <v>33060</v>
          </cell>
          <cell r="K170" t="str">
            <v>No aplica</v>
          </cell>
          <cell r="L170" t="str">
            <v>No aplica</v>
          </cell>
          <cell r="M170" t="str">
            <v>No aplica</v>
          </cell>
          <cell r="N170" t="str">
            <v>Calle 8 A sur No. 7 B 39</v>
          </cell>
          <cell r="O170" t="str">
            <v>Bogotá</v>
          </cell>
          <cell r="P170" t="str">
            <v>javier.motta@idpc.gov.co</v>
          </cell>
          <cell r="Q170" t="str">
            <v xml:space="preserve"> Contrato de Prestación de Servicios</v>
          </cell>
          <cell r="R170" t="str">
            <v xml:space="preserve">Servicios Profesionales </v>
          </cell>
          <cell r="S170" t="str">
            <v>Contratación directa</v>
          </cell>
          <cell r="T170" t="str">
            <v>Prestación de Servicios Profesionales y Apoyo</v>
          </cell>
          <cell r="U170" t="str">
            <v>Inversión</v>
          </cell>
          <cell r="V170" t="str">
            <v>57-Prestar servicios profesionales al Instituto Distrital de Patrimonio Cultural para apoyar al componente de proyecto arquitectonico y constructivo para la estructuración de procesos contractuales de la SGT.</v>
          </cell>
          <cell r="W170">
            <v>66000000</v>
          </cell>
          <cell r="X170">
            <v>66000000</v>
          </cell>
          <cell r="Y170">
            <v>6000000</v>
          </cell>
          <cell r="Z170" t="str">
            <v>11 Meses</v>
          </cell>
          <cell r="AA170">
            <v>11</v>
          </cell>
          <cell r="AB170">
            <v>0</v>
          </cell>
          <cell r="AC170">
            <v>330</v>
          </cell>
          <cell r="AD170">
            <v>44585</v>
          </cell>
          <cell r="AE170">
            <v>44586</v>
          </cell>
          <cell r="AF170">
            <v>44919</v>
          </cell>
          <cell r="AG170" t="str">
            <v>GIOVANNA ALEXANDRA BARON CASTRO</v>
          </cell>
          <cell r="AH170">
            <v>52388607</v>
          </cell>
          <cell r="AI170">
            <v>5</v>
          </cell>
          <cell r="AJ170" t="str">
            <v>https://community.secop.gov.co/Public/Tendering/OpportunityDetail/Index?noticeUID=CO1.NTC.2677858&amp;isFromPublicArea=True&amp;isModal=true&amp;asPopupView=true</v>
          </cell>
          <cell r="AK170" t="str">
            <v>01/23/2022</v>
          </cell>
          <cell r="AL170" t="str">
            <v>ANA MILENA VALLEJO MEJIA</v>
          </cell>
          <cell r="AM170" t="str">
            <v xml:space="preserve"> SUBDIRECCION GESTION TERRITORAL </v>
          </cell>
          <cell r="AN170">
            <v>44586</v>
          </cell>
          <cell r="AO170">
            <v>44923</v>
          </cell>
          <cell r="AP170">
            <v>131</v>
          </cell>
          <cell r="AQ170">
            <v>44585</v>
          </cell>
          <cell r="AR170" t="str">
            <v>66,000,000</v>
          </cell>
          <cell r="AS170">
            <v>44586</v>
          </cell>
          <cell r="BU170" t="str">
            <v>Laura Maria Hernandez Restrepo</v>
          </cell>
          <cell r="BW170" t="str">
            <v>M</v>
          </cell>
          <cell r="BX170">
            <v>44919</v>
          </cell>
        </row>
        <row r="171">
          <cell r="E171">
            <v>170</v>
          </cell>
          <cell r="F171" t="str">
            <v>CAMILO ESCALLÓN HERKRATH</v>
          </cell>
          <cell r="G171" t="str">
            <v>CC</v>
          </cell>
          <cell r="H171">
            <v>80091587</v>
          </cell>
          <cell r="I171">
            <v>1</v>
          </cell>
          <cell r="J171">
            <v>29965</v>
          </cell>
          <cell r="K171" t="str">
            <v>No aplica</v>
          </cell>
          <cell r="L171" t="str">
            <v>No aplica</v>
          </cell>
          <cell r="M171" t="str">
            <v>No aplica</v>
          </cell>
          <cell r="N171" t="str">
            <v>Carrera 10 No. 94 A 48 Apt 602</v>
          </cell>
          <cell r="O171" t="str">
            <v>Bogotá</v>
          </cell>
          <cell r="Q171" t="str">
            <v xml:space="preserve"> Contrato de Prestación de Servicios</v>
          </cell>
          <cell r="R171" t="str">
            <v xml:space="preserve">Servicios Profesionales </v>
          </cell>
          <cell r="S171" t="str">
            <v>Contratación directa</v>
          </cell>
          <cell r="T171" t="str">
            <v>Prestación de Servicios Profesionales y Apoyo</v>
          </cell>
          <cell r="U171" t="str">
            <v>Inversión</v>
          </cell>
          <cell r="V171" t="str">
            <v>62-Prestar servicios profesionales al Instituto Distrital de Patrimonio Cultural para apoyar en la identificación y registro participativo del patrimonio natural del Sumapaz</v>
          </cell>
          <cell r="W171">
            <v>79310000</v>
          </cell>
          <cell r="X171">
            <v>79310000</v>
          </cell>
          <cell r="Y171">
            <v>7210000</v>
          </cell>
          <cell r="Z171" t="str">
            <v>11 Meses</v>
          </cell>
          <cell r="AA171">
            <v>11</v>
          </cell>
          <cell r="AB171">
            <v>0</v>
          </cell>
          <cell r="AC171">
            <v>330</v>
          </cell>
          <cell r="AD171">
            <v>44585</v>
          </cell>
          <cell r="AE171">
            <v>44587</v>
          </cell>
          <cell r="AF171">
            <v>44920</v>
          </cell>
          <cell r="AG171" t="str">
            <v>ANA MILENA VALLEJO MEJIA</v>
          </cell>
          <cell r="AH171">
            <v>41962990</v>
          </cell>
          <cell r="AI171">
            <v>3</v>
          </cell>
          <cell r="AJ171" t="str">
            <v>https://community.secop.gov.co/Public/Tendering/OpportunityDetail/Index?noticeUID=CO1.NTC.2680504&amp;isFromPublicArea=True&amp;isModal=true&amp;asPopupView=true</v>
          </cell>
          <cell r="AK171" t="str">
            <v>01/24/2022</v>
          </cell>
          <cell r="AL171" t="str">
            <v>ANA MILENA VALLEJO MEJIA</v>
          </cell>
          <cell r="AM171" t="str">
            <v xml:space="preserve"> SUBDIRECCION GESTION TERRITORAL </v>
          </cell>
          <cell r="AN171">
            <v>44586</v>
          </cell>
          <cell r="AO171">
            <v>44923</v>
          </cell>
          <cell r="AP171">
            <v>143</v>
          </cell>
          <cell r="AQ171">
            <v>44585</v>
          </cell>
          <cell r="AR171" t="str">
            <v>79,310,000</v>
          </cell>
          <cell r="AS171">
            <v>44587</v>
          </cell>
          <cell r="BU171" t="str">
            <v>Laura Maria Hernandez Restrepo</v>
          </cell>
          <cell r="BW171" t="str">
            <v>M</v>
          </cell>
          <cell r="BX171">
            <v>44920</v>
          </cell>
        </row>
        <row r="172">
          <cell r="E172">
            <v>171</v>
          </cell>
          <cell r="F172" t="str">
            <v>LUIS CAMILO MAMIAN BENAVIDES</v>
          </cell>
          <cell r="G172" t="str">
            <v>CC</v>
          </cell>
          <cell r="H172">
            <v>1085277666</v>
          </cell>
          <cell r="I172">
            <v>4</v>
          </cell>
          <cell r="J172">
            <v>32846</v>
          </cell>
          <cell r="K172" t="str">
            <v>No aplica</v>
          </cell>
          <cell r="L172" t="str">
            <v>No aplica</v>
          </cell>
          <cell r="M172" t="str">
            <v>No aplica</v>
          </cell>
          <cell r="N172" t="str">
            <v>Calle 21 no. 5 59 apt 104</v>
          </cell>
          <cell r="O172" t="str">
            <v>Bogotá</v>
          </cell>
          <cell r="P172" t="str">
            <v>luis.mamian@idpc.gov.co</v>
          </cell>
          <cell r="Q172" t="str">
            <v xml:space="preserve"> Contrato de Prestación de Servicios</v>
          </cell>
          <cell r="R172" t="str">
            <v xml:space="preserve">Servicios Profesionales </v>
          </cell>
          <cell r="S172" t="str">
            <v>Contratación directa</v>
          </cell>
          <cell r="T172" t="str">
            <v>Prestación de Servicios Profesionales y Apoyo</v>
          </cell>
          <cell r="U172" t="str">
            <v>Inversión</v>
          </cell>
          <cell r="V172" t="str">
            <v>64-Prestar servicios profesionales al Instituto Distrital de Patrimonio Cultural para apoyar la identificación  y registro del patrimonio vivo de las cuencas de los rios Blanco y Sumapaz.</v>
          </cell>
          <cell r="W172">
            <v>45320000</v>
          </cell>
          <cell r="X172">
            <v>45320000</v>
          </cell>
          <cell r="Y172">
            <v>4120000</v>
          </cell>
          <cell r="Z172" t="str">
            <v>11 Meses</v>
          </cell>
          <cell r="AA172">
            <v>11</v>
          </cell>
          <cell r="AB172">
            <v>0</v>
          </cell>
          <cell r="AC172">
            <v>330</v>
          </cell>
          <cell r="AD172">
            <v>44585</v>
          </cell>
          <cell r="AE172">
            <v>44587</v>
          </cell>
          <cell r="AF172">
            <v>44920</v>
          </cell>
          <cell r="AG172" t="str">
            <v>ANA MILENA VALLEJO MEJIA</v>
          </cell>
          <cell r="AH172">
            <v>41962990</v>
          </cell>
          <cell r="AI172">
            <v>3</v>
          </cell>
          <cell r="AJ172" t="str">
            <v>https://community.secop.gov.co/Public/Tendering/OpportunityDetail/Index?noticeUID=CO1.NTC.2680529&amp;isFromPublicArea=True&amp;isModal=true&amp;asPopupView=true</v>
          </cell>
          <cell r="AK172" t="str">
            <v>01/24/2022</v>
          </cell>
          <cell r="AL172" t="str">
            <v>ANA MILENA VALLEJO MEJIA</v>
          </cell>
          <cell r="AM172" t="str">
            <v xml:space="preserve"> SUBDIRECCION GESTION TERRITORAL </v>
          </cell>
          <cell r="AN172">
            <v>44586</v>
          </cell>
          <cell r="AO172">
            <v>44923</v>
          </cell>
          <cell r="AP172">
            <v>142</v>
          </cell>
          <cell r="AQ172">
            <v>44585</v>
          </cell>
          <cell r="AR172" t="str">
            <v>45,320,000</v>
          </cell>
          <cell r="AS172">
            <v>44587</v>
          </cell>
          <cell r="BU172" t="str">
            <v>Laura Maria Hernandez Restrepo</v>
          </cell>
          <cell r="BW172" t="str">
            <v>M</v>
          </cell>
          <cell r="BX172">
            <v>44920</v>
          </cell>
        </row>
        <row r="173">
          <cell r="E173">
            <v>172</v>
          </cell>
          <cell r="F173" t="str">
            <v>RICARDO ALBERTO ARIAS FORERO</v>
          </cell>
          <cell r="G173" t="str">
            <v>CC</v>
          </cell>
          <cell r="H173">
            <v>1019079858</v>
          </cell>
          <cell r="I173">
            <v>2</v>
          </cell>
          <cell r="J173">
            <v>34034</v>
          </cell>
          <cell r="K173" t="str">
            <v>No aplica</v>
          </cell>
          <cell r="L173" t="str">
            <v>No aplica</v>
          </cell>
          <cell r="M173" t="str">
            <v>No aplica</v>
          </cell>
          <cell r="N173" t="str">
            <v>Calle 144 # 111 B - 48 Apto 101</v>
          </cell>
          <cell r="O173" t="str">
            <v>Bogotá</v>
          </cell>
          <cell r="P173" t="str">
            <v>ricardo.arias@idpc.gov.co</v>
          </cell>
          <cell r="Q173" t="str">
            <v xml:space="preserve"> Contrato de Prestación de Servicios</v>
          </cell>
          <cell r="R173" t="str">
            <v xml:space="preserve">Servicios Profesionales </v>
          </cell>
          <cell r="S173" t="str">
            <v>Contratación directa</v>
          </cell>
          <cell r="T173" t="str">
            <v>Prestación de Servicios Profesionales y Apoyo</v>
          </cell>
          <cell r="U173" t="str">
            <v>Inversión</v>
          </cell>
          <cell r="V173" t="str">
            <v>46-Prestar servicios profesionales al Instituto Distrital de Patrimonio Cultural para apoyar la elaboración de insumos tecnicos y cartograficos necesarios para el desarrollo de los instrumentos de planeación.</v>
          </cell>
          <cell r="W173">
            <v>66000000</v>
          </cell>
          <cell r="X173">
            <v>66000000</v>
          </cell>
          <cell r="Y173">
            <v>6000000</v>
          </cell>
          <cell r="Z173" t="str">
            <v>11 Meses</v>
          </cell>
          <cell r="AA173">
            <v>11</v>
          </cell>
          <cell r="AB173">
            <v>0</v>
          </cell>
          <cell r="AC173">
            <v>330</v>
          </cell>
          <cell r="AD173">
            <v>44585</v>
          </cell>
          <cell r="AE173">
            <v>44589</v>
          </cell>
          <cell r="AF173">
            <v>44922</v>
          </cell>
          <cell r="AG173" t="str">
            <v>ANA MILENA VALLEJO MEJIA</v>
          </cell>
          <cell r="AH173">
            <v>41962990</v>
          </cell>
          <cell r="AI173">
            <v>3</v>
          </cell>
          <cell r="AJ173" t="str">
            <v>https://community.secop.gov.co/Public/Tendering/OpportunityDetail/Index?noticeUID=CO1.NTC.2677769&amp;isFromPublicArea=True&amp;isModal=true&amp;asPopupView=true</v>
          </cell>
          <cell r="AK173" t="str">
            <v>01/23/2022</v>
          </cell>
          <cell r="AL173" t="str">
            <v>ANA MILENA VALLEJO MEJIA</v>
          </cell>
          <cell r="AM173" t="str">
            <v xml:space="preserve"> SUBDIRECCION GESTION TERRITORAL </v>
          </cell>
          <cell r="AN173">
            <v>44586</v>
          </cell>
          <cell r="AO173">
            <v>44923</v>
          </cell>
          <cell r="AP173">
            <v>150</v>
          </cell>
          <cell r="AQ173">
            <v>44585</v>
          </cell>
          <cell r="AR173" t="str">
            <v>66,000,000</v>
          </cell>
          <cell r="AS173">
            <v>44589</v>
          </cell>
          <cell r="BU173" t="str">
            <v>Laura Maria Hernandez Restrepo</v>
          </cell>
          <cell r="BW173" t="str">
            <v>M</v>
          </cell>
          <cell r="BX173">
            <v>44922</v>
          </cell>
        </row>
        <row r="174">
          <cell r="E174">
            <v>173</v>
          </cell>
          <cell r="F174" t="str">
            <v>NAYSLA YURLEY TORRES HERNÁNDEZ</v>
          </cell>
          <cell r="G174" t="str">
            <v>CC</v>
          </cell>
          <cell r="H174">
            <v>30051084</v>
          </cell>
          <cell r="I174">
            <v>6</v>
          </cell>
          <cell r="J174">
            <v>29475</v>
          </cell>
          <cell r="K174" t="str">
            <v>No aplica</v>
          </cell>
          <cell r="L174" t="str">
            <v>No aplica</v>
          </cell>
          <cell r="M174" t="str">
            <v>No aplica</v>
          </cell>
          <cell r="N174" t="str">
            <v>Carrera 8 # 45-20 Apto -101</v>
          </cell>
          <cell r="O174" t="str">
            <v>Bogotá</v>
          </cell>
          <cell r="P174" t="str">
            <v>naysla.torres@idpc.gov.co</v>
          </cell>
          <cell r="Q174" t="str">
            <v xml:space="preserve"> Contrato de Prestación de Servicios</v>
          </cell>
          <cell r="R174" t="str">
            <v xml:space="preserve">Servicios Profesionales </v>
          </cell>
          <cell r="S174" t="str">
            <v>Contratación directa</v>
          </cell>
          <cell r="T174" t="str">
            <v>Prestación de Servicios Profesionales y Apoyo</v>
          </cell>
          <cell r="U174" t="str">
            <v>Inversión</v>
          </cell>
          <cell r="V174" t="str">
            <v>84-Prestar servicios profesionales al Instituto Distrital de Patrimonio Cultural para apoyar los procesos de participación ciudadana y de divulgación en el marco de la formulación de los instrumentos de planeación territorial en entornos patrimoniales.</v>
          </cell>
          <cell r="W174">
            <v>67980000</v>
          </cell>
          <cell r="X174">
            <v>67980000</v>
          </cell>
          <cell r="Y174">
            <v>6180000</v>
          </cell>
          <cell r="Z174" t="str">
            <v>11 Meses</v>
          </cell>
          <cell r="AA174">
            <v>11</v>
          </cell>
          <cell r="AB174">
            <v>0</v>
          </cell>
          <cell r="AC174">
            <v>330</v>
          </cell>
          <cell r="AD174">
            <v>44586</v>
          </cell>
          <cell r="AE174">
            <v>44587</v>
          </cell>
          <cell r="AF174">
            <v>44920</v>
          </cell>
          <cell r="AG174" t="str">
            <v>ANA MILENA VALLEJO MEJIA</v>
          </cell>
          <cell r="AH174">
            <v>41962990</v>
          </cell>
          <cell r="AI174">
            <v>3</v>
          </cell>
          <cell r="AJ174" t="str">
            <v>https://community.secop.gov.co/Public/Tendering/OpportunityDetail/Index?noticeUID=CO1.NTC.2681204&amp;isFromPublicArea=True&amp;isModal=true&amp;asPopupView=true</v>
          </cell>
          <cell r="AK174" t="str">
            <v>01/24/2022</v>
          </cell>
          <cell r="AL174" t="str">
            <v>ANA MILENA VALLEJO MEJIA</v>
          </cell>
          <cell r="AM174" t="str">
            <v xml:space="preserve"> SUBDIRECCION GESTION TERRITORAL </v>
          </cell>
          <cell r="AN174">
            <v>44586</v>
          </cell>
          <cell r="AO174">
            <v>44923</v>
          </cell>
          <cell r="AP174">
            <v>202</v>
          </cell>
          <cell r="AQ174">
            <v>44587</v>
          </cell>
          <cell r="AR174" t="str">
            <v>67,980,000</v>
          </cell>
          <cell r="AS174">
            <v>44587</v>
          </cell>
          <cell r="BU174" t="str">
            <v>Laura Maria Hernandez Restrepo</v>
          </cell>
          <cell r="BW174" t="str">
            <v>F</v>
          </cell>
          <cell r="BX174">
            <v>44920</v>
          </cell>
        </row>
        <row r="175">
          <cell r="E175">
            <v>174</v>
          </cell>
          <cell r="F175" t="str">
            <v>MARÍA JOSÉ CALDERÓN PONCE DE LEÓN</v>
          </cell>
          <cell r="G175" t="str">
            <v>CC</v>
          </cell>
          <cell r="H175">
            <v>52053983</v>
          </cell>
          <cell r="I175">
            <v>1</v>
          </cell>
          <cell r="J175">
            <v>26517</v>
          </cell>
          <cell r="K175" t="str">
            <v>No aplica</v>
          </cell>
          <cell r="L175" t="str">
            <v>No aplica</v>
          </cell>
          <cell r="M175" t="str">
            <v>No aplica</v>
          </cell>
          <cell r="N175" t="str">
            <v>Cll 124 No. 22 - 40 apto. 105</v>
          </cell>
          <cell r="O175" t="str">
            <v>Bogotá</v>
          </cell>
          <cell r="P175" t="str">
            <v>coleccionmuseodebogota@idpc.gov.co</v>
          </cell>
          <cell r="Q175" t="str">
            <v xml:space="preserve"> Contrato de Prestación de Servicios</v>
          </cell>
          <cell r="R175" t="str">
            <v xml:space="preserve">Servicios Profesionales </v>
          </cell>
          <cell r="S175" t="str">
            <v>Contratación directa</v>
          </cell>
          <cell r="T175" t="str">
            <v>Prestación de Servicios Profesionales y Apoyo</v>
          </cell>
          <cell r="U175" t="str">
            <v>Inversión</v>
          </cell>
          <cell r="V175" t="str">
            <v>88-Prestar servicios profesionales al Instituto Distrital de Patrimonio Cultural para apoyar la elaboración de los insumos del componente ambiental y de patrimonio natural en articulación con los demas componentes que hagan parte de la formulación de instrumentos de planeación territorial en entornos patrimoniales.</v>
          </cell>
          <cell r="W175">
            <v>71500000</v>
          </cell>
          <cell r="X175">
            <v>71500000</v>
          </cell>
          <cell r="Y175">
            <v>6500000</v>
          </cell>
          <cell r="Z175" t="str">
            <v>11 Meses</v>
          </cell>
          <cell r="AA175">
            <v>11</v>
          </cell>
          <cell r="AB175">
            <v>0</v>
          </cell>
          <cell r="AC175">
            <v>330</v>
          </cell>
          <cell r="AD175">
            <v>44585</v>
          </cell>
          <cell r="AE175">
            <v>44588</v>
          </cell>
          <cell r="AF175">
            <v>44921</v>
          </cell>
          <cell r="AG175" t="str">
            <v>ANA MILENA VALLEJO MEJIA</v>
          </cell>
          <cell r="AH175">
            <v>41962990</v>
          </cell>
          <cell r="AI175">
            <v>3</v>
          </cell>
          <cell r="AJ175" t="str">
            <v>https://community.secop.gov.co/Public/Tendering/OpportunityDetail/Index?noticeUID=CO1.NTC.2677493&amp;isFromPublicArea=True&amp;isModal=true&amp;asPopupView=true</v>
          </cell>
          <cell r="AK175" t="str">
            <v>01/23/2022</v>
          </cell>
          <cell r="AL175" t="str">
            <v>ANA MILENA VALLEJO MEJIA</v>
          </cell>
          <cell r="AM175" t="str">
            <v xml:space="preserve"> SUBDIRECCION GESTION TERRITORAL </v>
          </cell>
          <cell r="AN175">
            <v>44586</v>
          </cell>
          <cell r="AO175">
            <v>44923</v>
          </cell>
          <cell r="AP175">
            <v>138</v>
          </cell>
          <cell r="AQ175">
            <v>44585</v>
          </cell>
          <cell r="AR175" t="str">
            <v>71,500,000</v>
          </cell>
          <cell r="AS175">
            <v>44588</v>
          </cell>
          <cell r="BU175" t="str">
            <v>Laura Maria Hernandez Restrepo</v>
          </cell>
          <cell r="BW175" t="str">
            <v>F</v>
          </cell>
          <cell r="BX175">
            <v>44921</v>
          </cell>
        </row>
        <row r="176">
          <cell r="E176">
            <v>175</v>
          </cell>
          <cell r="F176" t="str">
            <v>IBETH MAITE GARCIA SILVA</v>
          </cell>
          <cell r="G176" t="str">
            <v>CC</v>
          </cell>
          <cell r="H176">
            <v>1026276240</v>
          </cell>
          <cell r="I176">
            <v>1</v>
          </cell>
          <cell r="J176">
            <v>33509</v>
          </cell>
          <cell r="K176" t="str">
            <v>No aplica</v>
          </cell>
          <cell r="L176" t="str">
            <v>No aplica</v>
          </cell>
          <cell r="M176" t="str">
            <v>No aplica</v>
          </cell>
          <cell r="N176" t="str">
            <v>Cra. 2da No. 16ª – 38 Torre 1 apto 301</v>
          </cell>
          <cell r="O176" t="str">
            <v>Bogotá</v>
          </cell>
          <cell r="P176" t="str">
            <v>ibeth.garcia@idpc.gov.co</v>
          </cell>
          <cell r="Q176" t="str">
            <v xml:space="preserve"> Contrato de Prestación de Servicios</v>
          </cell>
          <cell r="R176" t="str">
            <v xml:space="preserve">Servicios Profesionales </v>
          </cell>
          <cell r="S176" t="str">
            <v>Contratación directa</v>
          </cell>
          <cell r="T176" t="str">
            <v>Prestación de Servicios Profesionales y Apoyo</v>
          </cell>
          <cell r="U176" t="str">
            <v>Inversión</v>
          </cell>
          <cell r="V176" t="str">
            <v>89-Prestar servicios profesionales al Instituto Distrital de Patrimonio Cultural en apoyar las diferentes etapas para elaborar los insumos del componente urbano y su articulación con la formulación de instrumentos de planeación territorial en entornos patrimoniales.</v>
          </cell>
          <cell r="W176">
            <v>71500000</v>
          </cell>
          <cell r="X176">
            <v>71500000</v>
          </cell>
          <cell r="Y176">
            <v>6500000</v>
          </cell>
          <cell r="Z176" t="str">
            <v>11 Meses</v>
          </cell>
          <cell r="AA176">
            <v>11</v>
          </cell>
          <cell r="AB176">
            <v>0</v>
          </cell>
          <cell r="AC176">
            <v>330</v>
          </cell>
          <cell r="AD176">
            <v>44585</v>
          </cell>
          <cell r="AE176">
            <v>44587</v>
          </cell>
          <cell r="AF176">
            <v>44920</v>
          </cell>
          <cell r="AG176" t="str">
            <v>ANA MILENA VALLEJO MEJIA</v>
          </cell>
          <cell r="AH176">
            <v>41962990</v>
          </cell>
          <cell r="AI176">
            <v>3</v>
          </cell>
          <cell r="AJ176" t="str">
            <v>https://community.secop.gov.co/Public/Tendering/OpportunityDetail/Index?noticeUID=CO1.NTC.2678177&amp;isFromPublicArea=True&amp;isModal=true&amp;asPopupView=true</v>
          </cell>
          <cell r="AK176" t="str">
            <v>01/23/2022</v>
          </cell>
          <cell r="AL176" t="str">
            <v>ANA MILENA VALLEJO MEJIA</v>
          </cell>
          <cell r="AM176" t="str">
            <v xml:space="preserve"> SUBDIRECCION GESTION TERRITORAL </v>
          </cell>
          <cell r="AN176">
            <v>44586</v>
          </cell>
          <cell r="AO176">
            <v>44923</v>
          </cell>
          <cell r="AP176">
            <v>139</v>
          </cell>
          <cell r="AQ176">
            <v>44585</v>
          </cell>
          <cell r="AR176" t="str">
            <v>71,500,000</v>
          </cell>
          <cell r="AS176">
            <v>44587</v>
          </cell>
          <cell r="BU176" t="str">
            <v>Laura Maria Hernandez Restrepo</v>
          </cell>
          <cell r="BW176" t="str">
            <v>F</v>
          </cell>
          <cell r="BX176">
            <v>44920</v>
          </cell>
        </row>
        <row r="177">
          <cell r="E177">
            <v>176</v>
          </cell>
          <cell r="F177" t="str">
            <v>JORGE ENRIQUE TORRES RAMIREZ</v>
          </cell>
          <cell r="G177" t="str">
            <v>CC</v>
          </cell>
          <cell r="H177">
            <v>3014286</v>
          </cell>
          <cell r="I177">
            <v>1</v>
          </cell>
          <cell r="J177">
            <v>18321</v>
          </cell>
          <cell r="K177" t="str">
            <v>No aplica</v>
          </cell>
          <cell r="L177" t="str">
            <v>No aplica</v>
          </cell>
          <cell r="M177" t="str">
            <v>No aplica</v>
          </cell>
          <cell r="N177" t="str">
            <v>CRA 51 A N° 127 - 52 INT 1 APTO 603</v>
          </cell>
          <cell r="O177" t="str">
            <v>Bogotá</v>
          </cell>
          <cell r="P177" t="str">
            <v>jorge.torres@idpc.gov.co</v>
          </cell>
          <cell r="Q177" t="str">
            <v xml:space="preserve"> Contrato de Prestación de Servicios</v>
          </cell>
          <cell r="R177" t="str">
            <v xml:space="preserve">Servicios Profesionales </v>
          </cell>
          <cell r="S177" t="str">
            <v>Contratación directa</v>
          </cell>
          <cell r="T177" t="str">
            <v>Prestación de Servicios Profesionales y Apoyo</v>
          </cell>
          <cell r="U177" t="str">
            <v>Inversión</v>
          </cell>
          <cell r="V177" t="str">
            <v>85-Prestar servicios profesionales al Instituto Distrital de Patrimonio Cultural para apoyar la  elaboración de los insumos del componente socioeconómico, el plan de gestión y financiero en articulación con los demás componentes que hagan parte de la formulación de instrumentos de planeación territorial en entornos patrimoniales.</v>
          </cell>
          <cell r="W177">
            <v>110000000</v>
          </cell>
          <cell r="X177">
            <v>110000000</v>
          </cell>
          <cell r="Y177">
            <v>10000000</v>
          </cell>
          <cell r="Z177" t="str">
            <v>11 Meses</v>
          </cell>
          <cell r="AA177">
            <v>11</v>
          </cell>
          <cell r="AB177">
            <v>0</v>
          </cell>
          <cell r="AC177">
            <v>330</v>
          </cell>
          <cell r="AD177">
            <v>44586</v>
          </cell>
          <cell r="AE177">
            <v>44587</v>
          </cell>
          <cell r="AF177">
            <v>44920</v>
          </cell>
          <cell r="AG177" t="str">
            <v>ANA MILENA VALLEJO MEJIA</v>
          </cell>
          <cell r="AH177">
            <v>41962990</v>
          </cell>
          <cell r="AI177">
            <v>3</v>
          </cell>
          <cell r="AJ177" t="str">
            <v>https://community.secop.gov.co/Public/Tendering/OpportunityDetail/Index?noticeUID=CO1.NTC.2680972&amp;isFromPublicArea=True&amp;isModal=true&amp;asPopupView=true</v>
          </cell>
          <cell r="AK177" t="str">
            <v>01/24/2022</v>
          </cell>
          <cell r="AL177" t="str">
            <v>ANA MILENA VALLEJO MEJIA</v>
          </cell>
          <cell r="AM177" t="str">
            <v xml:space="preserve"> SUBDIRECCION GESTION TERRITORAL </v>
          </cell>
          <cell r="AN177">
            <v>44586</v>
          </cell>
          <cell r="AO177">
            <v>44923</v>
          </cell>
          <cell r="AP177">
            <v>201</v>
          </cell>
          <cell r="AQ177">
            <v>44587</v>
          </cell>
          <cell r="AR177" t="str">
            <v>110,000,000</v>
          </cell>
          <cell r="AS177">
            <v>44587</v>
          </cell>
          <cell r="BU177" t="str">
            <v>Laura Maria Hernandez Restrepo</v>
          </cell>
          <cell r="BW177" t="str">
            <v>M</v>
          </cell>
          <cell r="BX177">
            <v>44920</v>
          </cell>
        </row>
        <row r="178">
          <cell r="E178">
            <v>177</v>
          </cell>
          <cell r="F178" t="str">
            <v>IVAN CAMILO RODRIGUEZ WILCHES</v>
          </cell>
          <cell r="G178" t="str">
            <v>CC</v>
          </cell>
          <cell r="H178">
            <v>1075672443</v>
          </cell>
          <cell r="I178">
            <v>6</v>
          </cell>
          <cell r="J178">
            <v>34409</v>
          </cell>
          <cell r="K178" t="str">
            <v>No aplica</v>
          </cell>
          <cell r="L178" t="str">
            <v>No aplica</v>
          </cell>
          <cell r="M178" t="str">
            <v>No aplica</v>
          </cell>
          <cell r="N178" t="str">
            <v>DIAGONAL 4A # 28A - 51</v>
          </cell>
          <cell r="O178" t="str">
            <v>Bogotá</v>
          </cell>
          <cell r="P178" t="str">
            <v>ivan.rodriguez@idpc.gov.co</v>
          </cell>
          <cell r="Q178" t="str">
            <v xml:space="preserve"> Contrato de Prestación de Servicios</v>
          </cell>
          <cell r="R178" t="str">
            <v xml:space="preserve">Servicios Profesionales </v>
          </cell>
          <cell r="S178" t="str">
            <v>Contratación directa</v>
          </cell>
          <cell r="T178" t="str">
            <v>Prestación de Servicios Profesionales y Apoyo</v>
          </cell>
          <cell r="U178" t="str">
            <v>Inversión</v>
          </cell>
          <cell r="V178" t="str">
            <v>17-Prestar servicios profesionales al Instituto Distrital de Patrimonio Cultural para apoyar  la elaboración, desarrollo y gestión de insumos urbanísticos, arquitectónicos, gráficos y documentales, orientados a la divulgación pública del PEMP Centro Histórico de Bogotá</v>
          </cell>
          <cell r="W178">
            <v>60049000</v>
          </cell>
          <cell r="X178">
            <v>60049000</v>
          </cell>
          <cell r="Y178">
            <v>5459000</v>
          </cell>
          <cell r="Z178" t="str">
            <v>11 Meses</v>
          </cell>
          <cell r="AA178">
            <v>11</v>
          </cell>
          <cell r="AB178">
            <v>0</v>
          </cell>
          <cell r="AC178">
            <v>330</v>
          </cell>
          <cell r="AD178">
            <v>44585</v>
          </cell>
          <cell r="AE178">
            <v>44587</v>
          </cell>
          <cell r="AF178">
            <v>44920</v>
          </cell>
          <cell r="AG178" t="str">
            <v>ANA MILENA VALLEJO MEJIA</v>
          </cell>
          <cell r="AH178">
            <v>41962990</v>
          </cell>
          <cell r="AI178">
            <v>3</v>
          </cell>
          <cell r="AJ178" t="str">
            <v>https://community.secop.gov.co/Public/Tendering/OpportunityDetail/Index?noticeUID=CO1.NTC.2677165&amp;isFromPublicArea=True&amp;isModal=true&amp;asPopupView=true</v>
          </cell>
          <cell r="AK178" t="str">
            <v>01/23/2022</v>
          </cell>
          <cell r="AL178" t="str">
            <v>ANA MILENA VALLEJO MEJIA</v>
          </cell>
          <cell r="AM178" t="str">
            <v xml:space="preserve"> SUBDIRECCION GESTION TERRITORAL </v>
          </cell>
          <cell r="AN178">
            <v>44586</v>
          </cell>
          <cell r="AO178">
            <v>44923</v>
          </cell>
          <cell r="AP178">
            <v>140</v>
          </cell>
          <cell r="AQ178">
            <v>44585</v>
          </cell>
          <cell r="AR178" t="str">
            <v>60,049,000</v>
          </cell>
          <cell r="AS178">
            <v>44586</v>
          </cell>
          <cell r="BU178" t="str">
            <v>Laura Maria Hernandez Restrepo</v>
          </cell>
          <cell r="BW178" t="str">
            <v>M</v>
          </cell>
          <cell r="BX178">
            <v>44920</v>
          </cell>
        </row>
        <row r="179">
          <cell r="E179">
            <v>178</v>
          </cell>
          <cell r="F179" t="str">
            <v>GIOVANNA IGNACIA TORRES TORRES</v>
          </cell>
          <cell r="G179" t="str">
            <v>CC</v>
          </cell>
          <cell r="H179">
            <v>52049580</v>
          </cell>
          <cell r="I179">
            <v>1</v>
          </cell>
          <cell r="J179">
            <v>26305</v>
          </cell>
          <cell r="K179" t="str">
            <v>No aplica</v>
          </cell>
          <cell r="L179" t="str">
            <v>No aplica</v>
          </cell>
          <cell r="M179" t="str">
            <v>No aplica</v>
          </cell>
          <cell r="N179" t="str">
            <v>Carrera 4 59 91 Apto 403</v>
          </cell>
          <cell r="O179" t="str">
            <v>Bogotá</v>
          </cell>
          <cell r="P179" t="str">
            <v>giovanna.torres@idpc.gov.co</v>
          </cell>
          <cell r="Q179" t="str">
            <v xml:space="preserve"> Contrato de Prestación de Servicios</v>
          </cell>
          <cell r="R179" t="str">
            <v xml:space="preserve">Servicios Profesionales </v>
          </cell>
          <cell r="S179" t="str">
            <v>Contratación directa</v>
          </cell>
          <cell r="T179" t="str">
            <v>Prestación de Servicios Profesionales y Apoyo</v>
          </cell>
          <cell r="U179" t="str">
            <v>Inversión</v>
          </cell>
          <cell r="V179" t="str">
            <v>4-Prestar servicios profesionales al Instituto Distrital de Patrimonio Cultural para apoyar la elaboración e implementación de las metodologías de captura, procesamiento y análisis de información que orienten la definición y seguimiento de estrategias en el marco de la segunda  de faase de  implementación del PEMP del Centro Histórico</v>
          </cell>
          <cell r="W179">
            <v>88000000</v>
          </cell>
          <cell r="X179">
            <v>88000000</v>
          </cell>
          <cell r="Y179">
            <v>8000000</v>
          </cell>
          <cell r="Z179" t="str">
            <v>11 Meses</v>
          </cell>
          <cell r="AA179">
            <v>11</v>
          </cell>
          <cell r="AB179">
            <v>0</v>
          </cell>
          <cell r="AC179">
            <v>330</v>
          </cell>
          <cell r="AD179">
            <v>44586</v>
          </cell>
          <cell r="AE179">
            <v>44589</v>
          </cell>
          <cell r="AF179">
            <v>44922</v>
          </cell>
          <cell r="AG179" t="str">
            <v>ANA MILENA VALLEJO MEJIA</v>
          </cell>
          <cell r="AH179">
            <v>41962990</v>
          </cell>
          <cell r="AI179">
            <v>3</v>
          </cell>
          <cell r="AJ179" t="str">
            <v>https://community.secop.gov.co/Public/Tendering/OpportunityDetail/Index?noticeUID=CO1.NTC.2681516&amp;isFromPublicArea=True&amp;isModal=true&amp;asPopupView=true</v>
          </cell>
          <cell r="AK179" t="str">
            <v>01/24/2022</v>
          </cell>
          <cell r="AL179" t="str">
            <v>ANA MILENA VALLEJO MEJIA</v>
          </cell>
          <cell r="AM179" t="str">
            <v xml:space="preserve"> SUBDIRECCION GESTION TERRITORAL </v>
          </cell>
          <cell r="AN179">
            <v>44586</v>
          </cell>
          <cell r="AO179">
            <v>44923</v>
          </cell>
          <cell r="AP179">
            <v>199</v>
          </cell>
          <cell r="AQ179">
            <v>44587</v>
          </cell>
          <cell r="AR179" t="str">
            <v>88,000,000</v>
          </cell>
          <cell r="AS179">
            <v>44589</v>
          </cell>
          <cell r="BU179" t="str">
            <v>Laura Maria Hernandez Restrepo</v>
          </cell>
          <cell r="BW179" t="str">
            <v>F</v>
          </cell>
          <cell r="BX179">
            <v>44922</v>
          </cell>
        </row>
        <row r="180">
          <cell r="E180">
            <v>179</v>
          </cell>
          <cell r="F180" t="str">
            <v>JORGE ELIÉCER RODRÍGUEZ CASALLAS</v>
          </cell>
          <cell r="G180" t="str">
            <v>CC</v>
          </cell>
          <cell r="H180">
            <v>1010203131</v>
          </cell>
          <cell r="I180">
            <v>6</v>
          </cell>
          <cell r="J180">
            <v>33796</v>
          </cell>
          <cell r="K180" t="str">
            <v>No aplica</v>
          </cell>
          <cell r="L180" t="str">
            <v>No aplica</v>
          </cell>
          <cell r="M180" t="str">
            <v>No aplica</v>
          </cell>
          <cell r="N180" t="str">
            <v>Calle 12c #71c 30 Int 8 Apto 702</v>
          </cell>
          <cell r="O180" t="str">
            <v>Bogotá</v>
          </cell>
          <cell r="Q180" t="str">
            <v xml:space="preserve"> Contrato de Prestación de Servicios</v>
          </cell>
          <cell r="R180" t="str">
            <v xml:space="preserve">Servicios Profesionales </v>
          </cell>
          <cell r="S180" t="str">
            <v>Contratación directa</v>
          </cell>
          <cell r="T180" t="str">
            <v>Prestación de Servicios Profesionales y Apoyo</v>
          </cell>
          <cell r="U180" t="str">
            <v>Inversión</v>
          </cell>
          <cell r="V180" t="str">
            <v>19-Prestar servicios profesionales al Instituto Distrital de Patrimonio Cultural para apoyar la elaboración de insumos urbanísticos, arquitectónicos, gráficos y documentales, orientados a la divulgación pública del PEMP Centro Histórico de Bogotá</v>
          </cell>
          <cell r="W180">
            <v>52118000</v>
          </cell>
          <cell r="X180">
            <v>52118000</v>
          </cell>
          <cell r="Y180">
            <v>4738000</v>
          </cell>
          <cell r="Z180" t="str">
            <v>11 Meses</v>
          </cell>
          <cell r="AA180">
            <v>11</v>
          </cell>
          <cell r="AB180">
            <v>0</v>
          </cell>
          <cell r="AC180">
            <v>330</v>
          </cell>
          <cell r="AD180">
            <v>44585</v>
          </cell>
          <cell r="AE180">
            <v>44588</v>
          </cell>
          <cell r="AF180">
            <v>44921</v>
          </cell>
          <cell r="AG180" t="str">
            <v>ANA MILENA VALLEJO MEJIA</v>
          </cell>
          <cell r="AH180">
            <v>41962990</v>
          </cell>
          <cell r="AI180">
            <v>3</v>
          </cell>
          <cell r="AJ180" t="str">
            <v>https://community.secop.gov.co/Public/Tendering/OpportunityDetail/Index?noticeUID=CO1.NTC.2681284&amp;isFromPublicArea=True&amp;isModal=true&amp;asPopupView=true</v>
          </cell>
          <cell r="AK180" t="str">
            <v>01/24/2022</v>
          </cell>
          <cell r="AL180" t="str">
            <v>ANA MILENA VALLEJO MEJIA</v>
          </cell>
          <cell r="AM180" t="str">
            <v xml:space="preserve"> SUBDIRECCION GESTION TERRITORAL </v>
          </cell>
          <cell r="AN180">
            <v>44586</v>
          </cell>
          <cell r="AO180">
            <v>44923</v>
          </cell>
          <cell r="AP180">
            <v>169</v>
          </cell>
          <cell r="AQ180">
            <v>44586</v>
          </cell>
          <cell r="AR180" t="str">
            <v>52,118,000</v>
          </cell>
          <cell r="AS180">
            <v>44587</v>
          </cell>
          <cell r="BU180" t="str">
            <v>Laura Maria Hernandez Restrepo</v>
          </cell>
          <cell r="BW180" t="str">
            <v>M</v>
          </cell>
          <cell r="BX180">
            <v>44921</v>
          </cell>
        </row>
        <row r="181">
          <cell r="E181">
            <v>180</v>
          </cell>
          <cell r="F181" t="str">
            <v>NICOLAS PACHON BUSTOS</v>
          </cell>
          <cell r="G181" t="str">
            <v>CC</v>
          </cell>
          <cell r="H181">
            <v>1020773471</v>
          </cell>
          <cell r="I181">
            <v>6</v>
          </cell>
          <cell r="J181">
            <v>33786</v>
          </cell>
          <cell r="K181" t="str">
            <v>No aplica</v>
          </cell>
          <cell r="L181" t="str">
            <v>No aplica</v>
          </cell>
          <cell r="M181" t="str">
            <v>No aplica</v>
          </cell>
          <cell r="N181" t="str">
            <v>kra 118 #86-35 Torre 8 Apt 104</v>
          </cell>
          <cell r="O181" t="str">
            <v>Bogotá</v>
          </cell>
          <cell r="P181" t="str">
            <v>nicolas.pachon@idpc.gov.co</v>
          </cell>
          <cell r="Q181" t="str">
            <v xml:space="preserve"> Contrato de Prestación de Servicios</v>
          </cell>
          <cell r="R181" t="str">
            <v xml:space="preserve">Servicios Profesionales </v>
          </cell>
          <cell r="S181" t="str">
            <v>Contratación directa</v>
          </cell>
          <cell r="T181" t="str">
            <v>Prestación de Servicios Profesionales y Apoyo</v>
          </cell>
          <cell r="U181" t="str">
            <v>Inversión</v>
          </cell>
          <cell r="V181" t="str">
            <v>18-Prestar servicios profesionales al Instituto Distrital de Patrimonio Cultural para apoyar la elaboración de insumos urbanísticos, arquitectónicos, gráficos y documentales, orientados a la divulgación pública del PEMP Centro Histórico de Bogotá</v>
          </cell>
          <cell r="W181">
            <v>52118000</v>
          </cell>
          <cell r="X181">
            <v>52118000</v>
          </cell>
          <cell r="Y181">
            <v>4738000</v>
          </cell>
          <cell r="Z181" t="str">
            <v>11 Meses</v>
          </cell>
          <cell r="AA181">
            <v>11</v>
          </cell>
          <cell r="AB181">
            <v>0</v>
          </cell>
          <cell r="AC181">
            <v>330</v>
          </cell>
          <cell r="AD181">
            <v>44585</v>
          </cell>
          <cell r="AE181">
            <v>44587</v>
          </cell>
          <cell r="AF181">
            <v>44920</v>
          </cell>
          <cell r="AG181" t="str">
            <v>ANA MILENA VALLEJO MEJIA</v>
          </cell>
          <cell r="AH181">
            <v>41962990</v>
          </cell>
          <cell r="AI181">
            <v>3</v>
          </cell>
          <cell r="AJ181" t="str">
            <v>https://community.secop.gov.co/Public/Tendering/OpportunityDetail/Index?noticeUID=CO1.NTC.2677632&amp;isFromPublicArea=True&amp;isModal=true&amp;asPopupView=true</v>
          </cell>
          <cell r="AK181" t="str">
            <v>01/23/2022</v>
          </cell>
          <cell r="AL181" t="str">
            <v>ANA MILENA VALLEJO MEJIA</v>
          </cell>
          <cell r="AM181" t="str">
            <v xml:space="preserve"> SUBDIRECCION GESTION TERRITORAL </v>
          </cell>
          <cell r="AN181">
            <v>44586</v>
          </cell>
          <cell r="AO181">
            <v>44923</v>
          </cell>
          <cell r="AP181">
            <v>137</v>
          </cell>
          <cell r="AQ181">
            <v>44585</v>
          </cell>
          <cell r="AR181" t="str">
            <v>52,118,000</v>
          </cell>
          <cell r="AS181">
            <v>44586</v>
          </cell>
          <cell r="BU181" t="str">
            <v>Laura Maria Hernandez Restrepo</v>
          </cell>
          <cell r="BW181" t="str">
            <v>M</v>
          </cell>
          <cell r="BX181">
            <v>44920</v>
          </cell>
        </row>
        <row r="182">
          <cell r="E182">
            <v>181</v>
          </cell>
          <cell r="F182" t="str">
            <v>ERICK SEBASTIAN ALVARADO RODRIGUEZ</v>
          </cell>
          <cell r="G182" t="str">
            <v>CC</v>
          </cell>
          <cell r="H182">
            <v>1032410096</v>
          </cell>
          <cell r="I182">
            <v>3</v>
          </cell>
          <cell r="J182">
            <v>32227</v>
          </cell>
          <cell r="K182" t="str">
            <v>No aplica</v>
          </cell>
          <cell r="L182" t="str">
            <v>No aplica</v>
          </cell>
          <cell r="M182" t="str">
            <v>No aplica</v>
          </cell>
          <cell r="N182" t="str">
            <v>CARRERA 103B #82-92</v>
          </cell>
          <cell r="O182" t="str">
            <v>Bogotá</v>
          </cell>
          <cell r="P182" t="str">
            <v>erick.alvarado@idpc.gov.co</v>
          </cell>
          <cell r="Q182" t="str">
            <v xml:space="preserve"> Contrato de Prestación de Servicios</v>
          </cell>
          <cell r="R182" t="str">
            <v xml:space="preserve">Servicios Profesionales </v>
          </cell>
          <cell r="S182" t="str">
            <v>Contratación directa</v>
          </cell>
          <cell r="T182" t="str">
            <v>Prestación de Servicios Profesionales y Apoyo</v>
          </cell>
          <cell r="U182" t="str">
            <v>Inversión</v>
          </cell>
          <cell r="V182" t="str">
            <v>87-Prestar servicios profesionales al Instituto Distrital de Patrimonio Cultural para apoyar la  elaboración de los insumos del componente habitacional en articulación con los demás componentes que hagan parte de la formulación de instrumentos de planeación territorial en entornos patrimoniales.</v>
          </cell>
          <cell r="W182">
            <v>61800000</v>
          </cell>
          <cell r="X182">
            <v>61800000</v>
          </cell>
          <cell r="Y182">
            <v>6180000</v>
          </cell>
          <cell r="Z182" t="str">
            <v>10 Meses</v>
          </cell>
          <cell r="AA182">
            <v>10</v>
          </cell>
          <cell r="AB182">
            <v>0</v>
          </cell>
          <cell r="AC182">
            <v>300</v>
          </cell>
          <cell r="AD182">
            <v>44585</v>
          </cell>
          <cell r="AE182">
            <v>44587</v>
          </cell>
          <cell r="AF182">
            <v>44890</v>
          </cell>
          <cell r="AG182" t="str">
            <v>ANA MILENA VALLEJO MEJIA</v>
          </cell>
          <cell r="AH182">
            <v>41962990</v>
          </cell>
          <cell r="AI182">
            <v>3</v>
          </cell>
          <cell r="AJ182" t="str">
            <v>https://community.secop.gov.co/Public/Tendering/OpportunityDetail/Index?noticeUID=CO1.NTC.2681252&amp;isFromPublicArea=True&amp;isModal=true&amp;asPopupView=true</v>
          </cell>
          <cell r="AK182" t="str">
            <v>01/24/2022</v>
          </cell>
          <cell r="AL182" t="str">
            <v>ANA MILENA VALLEJO MEJIA</v>
          </cell>
          <cell r="AM182" t="str">
            <v xml:space="preserve"> SUBDIRECCION GESTION TERRITORAL </v>
          </cell>
          <cell r="AN182">
            <v>44586</v>
          </cell>
          <cell r="AO182">
            <v>44923</v>
          </cell>
          <cell r="AP182">
            <v>133</v>
          </cell>
          <cell r="AQ182">
            <v>44585</v>
          </cell>
          <cell r="AR182" t="str">
            <v>61,800,000</v>
          </cell>
          <cell r="AS182">
            <v>44587</v>
          </cell>
          <cell r="BU182" t="str">
            <v>Laura Maria Hernandez Restrepo</v>
          </cell>
          <cell r="BW182" t="str">
            <v>M</v>
          </cell>
          <cell r="BX182">
            <v>44890</v>
          </cell>
        </row>
        <row r="183">
          <cell r="E183">
            <v>182</v>
          </cell>
          <cell r="F183" t="str">
            <v>ANDRÉS IVÁN ALBARRACÍN SALAMANCA</v>
          </cell>
          <cell r="G183" t="str">
            <v>CC</v>
          </cell>
          <cell r="H183">
            <v>1014188712</v>
          </cell>
          <cell r="I183">
            <v>5</v>
          </cell>
          <cell r="J183">
            <v>32084</v>
          </cell>
          <cell r="K183" t="str">
            <v>No aplica</v>
          </cell>
          <cell r="L183" t="str">
            <v>No aplica</v>
          </cell>
          <cell r="M183" t="str">
            <v>No aplica</v>
          </cell>
          <cell r="N183" t="str">
            <v>Calle 71 A No. 105 H - 16</v>
          </cell>
          <cell r="O183" t="str">
            <v>Bogotá</v>
          </cell>
          <cell r="P183" t="str">
            <v>andres.albarracin@idpc.gov.co</v>
          </cell>
          <cell r="Q183" t="str">
            <v xml:space="preserve"> Contrato de Prestación de Servicios</v>
          </cell>
          <cell r="R183" t="str">
            <v xml:space="preserve">Servicios Profesionales </v>
          </cell>
          <cell r="S183" t="str">
            <v>Contratación directa</v>
          </cell>
          <cell r="T183" t="str">
            <v>Prestación de Servicios Profesionales y Apoyo</v>
          </cell>
          <cell r="U183" t="str">
            <v>Inversión</v>
          </cell>
          <cell r="V183" t="str">
            <v>91-Prestar servicios profesionales al Instituto Distrital de Patrimonio Cultural para apoyar la elaboración de los insumos del componente de patrimonio inmueble en articulación con los demás componentes que hagan parte de la formulación de instrumentos de planeación territorial en entornos patrimoniales..</v>
          </cell>
          <cell r="W183">
            <v>61800000</v>
          </cell>
          <cell r="X183">
            <v>61800000</v>
          </cell>
          <cell r="Y183">
            <v>6180000</v>
          </cell>
          <cell r="Z183" t="str">
            <v>10 Meses</v>
          </cell>
          <cell r="AA183">
            <v>10</v>
          </cell>
          <cell r="AB183">
            <v>0</v>
          </cell>
          <cell r="AC183">
            <v>300</v>
          </cell>
          <cell r="AD183">
            <v>44585</v>
          </cell>
          <cell r="AE183">
            <v>44587</v>
          </cell>
          <cell r="AF183">
            <v>44890</v>
          </cell>
          <cell r="AG183" t="str">
            <v>ANA MILENA VALLEJO MEJIA</v>
          </cell>
          <cell r="AH183">
            <v>41962990</v>
          </cell>
          <cell r="AI183">
            <v>3</v>
          </cell>
          <cell r="AJ183" t="str">
            <v>https://community.secop.gov.co/Public/Tendering/OpportunityDetail/Index?noticeUID=CO1.NTC.2678413&amp;isFromPublicArea=True&amp;isModal=true&amp;asPopupView=true</v>
          </cell>
          <cell r="AK183" t="str">
            <v>01/23/2022</v>
          </cell>
          <cell r="AL183" t="str">
            <v>ANA MILENA VALLEJO MEJIA</v>
          </cell>
          <cell r="AM183" t="str">
            <v xml:space="preserve"> SUBDIRECCION GESTION TERRITORAL </v>
          </cell>
          <cell r="AN183">
            <v>44586</v>
          </cell>
          <cell r="AO183">
            <v>44893</v>
          </cell>
          <cell r="AP183">
            <v>144</v>
          </cell>
          <cell r="AQ183">
            <v>44585</v>
          </cell>
          <cell r="AR183" t="str">
            <v>61,800,000</v>
          </cell>
          <cell r="AS183">
            <v>44587</v>
          </cell>
          <cell r="BU183" t="str">
            <v>Laura Maria Hernandez Restrepo</v>
          </cell>
          <cell r="BW183" t="str">
            <v>M</v>
          </cell>
          <cell r="BX183">
            <v>44890</v>
          </cell>
        </row>
        <row r="184">
          <cell r="E184">
            <v>183</v>
          </cell>
          <cell r="F184" t="str">
            <v>LINA BIBIANA GUEVARA VARGAS</v>
          </cell>
          <cell r="G184" t="str">
            <v>CC</v>
          </cell>
          <cell r="H184">
            <v>1020767089</v>
          </cell>
          <cell r="I184">
            <v>0</v>
          </cell>
          <cell r="J184">
            <v>33535</v>
          </cell>
          <cell r="K184" t="str">
            <v>No aplica</v>
          </cell>
          <cell r="L184" t="str">
            <v>No aplica</v>
          </cell>
          <cell r="M184" t="str">
            <v>No aplica</v>
          </cell>
          <cell r="N184" t="str">
            <v>Calle 127 B No. 14 - 28 Apto 501 ED Torre de Alcalá</v>
          </cell>
          <cell r="O184" t="str">
            <v>Cota</v>
          </cell>
          <cell r="P184" t="str">
            <v>lina.guevara@idpc.gov.co</v>
          </cell>
          <cell r="Q184" t="str">
            <v xml:space="preserve"> Contrato de Prestación de Servicios</v>
          </cell>
          <cell r="R184" t="str">
            <v xml:space="preserve">Servicios Profesionales </v>
          </cell>
          <cell r="S184" t="str">
            <v>Contratación directa</v>
          </cell>
          <cell r="T184" t="str">
            <v>Prestación de Servicios Profesionales y Apoyo</v>
          </cell>
          <cell r="U184" t="str">
            <v>Inversión</v>
          </cell>
          <cell r="V184" t="str">
            <v>28-Prestar servicios profesionales al Instituto Distrital de Patrimonio Cultural para apoyar la implementación de la segunda fase del PEMP del Centro Histórico de Bogotá y demás instrumentos de planeación en lo relacionado al componente normativo y demás acciones que aporten al desarrollo de la fase.</v>
          </cell>
          <cell r="W184">
            <v>61800000</v>
          </cell>
          <cell r="X184">
            <v>61800000</v>
          </cell>
          <cell r="Y184">
            <v>6180000</v>
          </cell>
          <cell r="Z184" t="str">
            <v>10 Meses</v>
          </cell>
          <cell r="AA184">
            <v>10</v>
          </cell>
          <cell r="AB184">
            <v>0</v>
          </cell>
          <cell r="AC184">
            <v>300</v>
          </cell>
          <cell r="AD184">
            <v>44585</v>
          </cell>
          <cell r="AE184">
            <v>44587</v>
          </cell>
          <cell r="AF184">
            <v>44890</v>
          </cell>
          <cell r="AG184" t="str">
            <v>ANA MILENA VALLEJO MEJIA</v>
          </cell>
          <cell r="AH184">
            <v>41962990</v>
          </cell>
          <cell r="AI184">
            <v>3</v>
          </cell>
          <cell r="AJ184" t="str">
            <v>https://community.secop.gov.co/Public/Tendering/OpportunityDetail/Index?noticeUID=CO1.NTC.2678354&amp;isFromPublicArea=True&amp;isModal=true&amp;asPopupView=true</v>
          </cell>
          <cell r="AK184" t="str">
            <v>01/23/2022</v>
          </cell>
          <cell r="AL184" t="str">
            <v>ANA MILENA VALLEJO MEJIA</v>
          </cell>
          <cell r="AM184" t="str">
            <v xml:space="preserve"> SUBDIRECCION GESTION TERRITORAL </v>
          </cell>
          <cell r="AN184">
            <v>44586</v>
          </cell>
          <cell r="AO184">
            <v>44893</v>
          </cell>
          <cell r="AP184">
            <v>132</v>
          </cell>
          <cell r="AQ184">
            <v>44585</v>
          </cell>
          <cell r="AR184" t="str">
            <v>61,800,000</v>
          </cell>
          <cell r="AS184">
            <v>44587</v>
          </cell>
          <cell r="BU184" t="str">
            <v>Laura Maria Hernandez Restrepo</v>
          </cell>
          <cell r="BW184" t="str">
            <v>F</v>
          </cell>
          <cell r="BX184">
            <v>44890</v>
          </cell>
        </row>
        <row r="185">
          <cell r="E185">
            <v>184</v>
          </cell>
          <cell r="F185" t="str">
            <v>ALICIA VICTORIA BELLO DURÁN</v>
          </cell>
          <cell r="G185" t="str">
            <v>CC</v>
          </cell>
          <cell r="H185">
            <v>1047447041</v>
          </cell>
          <cell r="I185">
            <v>3</v>
          </cell>
          <cell r="J185">
            <v>33746</v>
          </cell>
          <cell r="K185" t="str">
            <v>No aplica</v>
          </cell>
          <cell r="L185" t="str">
            <v>No aplica</v>
          </cell>
          <cell r="M185" t="str">
            <v>No aplica</v>
          </cell>
          <cell r="N185" t="str">
            <v>carrera 4 no. 70 A 82 int 7 apto 513</v>
          </cell>
          <cell r="O185" t="str">
            <v>Bogotá</v>
          </cell>
          <cell r="P185" t="str">
            <v>alicia.bello@idpc.gov.co</v>
          </cell>
          <cell r="Q185" t="str">
            <v xml:space="preserve"> Contrato de Prestación de Servicios</v>
          </cell>
          <cell r="R185" t="str">
            <v xml:space="preserve">Servicios Profesionales </v>
          </cell>
          <cell r="S185" t="str">
            <v>Contratación directa</v>
          </cell>
          <cell r="T185" t="str">
            <v>Prestación de Servicios Profesionales y Apoyo</v>
          </cell>
          <cell r="U185" t="str">
            <v>Inversión</v>
          </cell>
          <cell r="V185" t="str">
            <v>30-Prestar servicios profesionales al Instituto Distrital de Patrimonio Cultural para apoyar la elaboración de insumos del componente de gestión en el marco de la segunda fase de la implementación del PEMP del Centro Histórico de Bogotá</v>
          </cell>
          <cell r="W185">
            <v>61800000</v>
          </cell>
          <cell r="X185">
            <v>61800000</v>
          </cell>
          <cell r="Y185">
            <v>6180000</v>
          </cell>
          <cell r="Z185" t="str">
            <v>10 Meses</v>
          </cell>
          <cell r="AA185">
            <v>10</v>
          </cell>
          <cell r="AB185">
            <v>0</v>
          </cell>
          <cell r="AC185">
            <v>300</v>
          </cell>
          <cell r="AD185">
            <v>44585</v>
          </cell>
          <cell r="AE185">
            <v>44588</v>
          </cell>
          <cell r="AF185">
            <v>44891</v>
          </cell>
          <cell r="AG185" t="str">
            <v>ANA MILENA VALLEJO MEJIA</v>
          </cell>
          <cell r="AH185">
            <v>41962990</v>
          </cell>
          <cell r="AI185">
            <v>3</v>
          </cell>
          <cell r="AJ185" t="str">
            <v>https://community.secop.gov.co/Public/Tendering/OpportunityDetail/Index?noticeUID=CO1.NTC.2681239&amp;isFromPublicArea=True&amp;isModal=true&amp;asPopupView=true</v>
          </cell>
          <cell r="AK185" t="str">
            <v>01/24/2022</v>
          </cell>
          <cell r="AL185" t="str">
            <v>ANA MILENA VALLEJO MEJIA</v>
          </cell>
          <cell r="AM185" t="str">
            <v xml:space="preserve"> SUBDIRECCION GESTION TERRITORAL </v>
          </cell>
          <cell r="AN185">
            <v>44586</v>
          </cell>
          <cell r="AO185">
            <v>44893</v>
          </cell>
          <cell r="AP185">
            <v>170</v>
          </cell>
          <cell r="AQ185">
            <v>44586</v>
          </cell>
          <cell r="AR185" t="str">
            <v>61,800,000</v>
          </cell>
          <cell r="AS185">
            <v>44587</v>
          </cell>
          <cell r="BU185" t="str">
            <v>Laura Maria Hernandez Restrepo</v>
          </cell>
          <cell r="BW185" t="str">
            <v>F</v>
          </cell>
          <cell r="BX185">
            <v>44891</v>
          </cell>
        </row>
        <row r="186">
          <cell r="E186">
            <v>185</v>
          </cell>
          <cell r="F186" t="str">
            <v>RICARDO MARTINEZ BRACHO</v>
          </cell>
          <cell r="G186" t="str">
            <v>CC</v>
          </cell>
          <cell r="H186">
            <v>79615223</v>
          </cell>
          <cell r="I186">
            <v>3</v>
          </cell>
          <cell r="J186">
            <v>26207</v>
          </cell>
          <cell r="K186" t="str">
            <v>No aplica</v>
          </cell>
          <cell r="L186" t="str">
            <v>No aplica</v>
          </cell>
          <cell r="M186" t="str">
            <v>No aplica</v>
          </cell>
          <cell r="N186" t="str">
            <v>Calle 20 C No. 93 - 25</v>
          </cell>
          <cell r="O186" t="str">
            <v>Bogotá</v>
          </cell>
          <cell r="P186" t="str">
            <v>ricardo.martinez@idpc.gov.co</v>
          </cell>
          <cell r="Q186" t="str">
            <v xml:space="preserve"> Contrato de Prestación de Servicios</v>
          </cell>
          <cell r="R186" t="str">
            <v xml:space="preserve">Servicios Profesionales </v>
          </cell>
          <cell r="S186" t="str">
            <v>Contratación directa</v>
          </cell>
          <cell r="T186" t="str">
            <v>Prestación de Servicios Profesionales y Apoyo</v>
          </cell>
          <cell r="U186" t="str">
            <v>Inversión</v>
          </cell>
          <cell r="V186" t="str">
            <v>250-Prestar Servicios profesionales al Instituto Distrital de Patrimonio Cultural realizado actividades propias del procedimiento contable de la entidad, conforme al marco normativo contable vigente, las políticas contables de la entidad y del Distrito Capital</v>
          </cell>
          <cell r="W186">
            <v>33259215</v>
          </cell>
          <cell r="X186">
            <v>33259215</v>
          </cell>
          <cell r="Y186">
            <v>5543202.5</v>
          </cell>
          <cell r="Z186" t="str">
            <v>6 Meses</v>
          </cell>
          <cell r="AA186">
            <v>6</v>
          </cell>
          <cell r="AB186">
            <v>0</v>
          </cell>
          <cell r="AC186">
            <v>180</v>
          </cell>
          <cell r="AD186">
            <v>44588</v>
          </cell>
          <cell r="AE186">
            <v>44592</v>
          </cell>
          <cell r="AF186">
            <v>44769</v>
          </cell>
          <cell r="AG186" t="str">
            <v>JUAN FERNANDO ACOSTA MIRKOW</v>
          </cell>
          <cell r="AH186">
            <v>71722121</v>
          </cell>
          <cell r="AI186">
            <v>1</v>
          </cell>
          <cell r="AJ186" t="str">
            <v>https://community.secop.gov.co/Public/Tendering/OpportunityDetail/Index?noticeUID=CO1.NTC.2671929&amp;isFromPublicArea=True&amp;isModal=true&amp;asPopupView=true</v>
          </cell>
          <cell r="AK186" t="str">
            <v>01/23/2022</v>
          </cell>
          <cell r="AL186" t="str">
            <v>JUAN FERNANDO ACOSTA MIRKOW</v>
          </cell>
          <cell r="AM186" t="str">
            <v>SUBDIRECCION DE GESTION CORPORATIVA</v>
          </cell>
          <cell r="AN186">
            <v>44589</v>
          </cell>
          <cell r="AO186">
            <v>44769</v>
          </cell>
          <cell r="AP186">
            <v>324</v>
          </cell>
          <cell r="AQ186">
            <v>44589</v>
          </cell>
          <cell r="AR186" t="str">
            <v>33,259,215</v>
          </cell>
          <cell r="AS186">
            <v>44592</v>
          </cell>
          <cell r="BU186" t="str">
            <v>Sandra Jannth Rueda Ibañez</v>
          </cell>
          <cell r="BW186" t="str">
            <v>M</v>
          </cell>
          <cell r="BX186">
            <v>44773</v>
          </cell>
        </row>
        <row r="187">
          <cell r="E187">
            <v>186</v>
          </cell>
          <cell r="F187" t="str">
            <v>MILTON OSWALDO RUIZ MICAN</v>
          </cell>
          <cell r="G187" t="str">
            <v>CC</v>
          </cell>
          <cell r="H187">
            <v>1010184721</v>
          </cell>
          <cell r="I187">
            <v>9</v>
          </cell>
          <cell r="J187">
            <v>32756</v>
          </cell>
          <cell r="K187" t="str">
            <v>No aplica</v>
          </cell>
          <cell r="L187" t="str">
            <v>No aplica</v>
          </cell>
          <cell r="M187" t="str">
            <v>No aplica</v>
          </cell>
          <cell r="N187" t="str">
            <v>calle 9a # 5a 29 este</v>
          </cell>
          <cell r="O187" t="str">
            <v>Bogotá</v>
          </cell>
          <cell r="Q187" t="str">
            <v xml:space="preserve"> Contrato de Prestación de Servicios</v>
          </cell>
          <cell r="R187" t="str">
            <v>Servicios Apoyo a la Gestion</v>
          </cell>
          <cell r="S187" t="str">
            <v>Contratación directa</v>
          </cell>
          <cell r="T187" t="str">
            <v>Prestación de Servicios Profesionales y Apoyo</v>
          </cell>
          <cell r="U187" t="str">
            <v>Inversión</v>
          </cell>
          <cell r="V187" t="str">
            <v>164-Prestar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W187">
            <v>22265250</v>
          </cell>
          <cell r="X187">
            <v>22265250</v>
          </cell>
          <cell r="Y187">
            <v>2120500</v>
          </cell>
          <cell r="Z187" t="str">
            <v>315 Dias</v>
          </cell>
          <cell r="AA187">
            <v>0</v>
          </cell>
          <cell r="AB187">
            <v>315</v>
          </cell>
          <cell r="AC187">
            <v>315</v>
          </cell>
          <cell r="AD187">
            <v>44585</v>
          </cell>
          <cell r="AE187">
            <v>44587</v>
          </cell>
          <cell r="AF187">
            <v>44905</v>
          </cell>
          <cell r="AG187" t="str">
            <v>HEVER  LUIS CRUZ  CASTRO</v>
          </cell>
          <cell r="AH187">
            <v>6034269</v>
          </cell>
          <cell r="AI187">
            <v>2</v>
          </cell>
          <cell r="AJ187" t="str">
            <v>https://community.secop.gov.co/Public/Tendering/OpportunityDetail/Index?noticeUID=CO1.NTC.2682703&amp;isFromPublicArea=True&amp;isModal=true&amp;asPopupView=true</v>
          </cell>
          <cell r="AK187" t="str">
            <v>01/24/2022</v>
          </cell>
          <cell r="AL187" t="str">
            <v>MARIA CLAUDIA VARGAS MARTINEZ</v>
          </cell>
          <cell r="AM187" t="str">
            <v xml:space="preserve"> SUBDIRECCION DE PROTECCION E INTERVENCION  </v>
          </cell>
          <cell r="AN187">
            <v>44586</v>
          </cell>
          <cell r="AO187">
            <v>44904</v>
          </cell>
          <cell r="AP187">
            <v>178</v>
          </cell>
          <cell r="AQ187">
            <v>44586</v>
          </cell>
          <cell r="AR187" t="str">
            <v>22,265,250</v>
          </cell>
          <cell r="AS187">
            <v>44587</v>
          </cell>
          <cell r="BU187" t="str">
            <v>Gina Paola Ochoa Vivas</v>
          </cell>
          <cell r="BW187" t="str">
            <v>M</v>
          </cell>
          <cell r="BX187">
            <v>44905</v>
          </cell>
        </row>
        <row r="188">
          <cell r="E188">
            <v>187</v>
          </cell>
          <cell r="F188" t="str">
            <v>CLAUDIA PATRICIA OLMOS CUESTO</v>
          </cell>
          <cell r="G188" t="str">
            <v>CC</v>
          </cell>
          <cell r="H188">
            <v>46385689</v>
          </cell>
          <cell r="I188">
            <v>3</v>
          </cell>
          <cell r="J188">
            <v>30929</v>
          </cell>
          <cell r="K188" t="str">
            <v>No aplica</v>
          </cell>
          <cell r="L188" t="str">
            <v>No aplica</v>
          </cell>
          <cell r="M188" t="str">
            <v>No aplica</v>
          </cell>
          <cell r="N188" t="str">
            <v>Carrera 116 b n 77-33 interior 1 apartamento 503</v>
          </cell>
          <cell r="O188" t="str">
            <v>Bogotá</v>
          </cell>
          <cell r="P188" t="str">
            <v>claudia.ramirez@idpc.gov.co</v>
          </cell>
          <cell r="Q188" t="str">
            <v xml:space="preserve"> Contrato de Prestación de Servicios</v>
          </cell>
          <cell r="R188" t="str">
            <v xml:space="preserve">Servicios Profesionales </v>
          </cell>
          <cell r="S188" t="str">
            <v>Contratación directa</v>
          </cell>
          <cell r="T188" t="str">
            <v>Prestación de Servicios Profesionales y Apoyo</v>
          </cell>
          <cell r="U188" t="str">
            <v>Inversión</v>
          </cell>
          <cell r="V188" t="str">
            <v>374-Prestar servicios profesionales al Instituto Distrital de Patrimonio Cultural para apoyar los procesos de identificación, documentación y registro del patrimonio cultural inmaterial de la ciudad.</v>
          </cell>
          <cell r="W188">
            <v>28950000</v>
          </cell>
          <cell r="X188">
            <v>28950000</v>
          </cell>
          <cell r="Y188">
            <v>5790000</v>
          </cell>
          <cell r="Z188" t="str">
            <v>5 Meses</v>
          </cell>
          <cell r="AA188">
            <v>5</v>
          </cell>
          <cell r="AB188">
            <v>0</v>
          </cell>
          <cell r="AC188">
            <v>150</v>
          </cell>
          <cell r="AD188">
            <v>44585</v>
          </cell>
          <cell r="AE188">
            <v>44587</v>
          </cell>
          <cell r="AF188">
            <v>44737</v>
          </cell>
          <cell r="AG188" t="str">
            <v>MARIA CLAUDIA VARGAS MARTINEZ</v>
          </cell>
          <cell r="AH188">
            <v>39791978</v>
          </cell>
          <cell r="AI188">
            <v>2</v>
          </cell>
          <cell r="AJ188" t="str">
            <v>https://community.secop.gov.co/Public/Tendering/OpportunityDetail/Index?noticeUID=CO1.NTC.2682708&amp;isFromPublicArea=True&amp;isModal=true&amp;asPopupView=true</v>
          </cell>
          <cell r="AK188" t="str">
            <v>01/24/2022</v>
          </cell>
          <cell r="AL188" t="str">
            <v>MARIA CLAUDIA VARGAS MARTINEZ</v>
          </cell>
          <cell r="AM188" t="str">
            <v xml:space="preserve"> SUBDIRECCION DE PROTECCION E INTERVENCION  </v>
          </cell>
          <cell r="AN188">
            <v>44586</v>
          </cell>
          <cell r="AO188">
            <v>44736</v>
          </cell>
          <cell r="AP188">
            <v>156</v>
          </cell>
          <cell r="AQ188">
            <v>44585</v>
          </cell>
          <cell r="AR188" t="str">
            <v>28,950,000</v>
          </cell>
          <cell r="AS188">
            <v>44587</v>
          </cell>
          <cell r="BU188" t="str">
            <v>Gina Paola Ochoa Vivas</v>
          </cell>
          <cell r="BW188" t="str">
            <v>F</v>
          </cell>
          <cell r="BX188">
            <v>44737</v>
          </cell>
        </row>
        <row r="189">
          <cell r="E189">
            <v>188</v>
          </cell>
          <cell r="F189" t="str">
            <v>JUAN SEBASTIAN PINTO MUÑOZ</v>
          </cell>
          <cell r="G189" t="str">
            <v>CC</v>
          </cell>
          <cell r="H189">
            <v>1019065560</v>
          </cell>
          <cell r="I189">
            <v>2</v>
          </cell>
          <cell r="J189">
            <v>33564</v>
          </cell>
          <cell r="K189" t="str">
            <v>No aplica</v>
          </cell>
          <cell r="L189" t="str">
            <v>No aplica</v>
          </cell>
          <cell r="M189" t="str">
            <v>No aplica</v>
          </cell>
          <cell r="N189" t="str">
            <v>Cra 6 # 6a - 47</v>
          </cell>
          <cell r="O189" t="str">
            <v>Bogotá</v>
          </cell>
          <cell r="P189" t="str">
            <v>juan.quinonez@idpc.gov.co</v>
          </cell>
          <cell r="Q189" t="str">
            <v xml:space="preserve"> Contrato de Prestación de Servicios</v>
          </cell>
          <cell r="R189" t="str">
            <v xml:space="preserve">Servicios Profesionales </v>
          </cell>
          <cell r="S189" t="str">
            <v>Contratación directa</v>
          </cell>
          <cell r="T189" t="str">
            <v>Prestación de Servicios Profesionales y Apoyo</v>
          </cell>
          <cell r="U189" t="str">
            <v>Inversión</v>
          </cell>
          <cell r="V189" t="str">
            <v>142-Prestar servicios profesionales al Instituto Distrital de Patrimonio Cultural para apoyar la estructuración de acciones de activación participativas y colaborativas con comunidades en el marco del programa de Recorridos Patrimoniales</v>
          </cell>
          <cell r="W189">
            <v>71500000</v>
          </cell>
          <cell r="X189">
            <v>71500000</v>
          </cell>
          <cell r="Y189">
            <v>6500000</v>
          </cell>
          <cell r="Z189" t="str">
            <v>11 Meses</v>
          </cell>
          <cell r="AA189">
            <v>11</v>
          </cell>
          <cell r="AB189">
            <v>0</v>
          </cell>
          <cell r="AC189">
            <v>330</v>
          </cell>
          <cell r="AD189">
            <v>44587</v>
          </cell>
          <cell r="AE189">
            <v>44589</v>
          </cell>
          <cell r="AF189">
            <v>44922</v>
          </cell>
          <cell r="AG189" t="str">
            <v>ANGELICA MARIA MEDINA MENDOZA</v>
          </cell>
          <cell r="AH189">
            <v>32770467</v>
          </cell>
          <cell r="AI189">
            <v>5</v>
          </cell>
          <cell r="AJ189" t="str">
            <v>https://community.secop.gov.co/Public/Tendering/OpportunityDetail/Index?noticeUID=CO1.NTC.2680480&amp;isFromPublicArea=True&amp;isModal=true&amp;asPopupView=true</v>
          </cell>
          <cell r="AK189" t="str">
            <v>01/24/2022</v>
          </cell>
          <cell r="AL189" t="str">
            <v>ANGELICA MARIA MEDINA MENDOZA</v>
          </cell>
          <cell r="AM189" t="str">
            <v>SUBDIRECCION DE DIVULGACIÓN Y APROPIACIÓN DEL PATRIMONIO</v>
          </cell>
          <cell r="AN189">
            <v>44588</v>
          </cell>
          <cell r="AO189">
            <v>44891</v>
          </cell>
          <cell r="AP189">
            <v>237</v>
          </cell>
          <cell r="AQ189">
            <v>44587</v>
          </cell>
          <cell r="AR189" t="str">
            <v>71,500,000</v>
          </cell>
          <cell r="AS189">
            <v>44589</v>
          </cell>
          <cell r="BU189" t="str">
            <v>Sandra Jannth Rueda Ibañez</v>
          </cell>
          <cell r="BW189" t="str">
            <v>M</v>
          </cell>
          <cell r="BX189">
            <v>44922</v>
          </cell>
        </row>
        <row r="190">
          <cell r="E190">
            <v>189</v>
          </cell>
          <cell r="F190" t="str">
            <v>KAREN VIVIANA OSORIO PALACIOS</v>
          </cell>
          <cell r="G190" t="str">
            <v>CC</v>
          </cell>
          <cell r="H190">
            <v>1031133112</v>
          </cell>
          <cell r="I190">
            <v>1</v>
          </cell>
          <cell r="J190">
            <v>33276</v>
          </cell>
          <cell r="K190" t="str">
            <v>No aplica</v>
          </cell>
          <cell r="L190" t="str">
            <v>No aplica</v>
          </cell>
          <cell r="M190" t="str">
            <v>No aplica</v>
          </cell>
          <cell r="N190" t="str">
            <v>CALLE 68 A SUR N 49- 18 APTO 204</v>
          </cell>
          <cell r="O190" t="str">
            <v>Bogotá</v>
          </cell>
          <cell r="P190" t="str">
            <v>viviana.gutierrez@idpc.gov.co</v>
          </cell>
          <cell r="Q190" t="str">
            <v xml:space="preserve"> Contrato de Prestación de Servicios</v>
          </cell>
          <cell r="R190" t="str">
            <v>Servicios Apoyo a la Gestion</v>
          </cell>
          <cell r="S190" t="str">
            <v>Contratación directa</v>
          </cell>
          <cell r="T190" t="str">
            <v>Prestación de Servicios Profesionales y Apoyo</v>
          </cell>
          <cell r="U190" t="str">
            <v>Inversión</v>
          </cell>
          <cell r="V190" t="str">
            <v>277-Prestar servicios de apoyo a la gestión al Instituto Distrital de Patrimonio Cultural en la ejecución de los procesos de mediación relacionados con diversidades poblacionales y en la generación de contenidos pedagógicos para el Museo de la Ciudad Autoconstruida.</v>
          </cell>
          <cell r="W190">
            <v>21000000</v>
          </cell>
          <cell r="X190">
            <v>21000000</v>
          </cell>
          <cell r="Y190">
            <v>1880597.0149253733</v>
          </cell>
          <cell r="Z190" t="str">
            <v xml:space="preserve">335 Dias </v>
          </cell>
          <cell r="AA190">
            <v>0</v>
          </cell>
          <cell r="AB190">
            <v>335</v>
          </cell>
          <cell r="AC190">
            <v>335</v>
          </cell>
          <cell r="AD190">
            <v>44587</v>
          </cell>
          <cell r="AE190">
            <v>44596</v>
          </cell>
          <cell r="AF190">
            <v>44913</v>
          </cell>
          <cell r="AG190" t="str">
            <v>LUIS CARLOS MANJARRÉZ MARTÍNEZ</v>
          </cell>
          <cell r="AH190">
            <v>1032399045</v>
          </cell>
          <cell r="AI190">
            <v>1</v>
          </cell>
          <cell r="AJ190" t="str">
            <v>https://community.secop.gov.co/Public/Tendering/OpportunityDetail/Index?noticeUID=CO1.NTC.2681410&amp;isFromPublicArea=True&amp;isModal=true&amp;asPopupView=true</v>
          </cell>
          <cell r="AK190" t="str">
            <v>01/24/2022</v>
          </cell>
          <cell r="AL190" t="str">
            <v>ANGELICA MARIA MEDINA MENDOZA</v>
          </cell>
          <cell r="AM190" t="str">
            <v>SUBDIRECCION DE DIVULGACIÓN Y APROPIACIÓN DEL PATRIMONIO</v>
          </cell>
          <cell r="AN190">
            <v>44588</v>
          </cell>
          <cell r="AO190">
            <v>44911</v>
          </cell>
          <cell r="AP190">
            <v>246</v>
          </cell>
          <cell r="AQ190">
            <v>44588</v>
          </cell>
          <cell r="AR190" t="str">
            <v>21,000,000</v>
          </cell>
          <cell r="AS190">
            <v>44596</v>
          </cell>
          <cell r="BU190" t="str">
            <v>Sandra Jannth Rueda Ibañez</v>
          </cell>
          <cell r="BW190" t="str">
            <v>F</v>
          </cell>
          <cell r="BX190">
            <v>44913</v>
          </cell>
        </row>
        <row r="191">
          <cell r="E191">
            <v>190</v>
          </cell>
          <cell r="F191" t="str">
            <v>PAUL SEBASTIAN MESA VACCA</v>
          </cell>
          <cell r="G191" t="str">
            <v>CC</v>
          </cell>
          <cell r="H191">
            <v>1020740267</v>
          </cell>
          <cell r="I191">
            <v>8</v>
          </cell>
          <cell r="J191">
            <v>32579</v>
          </cell>
          <cell r="K191" t="str">
            <v>No aplica</v>
          </cell>
          <cell r="L191" t="str">
            <v>No aplica</v>
          </cell>
          <cell r="M191" t="str">
            <v>No aplica</v>
          </cell>
          <cell r="N191" t="str">
            <v>CL 61F 2457</v>
          </cell>
          <cell r="O191" t="str">
            <v>Bogotá</v>
          </cell>
          <cell r="P191" t="str">
            <v>paul.mesa@idpc.gov.co</v>
          </cell>
          <cell r="Q191" t="str">
            <v xml:space="preserve"> Contrato de Prestación de Servicios</v>
          </cell>
          <cell r="R191" t="str">
            <v xml:space="preserve">Servicios Profesionales </v>
          </cell>
          <cell r="S191" t="str">
            <v>Contratación directa</v>
          </cell>
          <cell r="T191" t="str">
            <v>Prestación de Servicios Profesionales y Apoyo</v>
          </cell>
          <cell r="U191" t="str">
            <v>Inversión</v>
          </cell>
          <cell r="V191" t="str">
            <v>264-Prestar servicios profesionales al Instituto Distrital de Patrimonio Cultural Instituto Distrital de Patrimonio Cultural para apoyar en la construcción y puesta en marcha de los espacios de cocreación y ambientes de aprendizajes de la dimensión digital del Museo de Bogotá.</v>
          </cell>
          <cell r="W191">
            <v>43775000</v>
          </cell>
          <cell r="X191">
            <v>43775000</v>
          </cell>
          <cell r="Y191">
            <v>4377500</v>
          </cell>
          <cell r="Z191" t="str">
            <v>10 Meses</v>
          </cell>
          <cell r="AA191">
            <v>10</v>
          </cell>
          <cell r="AB191">
            <v>0</v>
          </cell>
          <cell r="AC191">
            <v>300</v>
          </cell>
          <cell r="AD191">
            <v>44587</v>
          </cell>
          <cell r="AE191">
            <v>44593</v>
          </cell>
          <cell r="AF191">
            <v>44895</v>
          </cell>
          <cell r="AG191" t="str">
            <v>LUIS CARLOS MANJARRÉZ MARTÍNEZ</v>
          </cell>
          <cell r="AH191">
            <v>1032399045</v>
          </cell>
          <cell r="AI191">
            <v>1</v>
          </cell>
          <cell r="AJ191" t="str">
            <v>https://community.secop.gov.co/Public/Tendering/OpportunityDetail/Index?noticeUID=CO1.NTC.2681437&amp;isFromPublicArea=True&amp;isModal=true&amp;asPopupView=true</v>
          </cell>
          <cell r="AK191" t="str">
            <v>01/24/2022</v>
          </cell>
          <cell r="AL191" t="str">
            <v>ANGELICA MARIA MEDINA MENDOZA</v>
          </cell>
          <cell r="AM191" t="str">
            <v>SUBDIRECCION DE DIVULGACIÓN Y APROPIACIÓN DEL PATRIMONIO</v>
          </cell>
          <cell r="AN191">
            <v>44588</v>
          </cell>
          <cell r="AO191">
            <v>44891</v>
          </cell>
          <cell r="AP191">
            <v>236</v>
          </cell>
          <cell r="AQ191">
            <v>44587</v>
          </cell>
          <cell r="AR191" t="str">
            <v>43,775,000</v>
          </cell>
          <cell r="AS191">
            <v>44589</v>
          </cell>
          <cell r="BU191" t="str">
            <v>Sandra Jannth Rueda Ibañez</v>
          </cell>
          <cell r="BW191" t="str">
            <v>M</v>
          </cell>
          <cell r="BX191">
            <v>44895</v>
          </cell>
        </row>
        <row r="192">
          <cell r="E192">
            <v>191</v>
          </cell>
          <cell r="F192" t="str">
            <v>LAURA CUERVO RESTREPO</v>
          </cell>
          <cell r="G192" t="str">
            <v>CC</v>
          </cell>
          <cell r="H192">
            <v>1019032371</v>
          </cell>
          <cell r="I192">
            <v>5</v>
          </cell>
          <cell r="J192">
            <v>32616</v>
          </cell>
          <cell r="K192" t="str">
            <v>No aplica</v>
          </cell>
          <cell r="L192" t="str">
            <v>No aplica</v>
          </cell>
          <cell r="M192" t="str">
            <v>No aplica</v>
          </cell>
          <cell r="N192" t="str">
            <v>Calle 68 # 5-19 apto 203</v>
          </cell>
          <cell r="O192" t="str">
            <v>Bogotá</v>
          </cell>
          <cell r="P192" t="str">
            <v>juan.cuervo@idpc.gov.co</v>
          </cell>
          <cell r="Q192" t="str">
            <v xml:space="preserve"> Contrato de Prestación de Servicios</v>
          </cell>
          <cell r="R192" t="str">
            <v xml:space="preserve">Servicios Profesionales </v>
          </cell>
          <cell r="S192" t="str">
            <v>Contratación directa</v>
          </cell>
          <cell r="T192" t="str">
            <v>Prestación de Servicios Profesionales y Apoyo</v>
          </cell>
          <cell r="U192" t="str">
            <v>Inversión</v>
          </cell>
          <cell r="V192" t="str">
            <v>209-Prestar servicios profesionales al Instituto Distrital de Patrimonio Cultural para apoyar la definición de lineamientos museográficos del proyecto de renovación del Museo de Bogotá.</v>
          </cell>
          <cell r="W192">
            <v>68134500</v>
          </cell>
          <cell r="X192">
            <v>68134500</v>
          </cell>
          <cell r="Y192">
            <v>6489000</v>
          </cell>
          <cell r="Z192" t="str">
            <v>315 Dias</v>
          </cell>
          <cell r="AA192">
            <v>0</v>
          </cell>
          <cell r="AB192">
            <v>315</v>
          </cell>
          <cell r="AC192">
            <v>315</v>
          </cell>
          <cell r="AD192">
            <v>44587</v>
          </cell>
          <cell r="AE192">
            <v>44588</v>
          </cell>
          <cell r="AF192">
            <v>44906</v>
          </cell>
          <cell r="AG192" t="str">
            <v>LUIS CARLOS MANJARRÉZ MARTÍNEZ</v>
          </cell>
          <cell r="AH192">
            <v>1032399045</v>
          </cell>
          <cell r="AI192">
            <v>1</v>
          </cell>
          <cell r="AJ192" t="str">
            <v>https://community.secop.gov.co/Public/Tendering/OpportunityDetail/Index?noticeUID=CO1.NTC.2681609&amp;isFromPublicArea=True&amp;isModal=true&amp;asPopupView=true</v>
          </cell>
          <cell r="AK192" t="str">
            <v>01/24/2022</v>
          </cell>
          <cell r="AL192" t="str">
            <v>ANGELICA MARIA MEDINA MENDOZA</v>
          </cell>
          <cell r="AM192" t="str">
            <v>SUBDIRECCION DE DIVULGACIÓN Y APROPIACIÓN DEL PATRIMONIO</v>
          </cell>
          <cell r="AN192">
            <v>44588</v>
          </cell>
          <cell r="AO192">
            <v>44911</v>
          </cell>
          <cell r="AP192">
            <v>248</v>
          </cell>
          <cell r="AQ192">
            <v>44588</v>
          </cell>
          <cell r="AR192" t="str">
            <v>68,134,500</v>
          </cell>
          <cell r="AS192">
            <v>44586</v>
          </cell>
          <cell r="BU192" t="str">
            <v>Sandra Jannth Rueda Ibañez</v>
          </cell>
          <cell r="BW192" t="str">
            <v>F</v>
          </cell>
          <cell r="BX192">
            <v>44906</v>
          </cell>
        </row>
        <row r="193">
          <cell r="E193">
            <v>192</v>
          </cell>
          <cell r="F193" t="str">
            <v>JOSE LEONARDO CRISTANCHO CASTAÑO</v>
          </cell>
          <cell r="G193" t="str">
            <v>CC</v>
          </cell>
          <cell r="H193">
            <v>80771426</v>
          </cell>
          <cell r="I193">
            <v>2</v>
          </cell>
          <cell r="J193">
            <v>31138</v>
          </cell>
          <cell r="K193" t="str">
            <v>No aplica</v>
          </cell>
          <cell r="L193" t="str">
            <v>No aplica</v>
          </cell>
          <cell r="M193" t="str">
            <v>No aplica</v>
          </cell>
          <cell r="N193" t="str">
            <v>CALLE 4B N 0 61 ESTE</v>
          </cell>
          <cell r="O193" t="str">
            <v>Bogotá</v>
          </cell>
          <cell r="P193" t="str">
            <v>jose.cristancho@idpc.gov.co</v>
          </cell>
          <cell r="Q193" t="str">
            <v xml:space="preserve"> Contrato de Prestación de Servicios</v>
          </cell>
          <cell r="R193" t="str">
            <v xml:space="preserve">Servicios Profesionales </v>
          </cell>
          <cell r="S193" t="str">
            <v>Contratación directa</v>
          </cell>
          <cell r="T193" t="str">
            <v>Prestación de Servicios Profesionales y Apoyo</v>
          </cell>
          <cell r="U193" t="str">
            <v>Inversión</v>
          </cell>
          <cell r="V193" t="str">
            <v>143-Prestar servicios profesionales al Instituto Distrital de Patrimonio Cultural para apoyar la implementación de acciones de activación participativas y colaborativas con comunidades en la fase de exploración del programa Recorridos Patrimoniales</v>
          </cell>
          <cell r="W193">
            <v>66000000</v>
          </cell>
          <cell r="X193">
            <v>66000000</v>
          </cell>
          <cell r="Y193">
            <v>6000000</v>
          </cell>
          <cell r="Z193" t="str">
            <v>11 Meses</v>
          </cell>
          <cell r="AA193">
            <v>11</v>
          </cell>
          <cell r="AB193">
            <v>0</v>
          </cell>
          <cell r="AC193">
            <v>330</v>
          </cell>
          <cell r="AD193">
            <v>44587</v>
          </cell>
          <cell r="AE193">
            <v>44593</v>
          </cell>
          <cell r="AF193">
            <v>44926</v>
          </cell>
          <cell r="AG193" t="str">
            <v>ANGELICA MARIA MEDINA MENDOZA</v>
          </cell>
          <cell r="AH193">
            <v>32770467</v>
          </cell>
          <cell r="AI193">
            <v>5</v>
          </cell>
          <cell r="AJ193" t="str">
            <v>https://community.secop.gov.co/Public/Tendering/OpportunityDetail/Index?noticeUID=CO1.NTC.2700697&amp;isFromPublicArea=True&amp;isModal=true&amp;asPopupView=true</v>
          </cell>
          <cell r="AK193" t="str">
            <v>01/25/2022</v>
          </cell>
          <cell r="AL193" t="str">
            <v>ANGELICA MARIA MEDINA MENDOZA</v>
          </cell>
          <cell r="AM193" t="str">
            <v>SUBDIRECCION DE DIVULGACIÓN Y APROPIACIÓN DEL PATRIMONIO</v>
          </cell>
          <cell r="AN193">
            <v>44588</v>
          </cell>
          <cell r="AO193">
            <v>44921</v>
          </cell>
          <cell r="AP193">
            <v>310</v>
          </cell>
          <cell r="AQ193">
            <v>44588</v>
          </cell>
          <cell r="AR193" t="str">
            <v>66,000,000</v>
          </cell>
          <cell r="AS193">
            <v>44589</v>
          </cell>
          <cell r="BU193" t="str">
            <v>Sandra Jannth Rueda Ibañez</v>
          </cell>
          <cell r="BW193" t="str">
            <v>M</v>
          </cell>
          <cell r="BX193">
            <v>44926</v>
          </cell>
        </row>
        <row r="194">
          <cell r="E194">
            <v>193</v>
          </cell>
          <cell r="F194" t="str">
            <v>MARIA CLARA MÉNDEZ ALVAREZ 
CATALINA HOYOS GARCIA</v>
          </cell>
          <cell r="G194" t="str">
            <v>CC</v>
          </cell>
          <cell r="H194">
            <v>1015432380</v>
          </cell>
          <cell r="I194">
            <v>3</v>
          </cell>
          <cell r="J194">
            <v>33258</v>
          </cell>
          <cell r="K194" t="str">
            <v>No aplica</v>
          </cell>
          <cell r="L194" t="str">
            <v>No aplica</v>
          </cell>
          <cell r="M194" t="str">
            <v>No aplica</v>
          </cell>
          <cell r="N194" t="str">
            <v>Kra 45A #102A-48</v>
          </cell>
          <cell r="O194" t="str">
            <v>Bogotá</v>
          </cell>
          <cell r="P194" t="str">
            <v>catalina.hoyos@idpc.gov.co</v>
          </cell>
          <cell r="Q194" t="str">
            <v xml:space="preserve"> Contrato de Prestación de Servicios</v>
          </cell>
          <cell r="R194" t="str">
            <v xml:space="preserve">Servicios Profesionales </v>
          </cell>
          <cell r="S194" t="str">
            <v>Contratación directa</v>
          </cell>
          <cell r="T194" t="str">
            <v>Prestación de Servicios Profesionales y Apoyo</v>
          </cell>
          <cell r="U194" t="str">
            <v>Inversión</v>
          </cell>
          <cell r="V194" t="str">
            <v>145-Prestar servicios profesionales al Instituto Distrital de Patrimonio Cultural para apoyar la implementacion de acciones de activación participativas y colaborativas con comunidades en la fase de acción del programa Recorridos Patrimoniales</v>
          </cell>
          <cell r="W194">
            <v>66000000</v>
          </cell>
          <cell r="X194">
            <v>66000000</v>
          </cell>
          <cell r="Y194">
            <v>6000000</v>
          </cell>
          <cell r="Z194" t="str">
            <v>11 Meses</v>
          </cell>
          <cell r="AA194">
            <v>11</v>
          </cell>
          <cell r="AB194">
            <v>0</v>
          </cell>
          <cell r="AC194">
            <v>330</v>
          </cell>
          <cell r="AD194">
            <v>44588</v>
          </cell>
          <cell r="AE194">
            <v>44593</v>
          </cell>
          <cell r="AF194">
            <v>44926</v>
          </cell>
          <cell r="AG194" t="str">
            <v>ANGELICA MARIA MEDINA MENDOZA</v>
          </cell>
          <cell r="AH194">
            <v>32770467</v>
          </cell>
          <cell r="AI194">
            <v>5</v>
          </cell>
          <cell r="AJ194" t="str">
            <v>https://community.secop.gov.co/Public/Tendering/OpportunityDetail/Index?noticeUID=CO1.NTC.2710721&amp;isFromPublicArea=True&amp;isModal=true&amp;asPopupView=true</v>
          </cell>
          <cell r="AK194" t="str">
            <v>01/26/2022</v>
          </cell>
          <cell r="AL194" t="str">
            <v>ANGELICA MARIA MEDINA MENDOZA</v>
          </cell>
          <cell r="AM194" t="str">
            <v>SUBDIRECCION DE DIVULGACIÓN Y APROPIACIÓN DEL PATRIMONIO</v>
          </cell>
          <cell r="AN194" t="str">
            <v>27/01/2022
04/05/2022</v>
          </cell>
          <cell r="AO194" t="str">
            <v>31/12/2022
31/12/2022</v>
          </cell>
          <cell r="AP194">
            <v>359</v>
          </cell>
          <cell r="AQ194">
            <v>44589</v>
          </cell>
          <cell r="AR194" t="str">
            <v>66,000,000</v>
          </cell>
          <cell r="AS194" t="str">
            <v>28/01/2022
10/03/2022</v>
          </cell>
          <cell r="BE194">
            <v>44630</v>
          </cell>
          <cell r="BF194">
            <v>44630</v>
          </cell>
          <cell r="BG194" t="str">
            <v>CATALINA HOYOS GARCIA</v>
          </cell>
          <cell r="BH194" t="str">
            <v>CC</v>
          </cell>
          <cell r="BI194">
            <v>1020758947</v>
          </cell>
          <cell r="BJ194">
            <v>7</v>
          </cell>
          <cell r="BK194" t="str">
            <v>ghcatalina@gmail.com</v>
          </cell>
          <cell r="BU194" t="str">
            <v>Sandra Jannth Rueda Ibañez</v>
          </cell>
          <cell r="BW194" t="str">
            <v>F</v>
          </cell>
          <cell r="BX194">
            <v>44926</v>
          </cell>
        </row>
        <row r="195">
          <cell r="E195">
            <v>194</v>
          </cell>
          <cell r="F195" t="str">
            <v>CARLOS ANDRETTI MENJURA ROJAS</v>
          </cell>
          <cell r="G195" t="str">
            <v>CC</v>
          </cell>
          <cell r="H195">
            <v>80008631</v>
          </cell>
          <cell r="I195">
            <v>5</v>
          </cell>
          <cell r="J195">
            <v>28892</v>
          </cell>
          <cell r="K195" t="str">
            <v>No aplica</v>
          </cell>
          <cell r="L195" t="str">
            <v>No aplica</v>
          </cell>
          <cell r="M195" t="str">
            <v>No aplica</v>
          </cell>
          <cell r="N195" t="str">
            <v>CARRERA 27BIS A 7388 SUR</v>
          </cell>
          <cell r="O195" t="str">
            <v>Bogotá</v>
          </cell>
          <cell r="P195" t="str">
            <v>carlos.andretti@idpc.gov.co</v>
          </cell>
          <cell r="Q195" t="str">
            <v xml:space="preserve"> Contrato de Prestación de Servicios</v>
          </cell>
          <cell r="R195" t="str">
            <v xml:space="preserve">Servicios Profesionales </v>
          </cell>
          <cell r="S195" t="str">
            <v>Contratación directa</v>
          </cell>
          <cell r="T195" t="str">
            <v>Prestación de Servicios Profesionales y Apoyo</v>
          </cell>
          <cell r="U195" t="str">
            <v>Inversión</v>
          </cell>
          <cell r="V195" t="str">
            <v>273-Prestar servicios Profesionales al Instituto Distrital de Patrimonio Cultural para apoyar la apropiación de los contenidos y programas del Museo de la Ciudad Autoconstruida</v>
          </cell>
          <cell r="W195">
            <v>55000050</v>
          </cell>
          <cell r="X195">
            <v>55000050</v>
          </cell>
          <cell r="Y195">
            <v>5238100</v>
          </cell>
          <cell r="Z195" t="str">
            <v>315 Dias</v>
          </cell>
          <cell r="AA195">
            <v>0</v>
          </cell>
          <cell r="AB195">
            <v>315</v>
          </cell>
          <cell r="AC195">
            <v>315</v>
          </cell>
          <cell r="AD195">
            <v>44587</v>
          </cell>
          <cell r="AE195">
            <v>44593</v>
          </cell>
          <cell r="AF195">
            <v>44910</v>
          </cell>
          <cell r="AG195" t="str">
            <v>LUIS CARLOS MANJARRÉZ MARTÍNEZ</v>
          </cell>
          <cell r="AH195">
            <v>1032399045</v>
          </cell>
          <cell r="AI195">
            <v>1</v>
          </cell>
          <cell r="AJ195" t="str">
            <v>https://community.secop.gov.co/Public/Tendering/OpportunityDetail/Index?noticeUID=CO1.NTC.2703756&amp;isFromPublicArea=True&amp;isModal=true&amp;asPopupView=true</v>
          </cell>
          <cell r="AK195" t="str">
            <v>01/25/2022</v>
          </cell>
          <cell r="AL195" t="str">
            <v>ANGELICA MARIA MEDINA MENDOZA</v>
          </cell>
          <cell r="AM195" t="str">
            <v>SUBDIRECCION DE DIVULGACIÓN Y APROPIACIÓN DEL PATRIMONIO</v>
          </cell>
          <cell r="AN195">
            <v>44588</v>
          </cell>
          <cell r="AO195">
            <v>44911</v>
          </cell>
          <cell r="AP195">
            <v>245</v>
          </cell>
          <cell r="AQ195">
            <v>44588</v>
          </cell>
          <cell r="AR195" t="str">
            <v>55,000,050</v>
          </cell>
          <cell r="AS195">
            <v>44592</v>
          </cell>
          <cell r="BU195" t="str">
            <v>Sandra Jannth Rueda Ibañez</v>
          </cell>
          <cell r="BW195" t="str">
            <v>M</v>
          </cell>
          <cell r="BX195">
            <v>44910</v>
          </cell>
        </row>
        <row r="196">
          <cell r="E196">
            <v>195</v>
          </cell>
          <cell r="F196" t="str">
            <v>JOSÉ ISIDRO GÓMEZ AYOLA</v>
          </cell>
          <cell r="G196" t="str">
            <v>CC</v>
          </cell>
          <cell r="H196">
            <v>1016036297</v>
          </cell>
          <cell r="I196">
            <v>5</v>
          </cell>
          <cell r="J196">
            <v>33425</v>
          </cell>
          <cell r="K196" t="str">
            <v>No aplica</v>
          </cell>
          <cell r="L196" t="str">
            <v>No aplica</v>
          </cell>
          <cell r="M196" t="str">
            <v>No aplica</v>
          </cell>
          <cell r="N196" t="str">
            <v>Cra 99a 70-97 Int 2 Apto 501</v>
          </cell>
          <cell r="O196" t="str">
            <v>Bogotá</v>
          </cell>
          <cell r="Q196" t="str">
            <v xml:space="preserve"> Contrato de Prestación de Servicios</v>
          </cell>
          <cell r="R196" t="str">
            <v xml:space="preserve">Servicios Profesionales </v>
          </cell>
          <cell r="S196" t="str">
            <v>Contratación directa</v>
          </cell>
          <cell r="T196" t="str">
            <v>Prestación de Servicios Profesionales y Apoyo</v>
          </cell>
          <cell r="U196" t="str">
            <v>Inversión</v>
          </cell>
          <cell r="V196" t="str">
            <v>263-Prestar servicios profesionales al Instituto Distrital de Patrimonio Cultural para apoyar los ejercicios de formación y transversalización de enfoques diferenciales desde las actividades educativas del Museo de Bogotá.</v>
          </cell>
          <cell r="W196">
            <v>45963750</v>
          </cell>
          <cell r="X196">
            <v>45963750</v>
          </cell>
          <cell r="Y196">
            <v>4377500</v>
          </cell>
          <cell r="Z196" t="str">
            <v>315 Dias</v>
          </cell>
          <cell r="AA196">
            <v>0</v>
          </cell>
          <cell r="AB196">
            <v>315</v>
          </cell>
          <cell r="AC196">
            <v>315</v>
          </cell>
          <cell r="AD196">
            <v>44587</v>
          </cell>
          <cell r="AE196">
            <v>44593</v>
          </cell>
          <cell r="AF196">
            <v>44910</v>
          </cell>
          <cell r="AG196" t="str">
            <v>LUIS CARLOS MANJARRÉZ MARTÍNEZ</v>
          </cell>
          <cell r="AH196">
            <v>1032399045</v>
          </cell>
          <cell r="AI196">
            <v>1</v>
          </cell>
          <cell r="AJ196" t="str">
            <v>https://community.secop.gov.co/Public/Tendering/OpportunityDetail/Index?noticeUID=CO1.NTC.2681893&amp;isFromPublicArea=True&amp;isModal=true&amp;asPopupView=true</v>
          </cell>
          <cell r="AK196" t="str">
            <v>01/24/2022</v>
          </cell>
          <cell r="AL196" t="str">
            <v>ANGELICA MARIA MEDINA MENDOZA</v>
          </cell>
          <cell r="AM196" t="str">
            <v>SUBDIRECCION DE DIVULGACIÓN Y APROPIACIÓN DEL PATRIMONIO</v>
          </cell>
          <cell r="AN196">
            <v>44588</v>
          </cell>
          <cell r="AO196">
            <v>44911</v>
          </cell>
          <cell r="AP196">
            <v>247</v>
          </cell>
          <cell r="AQ196">
            <v>44588</v>
          </cell>
          <cell r="AR196" t="str">
            <v>45,963,750</v>
          </cell>
          <cell r="AS196">
            <v>44586</v>
          </cell>
          <cell r="BU196" t="str">
            <v>Sandra Jannth Rueda Ibañez</v>
          </cell>
          <cell r="BW196" t="str">
            <v>M</v>
          </cell>
          <cell r="BX196">
            <v>44910</v>
          </cell>
        </row>
        <row r="197">
          <cell r="E197">
            <v>196</v>
          </cell>
          <cell r="F197" t="str">
            <v>JENNY ALEJANDRA ROMERO GONZÁLEZ</v>
          </cell>
          <cell r="G197" t="str">
            <v>CC</v>
          </cell>
          <cell r="H197">
            <v>1026567243</v>
          </cell>
          <cell r="I197">
            <v>2</v>
          </cell>
          <cell r="J197">
            <v>33387</v>
          </cell>
          <cell r="K197" t="str">
            <v>No aplica</v>
          </cell>
          <cell r="L197" t="str">
            <v>No aplica</v>
          </cell>
          <cell r="M197" t="str">
            <v>No aplica</v>
          </cell>
          <cell r="N197" t="str">
            <v>Cra 2 #16a-38 torre 1 apto 604</v>
          </cell>
          <cell r="O197" t="str">
            <v>Bogotá</v>
          </cell>
          <cell r="P197" t="str">
            <v>educacionmdb@idpc.gov.co</v>
          </cell>
          <cell r="Q197" t="str">
            <v xml:space="preserve"> Contrato de Prestación de Servicios</v>
          </cell>
          <cell r="R197" t="str">
            <v xml:space="preserve">Servicios Profesionales </v>
          </cell>
          <cell r="S197" t="str">
            <v>Contratación directa</v>
          </cell>
          <cell r="T197" t="str">
            <v>Prestación de Servicios Profesionales y Apoyo</v>
          </cell>
          <cell r="U197" t="str">
            <v>Inversión</v>
          </cell>
          <cell r="V197" t="str">
            <v>221-Prestar servicios profesionales al Instituto Distrital de Patrimonio Cultural para apoyar en la estructuración y puesta en marcha de la estrategia pedagógica del Museo de Bogotá y los lineamientos educativos para el proyecto de renovación.</v>
          </cell>
          <cell r="W197">
            <v>68134500</v>
          </cell>
          <cell r="X197">
            <v>68134500</v>
          </cell>
          <cell r="Y197">
            <v>6489000</v>
          </cell>
          <cell r="Z197" t="str">
            <v>315 Dias</v>
          </cell>
          <cell r="AA197">
            <v>0</v>
          </cell>
          <cell r="AB197">
            <v>315</v>
          </cell>
          <cell r="AC197">
            <v>315</v>
          </cell>
          <cell r="AD197">
            <v>44585</v>
          </cell>
          <cell r="AE197">
            <v>44588</v>
          </cell>
          <cell r="AF197">
            <v>44906</v>
          </cell>
          <cell r="AG197" t="str">
            <v>LUIS CARLOS MANJARRÉZ MARTÍNEZ</v>
          </cell>
          <cell r="AH197">
            <v>1032399045</v>
          </cell>
          <cell r="AI197">
            <v>1</v>
          </cell>
          <cell r="AJ197" t="str">
            <v>https://community.secop.gov.co/Public/Tendering/OpportunityDetail/Index?noticeUID=CO1.NTC.2682331&amp;isFromPublicArea=True&amp;isModal=true&amp;asPopupView=true</v>
          </cell>
          <cell r="AK197" t="str">
            <v>01/24/2022</v>
          </cell>
          <cell r="AL197" t="str">
            <v>ANGELICA MARIA MEDINA MENDOZA</v>
          </cell>
          <cell r="AM197" t="str">
            <v>SUBDIRECCION DE DIVULGACIÓN Y APROPIACIÓN DEL PATRIMONIO</v>
          </cell>
          <cell r="AN197">
            <v>44588</v>
          </cell>
          <cell r="AO197">
            <v>44911</v>
          </cell>
          <cell r="AP197">
            <v>281</v>
          </cell>
          <cell r="AQ197">
            <v>44588</v>
          </cell>
          <cell r="AR197" t="str">
            <v>68,134,500</v>
          </cell>
          <cell r="AS197">
            <v>44586</v>
          </cell>
          <cell r="BU197" t="str">
            <v>Sandra Jannth Rueda Ibañez</v>
          </cell>
          <cell r="BW197" t="str">
            <v>F</v>
          </cell>
          <cell r="BX197">
            <v>44906</v>
          </cell>
        </row>
        <row r="198">
          <cell r="E198">
            <v>197</v>
          </cell>
          <cell r="F198" t="str">
            <v>MARIA ALEJANDRA DURAN LARGO 
ASTRID DAYANNA ROJAS ROLON</v>
          </cell>
          <cell r="G198" t="str">
            <v>CC</v>
          </cell>
          <cell r="H198">
            <v>1015469191</v>
          </cell>
          <cell r="I198">
            <v>8</v>
          </cell>
          <cell r="J198">
            <v>33678</v>
          </cell>
          <cell r="K198" t="str">
            <v>No aplica</v>
          </cell>
          <cell r="L198" t="str">
            <v>No aplica</v>
          </cell>
          <cell r="M198" t="str">
            <v>No aplica</v>
          </cell>
          <cell r="N198" t="str">
            <v>Calle 128b #58a-20</v>
          </cell>
          <cell r="O198" t="str">
            <v>Bogotá</v>
          </cell>
          <cell r="P198" t="str">
            <v>astrid.rojas@idpc.gov.co</v>
          </cell>
          <cell r="Q198" t="str">
            <v xml:space="preserve"> Contrato de Prestación de Servicios</v>
          </cell>
          <cell r="R198" t="str">
            <v xml:space="preserve">Servicios Profesionales </v>
          </cell>
          <cell r="S198" t="str">
            <v>Contratación directa</v>
          </cell>
          <cell r="T198" t="str">
            <v>Prestación de Servicios Profesionales y Apoyo</v>
          </cell>
          <cell r="U198" t="str">
            <v>Inversión</v>
          </cell>
          <cell r="V198" t="str">
            <v>137-Prestar servicios profesionales al Instituto Distrital de Patrimonio Cultural para apoyar las diferentes actividades administrativas y operativas requeridas por la Subdirección de Divulgación y Apropiación del Patrimonio Cultural.</v>
          </cell>
          <cell r="W198">
            <v>45320000</v>
          </cell>
          <cell r="X198">
            <v>45320000</v>
          </cell>
          <cell r="Y198">
            <v>4120000</v>
          </cell>
          <cell r="Z198" t="str">
            <v>11 Meses</v>
          </cell>
          <cell r="AA198">
            <v>11</v>
          </cell>
          <cell r="AB198">
            <v>0</v>
          </cell>
          <cell r="AC198">
            <v>330</v>
          </cell>
          <cell r="AD198">
            <v>44587</v>
          </cell>
          <cell r="AE198">
            <v>44589</v>
          </cell>
          <cell r="AF198">
            <v>44922</v>
          </cell>
          <cell r="AG198" t="str">
            <v>ANGELICA MARIA MEDINA MENDOZA</v>
          </cell>
          <cell r="AH198">
            <v>32770467</v>
          </cell>
          <cell r="AI198">
            <v>5</v>
          </cell>
          <cell r="AJ198" t="str">
            <v>https://community.secop.gov.co/Public/Tendering/OpportunityDetail/Index?noticeUID=CO1.NTC.2684764&amp;isFromPublicArea=True&amp;isModal=true&amp;asPopupView=true</v>
          </cell>
          <cell r="AK198" t="str">
            <v>01/24/2022</v>
          </cell>
          <cell r="AL198" t="str">
            <v>ANGELICA MARIA MEDINA MENDOZA</v>
          </cell>
          <cell r="AM198" t="str">
            <v>SUBDIRECCION DE DIVULGACIÓN Y APROPIACIÓN DEL PATRIMONIO</v>
          </cell>
          <cell r="AN198" t="str">
            <v>27/01/2022
27/04/2022</v>
          </cell>
          <cell r="AO198" t="str">
            <v>26/04/2022
27/12/2022</v>
          </cell>
          <cell r="AP198">
            <v>239</v>
          </cell>
          <cell r="AQ198">
            <v>44587</v>
          </cell>
          <cell r="AR198" t="str">
            <v>45,320,000</v>
          </cell>
          <cell r="AS198" t="str">
            <v>28/01/2022
29/04/2022</v>
          </cell>
          <cell r="BE198">
            <v>44677</v>
          </cell>
          <cell r="BF198">
            <v>44678</v>
          </cell>
          <cell r="BG198" t="str">
            <v>ASTRID DAYANNA ROJAS ROLON</v>
          </cell>
          <cell r="BH198" t="str">
            <v>CC</v>
          </cell>
          <cell r="BI198">
            <v>1093761272</v>
          </cell>
          <cell r="BJ198">
            <v>0</v>
          </cell>
          <cell r="BU198" t="str">
            <v>Sandra Jannth Rueda Ibañez</v>
          </cell>
          <cell r="BW198" t="str">
            <v>F</v>
          </cell>
          <cell r="BX198">
            <v>44922</v>
          </cell>
        </row>
        <row r="199">
          <cell r="E199">
            <v>198</v>
          </cell>
          <cell r="F199" t="str">
            <v>LIDA XIOMARA AVILÁN FERNÁNDEZ</v>
          </cell>
          <cell r="G199" t="str">
            <v>CC</v>
          </cell>
          <cell r="H199">
            <v>1071165973</v>
          </cell>
          <cell r="I199">
            <v>9</v>
          </cell>
          <cell r="J199">
            <v>33446</v>
          </cell>
          <cell r="K199" t="str">
            <v>No aplica</v>
          </cell>
          <cell r="L199" t="str">
            <v>No aplica</v>
          </cell>
          <cell r="M199" t="str">
            <v>No aplica</v>
          </cell>
          <cell r="N199" t="str">
            <v>Carrera 11 A No. 19 -56 Sur</v>
          </cell>
          <cell r="O199" t="str">
            <v>La calera</v>
          </cell>
          <cell r="P199" t="str">
            <v>xiomara.avilan@idpc.gov.co</v>
          </cell>
          <cell r="Q199" t="str">
            <v xml:space="preserve"> Contrato de Prestación de Servicios</v>
          </cell>
          <cell r="R199" t="str">
            <v xml:space="preserve">Servicios Profesionales </v>
          </cell>
          <cell r="S199" t="str">
            <v>Contratación directa</v>
          </cell>
          <cell r="T199" t="str">
            <v>Prestación de Servicios Profesionales y Apoyo</v>
          </cell>
          <cell r="U199" t="str">
            <v>Inversión</v>
          </cell>
          <cell r="V199" t="str">
            <v>140-Prestar servicios profesionales al Instituto Distrital de Patrimonio Cultural para apoyar la gestion y seguimiento de las actividades relacionadas al componente presupuestal y financiero de todos los proyectos a cargo de la Subdirección de Divulgación y Apropiación del Patrimonio Cultural.</v>
          </cell>
          <cell r="W199">
            <v>62315000</v>
          </cell>
          <cell r="X199">
            <v>62315000</v>
          </cell>
          <cell r="Y199">
            <v>5665000</v>
          </cell>
          <cell r="Z199" t="str">
            <v>11 Meses</v>
          </cell>
          <cell r="AA199">
            <v>11</v>
          </cell>
          <cell r="AB199">
            <v>0</v>
          </cell>
          <cell r="AC199">
            <v>330</v>
          </cell>
          <cell r="AD199">
            <v>44587</v>
          </cell>
          <cell r="AE199">
            <v>44589</v>
          </cell>
          <cell r="AF199">
            <v>44922</v>
          </cell>
          <cell r="AG199" t="str">
            <v>ANGELICA MARIA MEDINA MENDOZA</v>
          </cell>
          <cell r="AH199">
            <v>32770467</v>
          </cell>
          <cell r="AI199">
            <v>5</v>
          </cell>
          <cell r="AJ199" t="str">
            <v>https://community.secop.gov.co/Public/Tendering/OpportunityDetail/Index?noticeUID=CO1.NTC.2684794&amp;isFromPublicArea=True&amp;isModal=true&amp;asPopupView=true</v>
          </cell>
          <cell r="AK199" t="str">
            <v>01/24/2022</v>
          </cell>
          <cell r="AL199" t="str">
            <v>ANGELICA MARIA MEDINA MENDOZA</v>
          </cell>
          <cell r="AM199" t="str">
            <v>SUBDIRECCION DE DIVULGACIÓN Y APROPIACIÓN DEL PATRIMONIO</v>
          </cell>
          <cell r="AN199">
            <v>44588</v>
          </cell>
          <cell r="AO199">
            <v>44921</v>
          </cell>
          <cell r="AP199">
            <v>271</v>
          </cell>
          <cell r="AQ199">
            <v>44588</v>
          </cell>
          <cell r="AR199" t="str">
            <v>62,315,000</v>
          </cell>
          <cell r="AS199">
            <v>44589</v>
          </cell>
          <cell r="BU199" t="str">
            <v>Sandra Jannth Rueda Ibañez</v>
          </cell>
          <cell r="BW199" t="str">
            <v>F</v>
          </cell>
          <cell r="BX199">
            <v>44922</v>
          </cell>
        </row>
        <row r="200">
          <cell r="E200">
            <v>199</v>
          </cell>
          <cell r="F200" t="str">
            <v>LEIDY KATHERINE SIERRA BERMUDEZ</v>
          </cell>
          <cell r="G200" t="str">
            <v>CC</v>
          </cell>
          <cell r="H200">
            <v>1069733693</v>
          </cell>
          <cell r="I200">
            <v>1</v>
          </cell>
          <cell r="J200">
            <v>33154</v>
          </cell>
          <cell r="K200" t="str">
            <v>No aplica</v>
          </cell>
          <cell r="L200" t="str">
            <v>No aplica</v>
          </cell>
          <cell r="M200" t="str">
            <v>No aplica</v>
          </cell>
          <cell r="N200" t="str">
            <v>CRA 21 145 57</v>
          </cell>
          <cell r="O200" t="str">
            <v>Bogotá</v>
          </cell>
          <cell r="P200" t="str">
            <v>leidy.sierra@idpc.gov.co</v>
          </cell>
          <cell r="Q200" t="str">
            <v xml:space="preserve"> Contrato de Prestación de Servicios</v>
          </cell>
          <cell r="R200" t="str">
            <v xml:space="preserve">Servicios Profesionales </v>
          </cell>
          <cell r="S200" t="str">
            <v>Contratación directa</v>
          </cell>
          <cell r="T200" t="str">
            <v>Prestación de Servicios Profesionales y Apoyo</v>
          </cell>
          <cell r="U200" t="str">
            <v>Inversión</v>
          </cell>
          <cell r="V200" t="str">
            <v>141-Prestar servicios profesionales al Instituto Distrital de Patrimonio Cultural para apoyar a la Subdirección de Divulgación de Apropiación al Patrimonio Cultural en las actividades financieras y de control presupuestal.</v>
          </cell>
          <cell r="W200">
            <v>50985000</v>
          </cell>
          <cell r="X200">
            <v>50985000</v>
          </cell>
          <cell r="Y200">
            <v>4635000</v>
          </cell>
          <cell r="Z200" t="str">
            <v>11 Meses</v>
          </cell>
          <cell r="AA200">
            <v>11</v>
          </cell>
          <cell r="AB200">
            <v>0</v>
          </cell>
          <cell r="AC200">
            <v>330</v>
          </cell>
          <cell r="AD200">
            <v>44585</v>
          </cell>
          <cell r="AE200">
            <v>44588</v>
          </cell>
          <cell r="AF200">
            <v>44921</v>
          </cell>
          <cell r="AG200" t="str">
            <v>ANGELICA MARIA MEDINA MENDOZA</v>
          </cell>
          <cell r="AH200">
            <v>32770467</v>
          </cell>
          <cell r="AI200">
            <v>5</v>
          </cell>
          <cell r="AJ200" t="str">
            <v>https://community.secop.gov.co/Public/Tendering/OpportunityDetail/Index?noticeUID=CO1.NTC.2682349&amp;isFromPublicArea=True&amp;isModal=true&amp;asPopupView=true</v>
          </cell>
          <cell r="AK200" t="str">
            <v>01/24/2022</v>
          </cell>
          <cell r="AL200" t="str">
            <v>ANGELICA MARIA MEDINA MENDOZA</v>
          </cell>
          <cell r="AM200" t="str">
            <v>SUBDIRECCION DE DIVULGACIÓN Y APROPIACIÓN DEL PATRIMONIO</v>
          </cell>
          <cell r="AN200">
            <v>44586</v>
          </cell>
          <cell r="AO200">
            <v>44919</v>
          </cell>
          <cell r="AP200">
            <v>171</v>
          </cell>
          <cell r="AQ200">
            <v>44586</v>
          </cell>
          <cell r="AR200" t="str">
            <v>50,985,000</v>
          </cell>
          <cell r="AS200">
            <v>44587</v>
          </cell>
          <cell r="BU200" t="str">
            <v>Sandra Jannth Rueda Ibañez</v>
          </cell>
          <cell r="BW200" t="str">
            <v>F</v>
          </cell>
          <cell r="BX200">
            <v>44921</v>
          </cell>
        </row>
        <row r="201">
          <cell r="E201">
            <v>200</v>
          </cell>
          <cell r="F201" t="str">
            <v>TATIANA ALEXANDRA QUEVEDO MOGOLLÓN</v>
          </cell>
          <cell r="G201" t="str">
            <v>CC</v>
          </cell>
          <cell r="H201">
            <v>1015396416</v>
          </cell>
          <cell r="I201">
            <v>5</v>
          </cell>
          <cell r="J201">
            <v>31601</v>
          </cell>
          <cell r="K201" t="str">
            <v>No aplica</v>
          </cell>
          <cell r="L201" t="str">
            <v>No aplica</v>
          </cell>
          <cell r="M201" t="str">
            <v>No aplica</v>
          </cell>
          <cell r="N201" t="str">
            <v>Ccalle 66 C No. 61 . 28</v>
          </cell>
          <cell r="O201" t="str">
            <v>Bogotá</v>
          </cell>
          <cell r="P201" t="str">
            <v>tatiana.quevedo@idpc.gov.co</v>
          </cell>
          <cell r="Q201" t="str">
            <v xml:space="preserve"> Contrato de Prestación de Servicios</v>
          </cell>
          <cell r="R201" t="str">
            <v xml:space="preserve">Servicios Profesionales </v>
          </cell>
          <cell r="S201" t="str">
            <v>Contratación directa</v>
          </cell>
          <cell r="T201" t="str">
            <v>Prestación de Servicios Profesionales y Apoyo</v>
          </cell>
          <cell r="U201" t="str">
            <v>Inversión</v>
          </cell>
          <cell r="V201" t="str">
            <v>320-Prestar servicios profesionales al Instituto Distrital de Patrimonio Cultural para el apoyo de programas de los bienes de interés cultural mueble del Distrito Capital..</v>
          </cell>
          <cell r="W201">
            <v>42500000</v>
          </cell>
          <cell r="X201">
            <v>42500000</v>
          </cell>
          <cell r="Y201">
            <v>4250000</v>
          </cell>
          <cell r="Z201" t="str">
            <v>10 Meses</v>
          </cell>
          <cell r="AA201">
            <v>10</v>
          </cell>
          <cell r="AB201">
            <v>0</v>
          </cell>
          <cell r="AC201">
            <v>300</v>
          </cell>
          <cell r="AD201">
            <v>44585</v>
          </cell>
          <cell r="AE201">
            <v>44587</v>
          </cell>
          <cell r="AF201">
            <v>44890</v>
          </cell>
          <cell r="AG201" t="str">
            <v>MARIA CLAUDIA VARGAS MARTINEZ</v>
          </cell>
          <cell r="AH201">
            <v>39791978</v>
          </cell>
          <cell r="AI201">
            <v>2</v>
          </cell>
          <cell r="AJ201" t="str">
            <v>https://community.secop.gov.co/Public/Tendering/OpportunityDetail/Index?noticeUID=CO1.NTC.2686037&amp;isFromPublicArea=True&amp;isModal=true&amp;asPopupView=true</v>
          </cell>
          <cell r="AK201" t="str">
            <v>01/24/2022</v>
          </cell>
          <cell r="AL201" t="str">
            <v>MARIA CLAUDIA VARGAS MARTINEZ</v>
          </cell>
          <cell r="AM201" t="str">
            <v xml:space="preserve"> SUBDIRECCION DE PROTECCION E INTERVENCION  </v>
          </cell>
          <cell r="AN201">
            <v>44586</v>
          </cell>
          <cell r="AO201">
            <v>44889</v>
          </cell>
          <cell r="AP201">
            <v>211</v>
          </cell>
          <cell r="AQ201">
            <v>44587</v>
          </cell>
          <cell r="AR201" t="str">
            <v>42,500,000</v>
          </cell>
          <cell r="AS201">
            <v>44586</v>
          </cell>
          <cell r="AX201">
            <v>44795</v>
          </cell>
          <cell r="AY201">
            <v>44795</v>
          </cell>
          <cell r="AZ201">
            <v>10</v>
          </cell>
          <cell r="BA201">
            <v>44804</v>
          </cell>
          <cell r="BB201">
            <v>44805</v>
          </cell>
          <cell r="BC201">
            <v>44805</v>
          </cell>
          <cell r="BD201">
            <v>44899</v>
          </cell>
          <cell r="BU201" t="str">
            <v>Liliana Cecilia Rojas León</v>
          </cell>
          <cell r="BW201" t="str">
            <v>F</v>
          </cell>
          <cell r="BX201">
            <v>44899</v>
          </cell>
        </row>
        <row r="202">
          <cell r="E202">
            <v>201</v>
          </cell>
          <cell r="F202" t="str">
            <v>JHON ALEJANDRO CARVAJAL MAHECHA</v>
          </cell>
          <cell r="G202" t="str">
            <v>CC</v>
          </cell>
          <cell r="H202">
            <v>1018480981</v>
          </cell>
          <cell r="I202">
            <v>5</v>
          </cell>
          <cell r="J202">
            <v>35029</v>
          </cell>
          <cell r="K202" t="str">
            <v>No aplica</v>
          </cell>
          <cell r="L202" t="str">
            <v>No aplica</v>
          </cell>
          <cell r="M202" t="str">
            <v>No aplica</v>
          </cell>
          <cell r="N202" t="str">
            <v>Carrera 103 B # 82-92 Int 4 Apto 216</v>
          </cell>
          <cell r="O202" t="str">
            <v>Bogotá</v>
          </cell>
          <cell r="P202" t="str">
            <v>jhon.carvajal@idpc.gov.co</v>
          </cell>
          <cell r="Q202" t="str">
            <v xml:space="preserve"> Contrato de Prestación de Servicios</v>
          </cell>
          <cell r="R202" t="str">
            <v xml:space="preserve">Servicios Profesionales </v>
          </cell>
          <cell r="S202" t="str">
            <v>Contratación directa</v>
          </cell>
          <cell r="T202" t="str">
            <v>Prestación de Servicios Profesionales y Apoyo</v>
          </cell>
          <cell r="U202" t="str">
            <v>Inversión</v>
          </cell>
          <cell r="V202" t="str">
            <v>321-Prestar servicios profesionales al Instituto Distrital de Patrimonio Cultural para apoyar el desarrollo de las acciones que adelante el equipo de bienes muebles y monumentos.</v>
          </cell>
          <cell r="W202">
            <v>44625000</v>
          </cell>
          <cell r="X202">
            <v>44625000</v>
          </cell>
          <cell r="Y202">
            <v>4250000</v>
          </cell>
          <cell r="Z202" t="str">
            <v>315 Dias</v>
          </cell>
          <cell r="AA202">
            <v>0</v>
          </cell>
          <cell r="AB202">
            <v>315</v>
          </cell>
          <cell r="AC202">
            <v>315</v>
          </cell>
          <cell r="AD202">
            <v>44585</v>
          </cell>
          <cell r="AE202">
            <v>44587</v>
          </cell>
          <cell r="AF202">
            <v>44905</v>
          </cell>
          <cell r="AG202" t="str">
            <v>MARIA FERNANDA GONZALEZ  ROJAS</v>
          </cell>
          <cell r="AH202">
            <v>52885029</v>
          </cell>
          <cell r="AI202">
            <v>1</v>
          </cell>
          <cell r="AJ202" t="str">
            <v>https://community.secop.gov.co/Public/Tendering/OpportunityDetail/Index?noticeUID=CO1.NTC.2687503&amp;isFromPublicArea=True&amp;isModal=true&amp;asPopupView=true</v>
          </cell>
          <cell r="AK202" t="str">
            <v>01/24/2022</v>
          </cell>
          <cell r="AL202" t="str">
            <v>MARIA CLAUDIA VARGAS MARTINEZ</v>
          </cell>
          <cell r="AM202" t="str">
            <v xml:space="preserve"> SUBDIRECCION DE PROTECCION E INTERVENCION  </v>
          </cell>
          <cell r="AN202">
            <v>44586</v>
          </cell>
          <cell r="AO202">
            <v>44904</v>
          </cell>
          <cell r="AP202">
            <v>210</v>
          </cell>
          <cell r="AQ202">
            <v>44587</v>
          </cell>
          <cell r="AR202" t="str">
            <v>44,625,000</v>
          </cell>
          <cell r="AS202">
            <v>44586</v>
          </cell>
          <cell r="BU202" t="str">
            <v>Liliana Cecilia Rojas León</v>
          </cell>
          <cell r="BW202" t="str">
            <v>M</v>
          </cell>
          <cell r="BX202">
            <v>44905</v>
          </cell>
        </row>
        <row r="203">
          <cell r="E203">
            <v>202</v>
          </cell>
          <cell r="F203" t="str">
            <v>ANGELA MARIA RUIZ ARAQUE</v>
          </cell>
          <cell r="G203" t="str">
            <v>CC</v>
          </cell>
          <cell r="H203">
            <v>1049604062</v>
          </cell>
          <cell r="I203">
            <v>9</v>
          </cell>
          <cell r="J203">
            <v>31645</v>
          </cell>
          <cell r="K203" t="str">
            <v>No aplica</v>
          </cell>
          <cell r="L203" t="str">
            <v>No aplica</v>
          </cell>
          <cell r="M203" t="str">
            <v>No aplica</v>
          </cell>
          <cell r="N203" t="str">
            <v>Calle 23 no. 68 - 59 int. 21 apto. 301</v>
          </cell>
          <cell r="O203" t="str">
            <v>Bogotá</v>
          </cell>
          <cell r="P203" t="str">
            <v>angela.castro@idpc.gov.co</v>
          </cell>
          <cell r="Q203" t="str">
            <v xml:space="preserve"> Contrato de Prestación de Servicios</v>
          </cell>
          <cell r="R203" t="str">
            <v xml:space="preserve">Servicios Profesionales </v>
          </cell>
          <cell r="S203" t="str">
            <v>Contratación directa</v>
          </cell>
          <cell r="T203" t="str">
            <v>Prestación de Servicios Profesionales y Apoyo</v>
          </cell>
          <cell r="U203" t="str">
            <v>Inversión</v>
          </cell>
          <cell r="V203" t="str">
            <v>323-Prestar servicios profesionales al Instituto Distrital de Patrimonio Cultural para apoyar las intervenciones y proyectos de protección que se realicen sobre los bienes de interés cultural mueble del Distrito Capital.</v>
          </cell>
          <cell r="W203">
            <v>60795000</v>
          </cell>
          <cell r="X203">
            <v>60795000</v>
          </cell>
          <cell r="Y203">
            <v>5790000</v>
          </cell>
          <cell r="Z203" t="str">
            <v>315 Dias</v>
          </cell>
          <cell r="AA203">
            <v>0</v>
          </cell>
          <cell r="AB203">
            <v>315</v>
          </cell>
          <cell r="AC203">
            <v>315</v>
          </cell>
          <cell r="AD203">
            <v>44585</v>
          </cell>
          <cell r="AE203">
            <v>44587</v>
          </cell>
          <cell r="AF203">
            <v>44905</v>
          </cell>
          <cell r="AG203" t="str">
            <v>MARIA FERNANDA GONZALEZ  ROJAS</v>
          </cell>
          <cell r="AH203">
            <v>52885029</v>
          </cell>
          <cell r="AI203">
            <v>1</v>
          </cell>
          <cell r="AJ203" t="str">
            <v>https://community.secop.gov.co/Public/Tendering/OpportunityDetail/Index?noticeUID=CO1.NTC.2687494&amp;isFromPublicArea=True&amp;isModal=true&amp;asPopupView=true</v>
          </cell>
          <cell r="AK203" t="str">
            <v>01/24/2022</v>
          </cell>
          <cell r="AL203" t="str">
            <v>MARIA CLAUDIA VARGAS MARTINEZ</v>
          </cell>
          <cell r="AM203" t="str">
            <v xml:space="preserve"> SUBDIRECCION DE PROTECCION E INTERVENCION  </v>
          </cell>
          <cell r="AN203">
            <v>44586</v>
          </cell>
          <cell r="AO203">
            <v>44904</v>
          </cell>
          <cell r="AP203">
            <v>209</v>
          </cell>
          <cell r="AQ203">
            <v>44587</v>
          </cell>
          <cell r="AR203" t="str">
            <v>60,795,000</v>
          </cell>
          <cell r="AS203">
            <v>44586</v>
          </cell>
          <cell r="BU203" t="str">
            <v>Liliana Cecilia Rojas León</v>
          </cell>
          <cell r="BW203" t="str">
            <v>F</v>
          </cell>
          <cell r="BX203">
            <v>44905</v>
          </cell>
        </row>
        <row r="204">
          <cell r="E204">
            <v>203</v>
          </cell>
          <cell r="F204" t="str">
            <v>DANIELA DUQUE GIL</v>
          </cell>
          <cell r="G204" t="str">
            <v>CC</v>
          </cell>
          <cell r="H204">
            <v>1040737182</v>
          </cell>
          <cell r="I204">
            <v>2</v>
          </cell>
          <cell r="J204">
            <v>33076</v>
          </cell>
          <cell r="K204" t="str">
            <v>No aplica</v>
          </cell>
          <cell r="L204" t="str">
            <v>No aplica</v>
          </cell>
          <cell r="M204" t="str">
            <v>No aplica</v>
          </cell>
          <cell r="N204" t="str">
            <v>Carrera 7#2-46 apto 209</v>
          </cell>
          <cell r="O204" t="str">
            <v>Bogotá</v>
          </cell>
          <cell r="P204" t="str">
            <v>daniela.duque@idpc.gov.co</v>
          </cell>
          <cell r="Q204" t="str">
            <v xml:space="preserve"> Contrato de Prestación de Servicios</v>
          </cell>
          <cell r="R204" t="str">
            <v>Servicios Apoyo a la Gestion</v>
          </cell>
          <cell r="S204" t="str">
            <v>Contratación directa</v>
          </cell>
          <cell r="T204" t="str">
            <v>Prestación de Servicios Profesionales y Apoyo</v>
          </cell>
          <cell r="U204" t="str">
            <v>Inversión</v>
          </cell>
          <cell r="V204" t="str">
            <v>325-Prestar servicios de apoyo a la gestión al Instituto Distrital de Patrimonio Cultural en la intervencion y recuperacion de los bienes muebles ubicados en el espacio público y de la memoria de patrimonios integrados del Distrito Capital</v>
          </cell>
          <cell r="W204">
            <v>31689000</v>
          </cell>
          <cell r="X204">
            <v>31689000</v>
          </cell>
          <cell r="Y204">
            <v>3018000</v>
          </cell>
          <cell r="Z204" t="str">
            <v>315 Dias</v>
          </cell>
          <cell r="AA204">
            <v>0</v>
          </cell>
          <cell r="AB204">
            <v>315</v>
          </cell>
          <cell r="AC204">
            <v>315</v>
          </cell>
          <cell r="AD204">
            <v>44585</v>
          </cell>
          <cell r="AE204">
            <v>44587</v>
          </cell>
          <cell r="AF204">
            <v>44905</v>
          </cell>
          <cell r="AG204" t="str">
            <v>MARIA FERNANDA GONZALEZ  ROJAS</v>
          </cell>
          <cell r="AH204">
            <v>52885029</v>
          </cell>
          <cell r="AI204">
            <v>1</v>
          </cell>
          <cell r="AJ204" t="str">
            <v>https://community.secop.gov.co/Public/Tendering/OpportunityDetail/Index?noticeUID=CO1.NTC.2689068&amp;isFromPublicArea=True&amp;isModal=true&amp;asPopupView=true</v>
          </cell>
          <cell r="AK204" t="str">
            <v>01/24/2022</v>
          </cell>
          <cell r="AL204" t="str">
            <v>MARIA CLAUDIA VARGAS MARTINEZ</v>
          </cell>
          <cell r="AM204" t="str">
            <v xml:space="preserve"> SUBDIRECCION DE PROTECCION E INTERVENCION  </v>
          </cell>
          <cell r="AN204">
            <v>44586</v>
          </cell>
          <cell r="AO204">
            <v>44904</v>
          </cell>
          <cell r="AP204">
            <v>207</v>
          </cell>
          <cell r="AQ204">
            <v>44587</v>
          </cell>
          <cell r="AR204" t="str">
            <v>31,689,000</v>
          </cell>
          <cell r="AS204">
            <v>44586</v>
          </cell>
          <cell r="BU204" t="str">
            <v>Liliana Cecilia Rojas León</v>
          </cell>
          <cell r="BW204" t="str">
            <v>F</v>
          </cell>
          <cell r="BX204">
            <v>44905</v>
          </cell>
        </row>
        <row r="205">
          <cell r="E205">
            <v>204</v>
          </cell>
          <cell r="F205" t="str">
            <v>WILSON ORLANDO DAZA MONTAÑO</v>
          </cell>
          <cell r="G205" t="str">
            <v>CC</v>
          </cell>
          <cell r="H205">
            <v>79657444</v>
          </cell>
          <cell r="I205">
            <v>4</v>
          </cell>
          <cell r="J205">
            <v>26934</v>
          </cell>
          <cell r="K205" t="str">
            <v>No aplica</v>
          </cell>
          <cell r="L205" t="str">
            <v>No aplica</v>
          </cell>
          <cell r="M205" t="str">
            <v>No aplica</v>
          </cell>
          <cell r="N205" t="str">
            <v>Diagonal 182 No, 20 - 71 Int 3 Apto 312</v>
          </cell>
          <cell r="O205" t="str">
            <v>Bogotá</v>
          </cell>
          <cell r="P205" t="str">
            <v>wilson.daza@idpc.gov.co</v>
          </cell>
          <cell r="Q205" t="str">
            <v xml:space="preserve"> Contrato de Prestación de Servicios</v>
          </cell>
          <cell r="R205" t="str">
            <v>Servicios Apoyo a la Gestion</v>
          </cell>
          <cell r="S205" t="str">
            <v>Contratación directa</v>
          </cell>
          <cell r="T205" t="str">
            <v>Prestación de Servicios Profesionales y Apoyo</v>
          </cell>
          <cell r="U205" t="str">
            <v>Inversión</v>
          </cell>
          <cell r="V205" t="str">
            <v>326-Prestar servicios de apoyo a la gestión al Instituto Distrital de Patrimonio Cultural en la intervencion y recuperacion de los bienes muebles ubicados en el espacio público y de la memoria de patrimonios integrados del Distrito Capital</v>
          </cell>
          <cell r="W205">
            <v>31689000</v>
          </cell>
          <cell r="X205">
            <v>31689000</v>
          </cell>
          <cell r="Y205">
            <v>3018000</v>
          </cell>
          <cell r="Z205" t="str">
            <v>315 Dias</v>
          </cell>
          <cell r="AA205">
            <v>0</v>
          </cell>
          <cell r="AB205">
            <v>315</v>
          </cell>
          <cell r="AC205">
            <v>315</v>
          </cell>
          <cell r="AD205">
            <v>44585</v>
          </cell>
          <cell r="AE205">
            <v>44587</v>
          </cell>
          <cell r="AF205">
            <v>44905</v>
          </cell>
          <cell r="AG205" t="str">
            <v>MARIA FERNANDA GONZALEZ  ROJAS</v>
          </cell>
          <cell r="AH205">
            <v>52885029</v>
          </cell>
          <cell r="AI205">
            <v>1</v>
          </cell>
          <cell r="AJ205" t="str">
            <v>https://community.secop.gov.co/Public/Tendering/OpportunityDetail/Index?noticeUID=CO1.NTC.2691439&amp;isFromPublicArea=True&amp;isModal=true&amp;asPopupView=true</v>
          </cell>
          <cell r="AK205" t="str">
            <v>01/24/2022</v>
          </cell>
          <cell r="AL205" t="str">
            <v>MARIA CLAUDIA VARGAS MARTINEZ</v>
          </cell>
          <cell r="AM205" t="str">
            <v xml:space="preserve"> SUBDIRECCION DE PROTECCION E INTERVENCION  </v>
          </cell>
          <cell r="AN205">
            <v>44586</v>
          </cell>
          <cell r="AO205">
            <v>44904</v>
          </cell>
          <cell r="AP205">
            <v>206</v>
          </cell>
          <cell r="AQ205">
            <v>44587</v>
          </cell>
          <cell r="AR205" t="str">
            <v>31,689,000</v>
          </cell>
          <cell r="AS205">
            <v>44587</v>
          </cell>
          <cell r="AX205">
            <v>44783</v>
          </cell>
          <cell r="AY205">
            <v>44783</v>
          </cell>
          <cell r="AZ205">
            <v>9</v>
          </cell>
          <cell r="BA205">
            <v>44791</v>
          </cell>
          <cell r="BB205">
            <v>44792</v>
          </cell>
          <cell r="BC205">
            <v>44792</v>
          </cell>
          <cell r="BD205">
            <v>44914</v>
          </cell>
          <cell r="BU205" t="str">
            <v>Liliana Cecilia Rojas León</v>
          </cell>
          <cell r="BW205" t="str">
            <v>M</v>
          </cell>
          <cell r="BX205">
            <v>44914</v>
          </cell>
        </row>
        <row r="206">
          <cell r="E206">
            <v>205</v>
          </cell>
          <cell r="F206" t="str">
            <v>NUBIA ALEXANDRA CORTÈS REINA</v>
          </cell>
          <cell r="G206" t="str">
            <v>CC</v>
          </cell>
          <cell r="H206">
            <v>52967521</v>
          </cell>
          <cell r="I206">
            <v>5</v>
          </cell>
          <cell r="J206">
            <v>30650</v>
          </cell>
          <cell r="K206" t="str">
            <v>No aplica</v>
          </cell>
          <cell r="L206" t="str">
            <v>No aplica</v>
          </cell>
          <cell r="M206" t="str">
            <v>No aplica</v>
          </cell>
          <cell r="N206" t="str">
            <v>Carrera 6 No. 12 - 11 Sur Piso 1</v>
          </cell>
          <cell r="O206" t="str">
            <v>Bogotá</v>
          </cell>
          <cell r="Q206" t="str">
            <v xml:space="preserve"> Contrato de Prestación de Servicios</v>
          </cell>
          <cell r="R206" t="str">
            <v>Servicios Apoyo a la Gestion</v>
          </cell>
          <cell r="S206" t="str">
            <v>Contratación directa</v>
          </cell>
          <cell r="T206" t="str">
            <v>Prestación de Servicios Profesionales y Apoyo</v>
          </cell>
          <cell r="U206" t="str">
            <v>Inversión</v>
          </cell>
          <cell r="V206" t="str">
            <v>328-Prestar servicios de apoyo a la gestión al Instituto Distrital de Patrimonio Cultural en la intervencion y recuperacion de los bienes muebles ubicados en el espacio público y de la memoria de patrimonios integrados del Distrito Capital</v>
          </cell>
          <cell r="W206">
            <v>31689000</v>
          </cell>
          <cell r="X206">
            <v>31689000</v>
          </cell>
          <cell r="Y206">
            <v>3018000</v>
          </cell>
          <cell r="Z206" t="str">
            <v>315 Dias</v>
          </cell>
          <cell r="AA206">
            <v>0</v>
          </cell>
          <cell r="AB206">
            <v>315</v>
          </cell>
          <cell r="AC206">
            <v>315</v>
          </cell>
          <cell r="AD206">
            <v>44585</v>
          </cell>
          <cell r="AE206">
            <v>44587</v>
          </cell>
          <cell r="AF206">
            <v>44905</v>
          </cell>
          <cell r="AG206" t="str">
            <v>MARIA FERNANDA GONZALEZ  ROJAS</v>
          </cell>
          <cell r="AH206">
            <v>52885029</v>
          </cell>
          <cell r="AI206">
            <v>1</v>
          </cell>
          <cell r="AJ206" t="str">
            <v>https://community.secop.gov.co/Public/Tendering/OpportunityDetail/Index?noticeUID=CO1.NTC.2692920&amp;isFromPublicArea=True&amp;isModal=true&amp;asPopupView=true</v>
          </cell>
          <cell r="AK206" t="str">
            <v>01/25/2022</v>
          </cell>
          <cell r="AL206" t="str">
            <v>MARIA CLAUDIA VARGAS MARTINEZ</v>
          </cell>
          <cell r="AM206" t="str">
            <v xml:space="preserve"> SUBDIRECCION DE PROTECCION E INTERVENCION  </v>
          </cell>
          <cell r="AN206">
            <v>44586</v>
          </cell>
          <cell r="AO206">
            <v>44904</v>
          </cell>
          <cell r="AP206">
            <v>204</v>
          </cell>
          <cell r="AQ206">
            <v>44587</v>
          </cell>
          <cell r="AR206" t="str">
            <v>31,689,000</v>
          </cell>
          <cell r="AS206">
            <v>44586</v>
          </cell>
          <cell r="BU206" t="str">
            <v>Liliana Cecilia Rojas León</v>
          </cell>
          <cell r="BW206" t="str">
            <v>F</v>
          </cell>
          <cell r="BX206">
            <v>44905</v>
          </cell>
        </row>
        <row r="207">
          <cell r="E207">
            <v>206</v>
          </cell>
          <cell r="F207" t="str">
            <v>RICHARD ADRIAN RIVERA BELTRÁN</v>
          </cell>
          <cell r="G207" t="str">
            <v>CC</v>
          </cell>
          <cell r="H207">
            <v>1014272242</v>
          </cell>
          <cell r="I207">
            <v>4</v>
          </cell>
          <cell r="J207">
            <v>35036</v>
          </cell>
          <cell r="K207" t="str">
            <v>No aplica</v>
          </cell>
          <cell r="L207" t="str">
            <v>No aplica</v>
          </cell>
          <cell r="M207" t="str">
            <v>No aplica</v>
          </cell>
          <cell r="N207" t="str">
            <v>cll 44a 20 39</v>
          </cell>
          <cell r="O207" t="str">
            <v>Bogotá</v>
          </cell>
          <cell r="P207" t="str">
            <v>adrian.rivera@idpc.gov.co</v>
          </cell>
          <cell r="Q207" t="str">
            <v xml:space="preserve"> Contrato de Prestación de Servicios</v>
          </cell>
          <cell r="R207" t="str">
            <v>Servicios Apoyo a la Gestion</v>
          </cell>
          <cell r="S207" t="str">
            <v>Contratación directa</v>
          </cell>
          <cell r="T207" t="str">
            <v>Prestación de Servicios Profesionales y Apoyo</v>
          </cell>
          <cell r="U207" t="str">
            <v>Inversión</v>
          </cell>
          <cell r="V207" t="str">
            <v>332-Prestar servicios de apoyo a la gestión al Instituto Distrital de Patrimonio Cultural para apoyar las actividades técnicas de fachadas y espacio público de Sectores de Interés Cultural y en Bienes inmuebles de Interés Cultural.</v>
          </cell>
          <cell r="W207">
            <v>31689000</v>
          </cell>
          <cell r="X207">
            <v>31689000</v>
          </cell>
          <cell r="Y207">
            <v>3018000</v>
          </cell>
          <cell r="Z207" t="str">
            <v>315 Dias</v>
          </cell>
          <cell r="AA207">
            <v>0</v>
          </cell>
          <cell r="AB207">
            <v>315</v>
          </cell>
          <cell r="AC207">
            <v>315</v>
          </cell>
          <cell r="AD207">
            <v>44585</v>
          </cell>
          <cell r="AE207">
            <v>44587</v>
          </cell>
          <cell r="AF207">
            <v>44905</v>
          </cell>
          <cell r="AG207" t="str">
            <v>HEVER  LUIS CRUZ  CASTRO</v>
          </cell>
          <cell r="AH207">
            <v>6034269</v>
          </cell>
          <cell r="AI207">
            <v>2</v>
          </cell>
          <cell r="AJ207" t="str">
            <v>https://community.secop.gov.co/Public/Tendering/OpportunityDetail/Index?noticeUID=CO1.NTC.2692272&amp;isFromPublicArea=True&amp;isModal=true&amp;asPopupView=true</v>
          </cell>
          <cell r="AK207" t="str">
            <v>01/24/2022</v>
          </cell>
          <cell r="AL207" t="str">
            <v>MARIA CLAUDIA VARGAS MARTINEZ</v>
          </cell>
          <cell r="AM207" t="str">
            <v xml:space="preserve"> SUBDIRECCION DE PROTECCION E INTERVENCION  </v>
          </cell>
          <cell r="AN207">
            <v>44586</v>
          </cell>
          <cell r="AO207">
            <v>44904</v>
          </cell>
          <cell r="AP207">
            <v>213</v>
          </cell>
          <cell r="AQ207">
            <v>44587</v>
          </cell>
          <cell r="AR207" t="str">
            <v>31,689,000</v>
          </cell>
          <cell r="AS207">
            <v>44587</v>
          </cell>
          <cell r="BU207" t="str">
            <v>Liliana Cecilia Rojas León</v>
          </cell>
          <cell r="BW207" t="str">
            <v>M</v>
          </cell>
          <cell r="BX207">
            <v>44905</v>
          </cell>
        </row>
        <row r="208">
          <cell r="E208">
            <v>207</v>
          </cell>
          <cell r="F208" t="str">
            <v>MARIA ISABEL VANEGAS SILVA</v>
          </cell>
          <cell r="G208" t="str">
            <v>CC</v>
          </cell>
          <cell r="H208">
            <v>52284866</v>
          </cell>
          <cell r="I208">
            <v>9</v>
          </cell>
          <cell r="J208">
            <v>28443</v>
          </cell>
          <cell r="K208" t="str">
            <v>No aplica</v>
          </cell>
          <cell r="L208" t="str">
            <v>No aplica</v>
          </cell>
          <cell r="M208" t="str">
            <v>No aplica</v>
          </cell>
          <cell r="N208" t="str">
            <v>KR 2A 17A 35 SUR INT 16 AP 504</v>
          </cell>
          <cell r="O208" t="str">
            <v>Bogotá</v>
          </cell>
          <cell r="P208" t="str">
            <v>maria.forero@idpc.gov.co</v>
          </cell>
          <cell r="Q208" t="str">
            <v xml:space="preserve"> Contrato de Prestación de Servicios</v>
          </cell>
          <cell r="R208" t="str">
            <v xml:space="preserve">Servicios Profesionales </v>
          </cell>
          <cell r="S208" t="str">
            <v>Contratación directa</v>
          </cell>
          <cell r="T208" t="str">
            <v>Prestación de Servicios Profesionales y Apoyo</v>
          </cell>
          <cell r="U208" t="str">
            <v>Inversión</v>
          </cell>
          <cell r="V208" t="str">
            <v>367-Prestar servicios profesionales al Instituto Distrital de Patrimonio Cultural para apoyar la actualización del inventario BIC del Distrito Capital de acuerdo con los lineamientos de la Subdirección de Protección e Intervención del Patrimonio.</v>
          </cell>
          <cell r="W208">
            <v>63690000</v>
          </cell>
          <cell r="X208">
            <v>63690000</v>
          </cell>
          <cell r="Y208">
            <v>5790000</v>
          </cell>
          <cell r="Z208" t="str">
            <v>11 Meses</v>
          </cell>
          <cell r="AA208">
            <v>11</v>
          </cell>
          <cell r="AB208">
            <v>0</v>
          </cell>
          <cell r="AC208">
            <v>330</v>
          </cell>
          <cell r="AD208">
            <v>44586</v>
          </cell>
          <cell r="AE208">
            <v>44587</v>
          </cell>
          <cell r="AF208">
            <v>44920</v>
          </cell>
          <cell r="AG208" t="str">
            <v>MARIA CLAUDIA VARGAS MARTINEZ</v>
          </cell>
          <cell r="AH208">
            <v>39791978</v>
          </cell>
          <cell r="AI208">
            <v>2</v>
          </cell>
          <cell r="AJ208" t="str">
            <v>https://community.secop.gov.co/Public/Tendering/OpportunityDetail/Index?noticeUID=CO1.NTC.2693964&amp;isFromPublicArea=True&amp;isModal=true&amp;asPopupView=true</v>
          </cell>
          <cell r="AK208" t="str">
            <v>01/25/2022</v>
          </cell>
          <cell r="AL208" t="str">
            <v>MARIA CLAUDIA VARGAS MARTINEZ</v>
          </cell>
          <cell r="AM208" t="str">
            <v xml:space="preserve"> SUBDIRECCION DE PROTECCION E INTERVENCION  </v>
          </cell>
          <cell r="AN208">
            <v>44586</v>
          </cell>
          <cell r="AO208">
            <v>44919</v>
          </cell>
          <cell r="AP208">
            <v>218</v>
          </cell>
          <cell r="AQ208">
            <v>44587</v>
          </cell>
          <cell r="AR208" t="str">
            <v>63,690,000</v>
          </cell>
          <cell r="AS208">
            <v>44587</v>
          </cell>
          <cell r="BU208" t="str">
            <v>Liliana Cecilia Rojas León</v>
          </cell>
          <cell r="BW208" t="str">
            <v>F</v>
          </cell>
          <cell r="BX208">
            <v>44920</v>
          </cell>
        </row>
        <row r="209">
          <cell r="E209">
            <v>208</v>
          </cell>
          <cell r="F209" t="str">
            <v>VLADIMIR TOVAR MUÑOZ</v>
          </cell>
          <cell r="G209" t="str">
            <v>CC</v>
          </cell>
          <cell r="H209">
            <v>9097186</v>
          </cell>
          <cell r="I209">
            <v>0</v>
          </cell>
          <cell r="J209">
            <v>28435</v>
          </cell>
          <cell r="K209" t="str">
            <v>No aplica</v>
          </cell>
          <cell r="L209" t="str">
            <v>No aplica</v>
          </cell>
          <cell r="M209" t="str">
            <v>No aplica</v>
          </cell>
          <cell r="N209" t="str">
            <v>carrera 103 B # 82-48</v>
          </cell>
          <cell r="O209" t="str">
            <v>Bogotá</v>
          </cell>
          <cell r="P209" t="str">
            <v>vladimir.tovar@idpc.gov.co</v>
          </cell>
          <cell r="Q209" t="str">
            <v xml:space="preserve"> Contrato de Prestación de Servicios</v>
          </cell>
          <cell r="R209" t="str">
            <v xml:space="preserve">Servicios Profesionales </v>
          </cell>
          <cell r="S209" t="str">
            <v>Contratación directa</v>
          </cell>
          <cell r="T209" t="str">
            <v>Prestación de Servicios Profesionales y Apoyo</v>
          </cell>
          <cell r="U209" t="str">
            <v>Inversión</v>
          </cell>
          <cell r="V209" t="str">
            <v>372-Prestar servicios profesionales al Instituto Distrital de Patrimonio Cultural apoyando la actualización del inventario BIC mueble del Distrito Capital de acuerdo con los lineamientos de la Subdirección de Protección e Intervención.</v>
          </cell>
          <cell r="W209">
            <v>28950000</v>
          </cell>
          <cell r="X209">
            <v>28950000</v>
          </cell>
          <cell r="Y209">
            <v>5790000</v>
          </cell>
          <cell r="Z209" t="str">
            <v>5 Meses</v>
          </cell>
          <cell r="AA209">
            <v>5</v>
          </cell>
          <cell r="AB209">
            <v>0</v>
          </cell>
          <cell r="AC209">
            <v>150</v>
          </cell>
          <cell r="AD209">
            <v>44586</v>
          </cell>
          <cell r="AE209">
            <v>44587</v>
          </cell>
          <cell r="AF209">
            <v>44737</v>
          </cell>
          <cell r="AG209" t="str">
            <v>MARIA CLAUDIA VARGAS MARTINEZ</v>
          </cell>
          <cell r="AH209">
            <v>39791978</v>
          </cell>
          <cell r="AI209">
            <v>2</v>
          </cell>
          <cell r="AJ209" t="str">
            <v>https://community.secop.gov.co/Public/Tendering/OpportunityDetail/Index?noticeUID=CO1.NTC.2695205&amp;isFromPublicArea=True&amp;isModal=true&amp;asPopupView=true</v>
          </cell>
          <cell r="AK209" t="str">
            <v>01/25/2022</v>
          </cell>
          <cell r="AL209" t="str">
            <v>MARIA CLAUDIA VARGAS MARTINEZ</v>
          </cell>
          <cell r="AM209" t="str">
            <v xml:space="preserve"> SUBDIRECCION DE PROTECCION E INTERVENCION  </v>
          </cell>
          <cell r="AN209">
            <v>44586</v>
          </cell>
          <cell r="AO209">
            <v>44736</v>
          </cell>
          <cell r="AP209">
            <v>217</v>
          </cell>
          <cell r="AQ209">
            <v>44587</v>
          </cell>
          <cell r="AR209" t="str">
            <v>28,950,000</v>
          </cell>
          <cell r="AS209">
            <v>44587</v>
          </cell>
          <cell r="BU209" t="str">
            <v>Liliana Cecilia Rojas León</v>
          </cell>
          <cell r="BW209" t="str">
            <v>M</v>
          </cell>
          <cell r="BX209">
            <v>44737</v>
          </cell>
        </row>
        <row r="210">
          <cell r="E210">
            <v>209</v>
          </cell>
          <cell r="F210" t="str">
            <v>FRANCISCO PINZÓN RIAÑO</v>
          </cell>
          <cell r="G210" t="str">
            <v>CC</v>
          </cell>
          <cell r="H210">
            <v>80187481</v>
          </cell>
          <cell r="I210">
            <v>3</v>
          </cell>
          <cell r="J210">
            <v>30432</v>
          </cell>
          <cell r="K210" t="str">
            <v>No aplica</v>
          </cell>
          <cell r="L210" t="str">
            <v>No aplica</v>
          </cell>
          <cell r="M210" t="str">
            <v>No aplica</v>
          </cell>
          <cell r="N210" t="str">
            <v>Carrera 13 No. 38 - 76 Apartamento 1304</v>
          </cell>
          <cell r="O210" t="str">
            <v>Bogotá</v>
          </cell>
          <cell r="P210" t="str">
            <v>francisco.pinzon@idpc.gov.co</v>
          </cell>
          <cell r="Q210" t="str">
            <v xml:space="preserve"> Contrato de Prestación de Servicios</v>
          </cell>
          <cell r="R210" t="str">
            <v xml:space="preserve">Servicios Profesionales </v>
          </cell>
          <cell r="S210" t="str">
            <v>Contratación directa</v>
          </cell>
          <cell r="T210" t="str">
            <v>Prestación de Servicios Profesionales y Apoyo</v>
          </cell>
          <cell r="U210" t="str">
            <v>Inversión</v>
          </cell>
          <cell r="V210" t="str">
            <v>373-Prestar servicios profesionales al Instituto Distrital de Patrimonio Cultural apoyando la actualización y valoración del inventario BIC inmueble del Distrito Capital de acuerdo con los lineamienos de la Subdiercción de Protección e Intervención.</v>
          </cell>
          <cell r="W210">
            <v>28950000</v>
          </cell>
          <cell r="X210">
            <v>28950000</v>
          </cell>
          <cell r="Y210">
            <v>5790000</v>
          </cell>
          <cell r="Z210" t="str">
            <v>5 Meses</v>
          </cell>
          <cell r="AA210">
            <v>5</v>
          </cell>
          <cell r="AB210">
            <v>0</v>
          </cell>
          <cell r="AC210">
            <v>150</v>
          </cell>
          <cell r="AD210">
            <v>44586</v>
          </cell>
          <cell r="AE210">
            <v>44587</v>
          </cell>
          <cell r="AF210">
            <v>44737</v>
          </cell>
          <cell r="AG210" t="str">
            <v>MARIA CLAUDIA VARGAS MARTINEZ</v>
          </cell>
          <cell r="AH210">
            <v>39791978</v>
          </cell>
          <cell r="AI210">
            <v>2</v>
          </cell>
          <cell r="AJ210" t="str">
            <v>https://community.secop.gov.co/Public/Tendering/OpportunityDetail/Index?noticeUID=CO1.NTC.2696048&amp;isFromPublicArea=True&amp;isModal=true&amp;asPopupView=true</v>
          </cell>
          <cell r="AK210" t="str">
            <v>01/25/2022</v>
          </cell>
          <cell r="AL210" t="str">
            <v>MARIA CLAUDIA VARGAS MARTINEZ</v>
          </cell>
          <cell r="AM210" t="str">
            <v xml:space="preserve"> SUBDIRECCION DE PROTECCION E INTERVENCION  </v>
          </cell>
          <cell r="AN210">
            <v>44586</v>
          </cell>
          <cell r="AO210">
            <v>44736</v>
          </cell>
          <cell r="AP210">
            <v>216</v>
          </cell>
          <cell r="AQ210">
            <v>44587</v>
          </cell>
          <cell r="AR210" t="str">
            <v>28,950,000</v>
          </cell>
          <cell r="AS210">
            <v>44587</v>
          </cell>
          <cell r="BU210" t="str">
            <v>Liliana Cecilia Rojas León</v>
          </cell>
          <cell r="BW210" t="str">
            <v>M</v>
          </cell>
          <cell r="BX210">
            <v>44737</v>
          </cell>
        </row>
        <row r="211">
          <cell r="E211">
            <v>210</v>
          </cell>
          <cell r="F211" t="str">
            <v>JUAN CARLOS ALVARADO PEÑA</v>
          </cell>
          <cell r="G211" t="str">
            <v>CC</v>
          </cell>
          <cell r="H211">
            <v>79734158</v>
          </cell>
          <cell r="I211">
            <v>2</v>
          </cell>
          <cell r="J211">
            <v>27265</v>
          </cell>
          <cell r="K211" t="str">
            <v>No aplica</v>
          </cell>
          <cell r="L211" t="str">
            <v>No aplica</v>
          </cell>
          <cell r="M211" t="str">
            <v>No aplica</v>
          </cell>
          <cell r="N211" t="str">
            <v>Carrera 1 F NUMERO 48 U 27 SUR</v>
          </cell>
          <cell r="O211" t="str">
            <v>Bogotá</v>
          </cell>
          <cell r="P211" t="str">
            <v>juan.saenz@idpc.gov.co</v>
          </cell>
          <cell r="Q211" t="str">
            <v xml:space="preserve"> Contrato de Prestación de Servicios</v>
          </cell>
          <cell r="R211" t="str">
            <v xml:space="preserve">Servicios Profesionales </v>
          </cell>
          <cell r="S211" t="str">
            <v>Contratación directa</v>
          </cell>
          <cell r="T211" t="str">
            <v>Prestación de Servicios Profesionales y Apoyo</v>
          </cell>
          <cell r="U211" t="str">
            <v>Inversión</v>
          </cell>
          <cell r="V211" t="str">
            <v>224-Prestar servicios profesionales para ejecutar actividades relacionadas con la administración de bienes y servicios para una eficiente gestión institucional en el IDPC.</v>
          </cell>
          <cell r="W211">
            <v>44187000</v>
          </cell>
          <cell r="X211">
            <v>44187000</v>
          </cell>
          <cell r="Y211">
            <v>4017000</v>
          </cell>
          <cell r="Z211" t="str">
            <v>11 Meses</v>
          </cell>
          <cell r="AA211">
            <v>11</v>
          </cell>
          <cell r="AB211">
            <v>0</v>
          </cell>
          <cell r="AC211">
            <v>330</v>
          </cell>
          <cell r="AD211">
            <v>44587</v>
          </cell>
          <cell r="AE211">
            <v>44589</v>
          </cell>
          <cell r="AF211">
            <v>44922</v>
          </cell>
          <cell r="AG211" t="str">
            <v>JUAN FERNANDO ACOSTA MIRKOW</v>
          </cell>
          <cell r="AH211">
            <v>71722121</v>
          </cell>
          <cell r="AI211">
            <v>1</v>
          </cell>
          <cell r="AJ211" t="str">
            <v>https://community.secop.gov.co/Public/Tendering/OpportunityDetail/Index?noticeUID=CO1.NTC.2701344&amp;isFromPublicArea=True&amp;isModal=true&amp;asPopupView=true</v>
          </cell>
          <cell r="AK211" t="str">
            <v>01/25/2022</v>
          </cell>
          <cell r="AL211" t="str">
            <v>JUAN FERNANDO ACOSTA MIRKOW</v>
          </cell>
          <cell r="AM211" t="str">
            <v>SUBDIRECCION DE GESTION CORPORATIVA</v>
          </cell>
          <cell r="AN211">
            <v>44587</v>
          </cell>
          <cell r="AO211">
            <v>44920</v>
          </cell>
          <cell r="AP211">
            <v>203</v>
          </cell>
          <cell r="AQ211">
            <v>44587</v>
          </cell>
          <cell r="AR211" t="str">
            <v>44,187,000</v>
          </cell>
          <cell r="AS211">
            <v>44589</v>
          </cell>
          <cell r="BU211" t="str">
            <v xml:space="preserve">Carlos Tello </v>
          </cell>
          <cell r="BW211" t="str">
            <v>M</v>
          </cell>
          <cell r="BX211">
            <v>44922</v>
          </cell>
        </row>
        <row r="212">
          <cell r="E212">
            <v>211</v>
          </cell>
          <cell r="F212" t="str">
            <v>SANDRA PATRICIA PALACIOS ARCE</v>
          </cell>
          <cell r="G212" t="str">
            <v>CC</v>
          </cell>
          <cell r="H212">
            <v>35894001</v>
          </cell>
          <cell r="I212">
            <v>0</v>
          </cell>
          <cell r="J212">
            <v>29503</v>
          </cell>
          <cell r="K212" t="str">
            <v>No aplica</v>
          </cell>
          <cell r="L212" t="str">
            <v>No aplica</v>
          </cell>
          <cell r="M212" t="str">
            <v>No aplica</v>
          </cell>
          <cell r="N212" t="str">
            <v>Carrera 88 D No, 6 D 28</v>
          </cell>
          <cell r="O212" t="str">
            <v>Bogotá</v>
          </cell>
          <cell r="P212" t="str">
            <v>sandra.palacios@idpc.gov.co</v>
          </cell>
          <cell r="Q212" t="str">
            <v xml:space="preserve"> Contrato de Prestación de Servicios</v>
          </cell>
          <cell r="R212" t="str">
            <v xml:space="preserve">Servicios Profesionales </v>
          </cell>
          <cell r="S212" t="str">
            <v>Contratación directa</v>
          </cell>
          <cell r="T212" t="str">
            <v>Prestación de Servicios Profesionales y Apoyo</v>
          </cell>
          <cell r="U212" t="str">
            <v>Inversión</v>
          </cell>
          <cell r="V212" t="str">
            <v>225-Prestar servicios profesionales para ejecutar actividades relacionadas con el seguimiento al mantenimiento y conservación de la Infraestructura física para el adecuado funcionamiento de la sedes del IDPC.</v>
          </cell>
          <cell r="W212">
            <v>50985000</v>
          </cell>
          <cell r="X212">
            <v>50985000</v>
          </cell>
          <cell r="Y212">
            <v>4635000</v>
          </cell>
          <cell r="Z212" t="str">
            <v>11 Meses</v>
          </cell>
          <cell r="AA212">
            <v>11</v>
          </cell>
          <cell r="AB212">
            <v>0</v>
          </cell>
          <cell r="AC212">
            <v>330</v>
          </cell>
          <cell r="AD212">
            <v>44587</v>
          </cell>
          <cell r="AE212">
            <v>44588</v>
          </cell>
          <cell r="AF212">
            <v>44921</v>
          </cell>
          <cell r="AG212" t="str">
            <v>JUAN FERNANDO ACOSTA MIRKOW</v>
          </cell>
          <cell r="AH212">
            <v>71722121</v>
          </cell>
          <cell r="AI212">
            <v>1</v>
          </cell>
          <cell r="AJ212" t="str">
            <v>https://community.secop.gov.co/Public/Tendering/OpportunityDetail/Index?noticeUID=CO1.NTC.2701537&amp;isFromPublicArea=True&amp;isModal=true&amp;asPopupView=true</v>
          </cell>
          <cell r="AK212" t="str">
            <v>01/25/2022</v>
          </cell>
          <cell r="AL212" t="str">
            <v>JUAN FERNANDO ACOSTA MIRKOW</v>
          </cell>
          <cell r="AM212" t="str">
            <v>SUBDIRECCION DE GESTION CORPORATIVA</v>
          </cell>
          <cell r="AN212">
            <v>44587</v>
          </cell>
          <cell r="AO212">
            <v>44920</v>
          </cell>
          <cell r="AP212">
            <v>224</v>
          </cell>
          <cell r="AQ212">
            <v>44587</v>
          </cell>
          <cell r="AR212" t="str">
            <v>50,985,000</v>
          </cell>
          <cell r="AS212">
            <v>44588</v>
          </cell>
          <cell r="BU212" t="str">
            <v xml:space="preserve">Carlos Tello </v>
          </cell>
          <cell r="BW212" t="str">
            <v>F</v>
          </cell>
          <cell r="BX212">
            <v>44921</v>
          </cell>
        </row>
        <row r="213">
          <cell r="E213">
            <v>212</v>
          </cell>
          <cell r="F213" t="str">
            <v>JAIBER ALFONSO SARMIENTO RUIZ</v>
          </cell>
          <cell r="G213" t="str">
            <v>CC</v>
          </cell>
          <cell r="H213">
            <v>79668338</v>
          </cell>
          <cell r="I213">
            <v>9</v>
          </cell>
          <cell r="J213">
            <v>26876</v>
          </cell>
          <cell r="K213" t="str">
            <v>No aplica</v>
          </cell>
          <cell r="L213" t="str">
            <v>No aplica</v>
          </cell>
          <cell r="M213" t="str">
            <v>No aplica</v>
          </cell>
          <cell r="N213" t="str">
            <v>Calle 35a Nª 93-26 sur</v>
          </cell>
          <cell r="O213" t="str">
            <v>Bogotá</v>
          </cell>
          <cell r="P213" t="str">
            <v>jsarmiento@idpc.gov.co</v>
          </cell>
          <cell r="Q213" t="str">
            <v xml:space="preserve"> Contrato de Prestación de Servicios</v>
          </cell>
          <cell r="R213" t="str">
            <v>Servicios Apoyo a la Gestion</v>
          </cell>
          <cell r="S213" t="str">
            <v>Contratación directa</v>
          </cell>
          <cell r="T213" t="str">
            <v>Prestación de Servicios Profesionales y Apoyo</v>
          </cell>
          <cell r="U213" t="str">
            <v>Inversión</v>
          </cell>
          <cell r="V213" t="str">
            <v>245-Prestar servicios de apoyo a la gestión en la infraestructura tecnológica para el mejoramiento de su eficiencia en el IDPC.</v>
          </cell>
          <cell r="W213">
            <v>41202678</v>
          </cell>
          <cell r="X213">
            <v>41202678</v>
          </cell>
          <cell r="Y213">
            <v>3745698</v>
          </cell>
          <cell r="Z213" t="str">
            <v>11 Meses</v>
          </cell>
          <cell r="AA213">
            <v>11</v>
          </cell>
          <cell r="AB213">
            <v>0</v>
          </cell>
          <cell r="AC213">
            <v>330</v>
          </cell>
          <cell r="AD213">
            <v>44586</v>
          </cell>
          <cell r="AE213">
            <v>44589</v>
          </cell>
          <cell r="AF213">
            <v>44922</v>
          </cell>
          <cell r="AG213" t="str">
            <v>JUAN FERNANDO ACOSTA MIRKOW</v>
          </cell>
          <cell r="AH213">
            <v>71722121</v>
          </cell>
          <cell r="AI213">
            <v>1</v>
          </cell>
          <cell r="AJ213" t="str">
            <v>https://community.secop.gov.co/Public/Tendering/OpportunityDetail/Index?noticeUID=CO1.NTC.2701548&amp;isFromPublicArea=True&amp;isModal=true&amp;asPopupView=true</v>
          </cell>
          <cell r="AK213" t="str">
            <v>01/25/2022</v>
          </cell>
          <cell r="AL213" t="str">
            <v>JUAN FERNANDO ACOSTA MIRKOW</v>
          </cell>
          <cell r="AM213" t="str">
            <v>SUBDIRECCION DE GESTION CORPORATIVA</v>
          </cell>
          <cell r="AN213">
            <v>44587</v>
          </cell>
          <cell r="AO213">
            <v>44920</v>
          </cell>
          <cell r="AP213">
            <v>222</v>
          </cell>
          <cell r="AQ213">
            <v>44587</v>
          </cell>
          <cell r="AR213" t="str">
            <v>41,202,678</v>
          </cell>
          <cell r="AS213">
            <v>44589</v>
          </cell>
          <cell r="BU213" t="str">
            <v xml:space="preserve">Carlos Tello </v>
          </cell>
          <cell r="BW213" t="str">
            <v>M</v>
          </cell>
          <cell r="BX213">
            <v>44922</v>
          </cell>
        </row>
        <row r="214">
          <cell r="E214">
            <v>213</v>
          </cell>
          <cell r="F214" t="str">
            <v>JUAN ANDRES POVEDA RIAÑO</v>
          </cell>
          <cell r="G214" t="str">
            <v>CC</v>
          </cell>
          <cell r="H214">
            <v>79489523</v>
          </cell>
          <cell r="I214">
            <v>7</v>
          </cell>
          <cell r="J214">
            <v>25335</v>
          </cell>
          <cell r="K214" t="str">
            <v>No aplica</v>
          </cell>
          <cell r="L214" t="str">
            <v>No aplica</v>
          </cell>
          <cell r="M214" t="str">
            <v>No aplica</v>
          </cell>
          <cell r="N214" t="str">
            <v>carrera 10 c este#19-85 sur</v>
          </cell>
          <cell r="O214" t="str">
            <v>Bogotá</v>
          </cell>
          <cell r="Q214" t="str">
            <v xml:space="preserve"> Contrato de Prestación de Servicios</v>
          </cell>
          <cell r="R214" t="str">
            <v>Servicios Apoyo a la Gestion</v>
          </cell>
          <cell r="S214" t="str">
            <v>Contratación directa</v>
          </cell>
          <cell r="T214" t="str">
            <v>Prestación de Servicios Profesionales y Apoyo</v>
          </cell>
          <cell r="U214" t="str">
            <v>Inversión</v>
          </cell>
          <cell r="V214" t="str">
            <v>249-Prestar servicios de apoyo a la gestión para el desarrollo de actividades operativas y de servicios generales requeridas por el Instituto Distrital de Patrimonio Cultural.</v>
          </cell>
          <cell r="W214">
            <v>29599625</v>
          </cell>
          <cell r="X214">
            <v>29599625</v>
          </cell>
          <cell r="Y214">
            <v>2690875</v>
          </cell>
          <cell r="Z214" t="str">
            <v>11 Meses</v>
          </cell>
          <cell r="AA214">
            <v>11</v>
          </cell>
          <cell r="AB214">
            <v>0</v>
          </cell>
          <cell r="AC214">
            <v>330</v>
          </cell>
          <cell r="AD214">
            <v>44587</v>
          </cell>
          <cell r="AE214">
            <v>44592</v>
          </cell>
          <cell r="AF214">
            <v>44925</v>
          </cell>
          <cell r="AG214" t="str">
            <v>JUAN FERNANDO ACOSTA MIRKOW</v>
          </cell>
          <cell r="AH214">
            <v>71722121</v>
          </cell>
          <cell r="AI214">
            <v>1</v>
          </cell>
          <cell r="AJ214" t="str">
            <v>https://community.secop.gov.co/Public/Tendering/OpportunityDetail/Index?noticeUID=CO1.NTC.2701267&amp;isFromPublicArea=True&amp;isModal=true&amp;asPopupView=true</v>
          </cell>
          <cell r="AK214" t="str">
            <v>01/25/2022</v>
          </cell>
          <cell r="AL214" t="str">
            <v>JUAN FERNANDO ACOSTA MIRKOW</v>
          </cell>
          <cell r="AM214" t="str">
            <v>SUBDIRECCION DE GESTION CORPORATIVA</v>
          </cell>
          <cell r="AN214">
            <v>44587</v>
          </cell>
          <cell r="AO214">
            <v>44920</v>
          </cell>
          <cell r="AP214">
            <v>259</v>
          </cell>
          <cell r="AQ214">
            <v>44588</v>
          </cell>
          <cell r="AR214" t="str">
            <v>29,599,625</v>
          </cell>
          <cell r="AS214">
            <v>44592</v>
          </cell>
          <cell r="BU214" t="str">
            <v xml:space="preserve">Carlos Tello </v>
          </cell>
          <cell r="BW214" t="str">
            <v>M</v>
          </cell>
          <cell r="BX214">
            <v>44925</v>
          </cell>
        </row>
        <row r="215">
          <cell r="E215">
            <v>214</v>
          </cell>
          <cell r="F215" t="str">
            <v>JHON EDISSON GUAUQUE DUEÑAS</v>
          </cell>
          <cell r="G215" t="str">
            <v>CC</v>
          </cell>
          <cell r="H215">
            <v>1033731630</v>
          </cell>
          <cell r="I215">
            <v>8</v>
          </cell>
          <cell r="J215">
            <v>33311</v>
          </cell>
          <cell r="K215" t="str">
            <v>No aplica</v>
          </cell>
          <cell r="L215" t="str">
            <v>No aplica</v>
          </cell>
          <cell r="M215" t="str">
            <v>No aplica</v>
          </cell>
          <cell r="N215" t="str">
            <v>DIAGONAL 49 D SUR # 13J 54</v>
          </cell>
          <cell r="O215" t="str">
            <v>Bogotá</v>
          </cell>
          <cell r="P215" t="str">
            <v>edison.guauque@idpc.gov.co</v>
          </cell>
          <cell r="Q215" t="str">
            <v xml:space="preserve"> Contrato de Prestación de Servicios</v>
          </cell>
          <cell r="R215" t="str">
            <v xml:space="preserve">Servicios Profesionales </v>
          </cell>
          <cell r="S215" t="str">
            <v>Contratación directa</v>
          </cell>
          <cell r="T215" t="str">
            <v>Prestación de Servicios Profesionales y Apoyo</v>
          </cell>
          <cell r="U215" t="str">
            <v>Inversión</v>
          </cell>
          <cell r="V215" t="str">
            <v>252-
Prestar Servicios profesionales al Instituto Distrital de Patrimonio Cultural realizado actividades propias del procedimiento contable y otros relacionados con el proceso financiero de la entidad, conforme al la normatividad vigente</v>
          </cell>
          <cell r="W215">
            <v>55000000</v>
          </cell>
          <cell r="X215">
            <v>55000000</v>
          </cell>
          <cell r="Y215">
            <v>5000000</v>
          </cell>
          <cell r="Z215" t="str">
            <v>11 Meses</v>
          </cell>
          <cell r="AA215">
            <v>11</v>
          </cell>
          <cell r="AB215">
            <v>0</v>
          </cell>
          <cell r="AC215">
            <v>330</v>
          </cell>
          <cell r="AD215">
            <v>44587</v>
          </cell>
          <cell r="AE215">
            <v>44588</v>
          </cell>
          <cell r="AF215">
            <v>44921</v>
          </cell>
          <cell r="AG215" t="str">
            <v>JUAN FERNANDO ACOSTA MIRKOW</v>
          </cell>
          <cell r="AH215">
            <v>71722121</v>
          </cell>
          <cell r="AI215">
            <v>1</v>
          </cell>
          <cell r="AJ215" t="str">
            <v>https://community.secop.gov.co/Public/Tendering/OpportunityDetail/Index?noticeUID=CO1.NTC.2721621&amp;isFromPublicArea=True&amp;isModal=true&amp;asPopupView=true</v>
          </cell>
          <cell r="AK215" t="str">
            <v>01/26/2022</v>
          </cell>
          <cell r="AL215" t="str">
            <v>JUAN FERNANDO ACOSTA MIRKOW</v>
          </cell>
          <cell r="AM215" t="str">
            <v>SUBDIRECCION DE GESTION CORPORATIVA</v>
          </cell>
          <cell r="AN215">
            <v>44588</v>
          </cell>
          <cell r="AO215">
            <v>44921</v>
          </cell>
          <cell r="AP215">
            <v>287</v>
          </cell>
          <cell r="AQ215">
            <v>44588</v>
          </cell>
          <cell r="AR215" t="str">
            <v>55,000,000</v>
          </cell>
          <cell r="AS215">
            <v>44589</v>
          </cell>
          <cell r="BU215" t="str">
            <v xml:space="preserve">Carlos Tello </v>
          </cell>
          <cell r="BW215" t="str">
            <v>M</v>
          </cell>
          <cell r="BX215">
            <v>44921</v>
          </cell>
        </row>
        <row r="216">
          <cell r="E216">
            <v>215</v>
          </cell>
          <cell r="F216" t="str">
            <v>LUZ MARINA ZAPATA FLOREZ</v>
          </cell>
          <cell r="G216" t="str">
            <v>CC</v>
          </cell>
          <cell r="H216">
            <v>51826377</v>
          </cell>
          <cell r="I216">
            <v>2</v>
          </cell>
          <cell r="J216">
            <v>24414</v>
          </cell>
          <cell r="K216" t="str">
            <v>No aplica</v>
          </cell>
          <cell r="L216" t="str">
            <v>No aplica</v>
          </cell>
          <cell r="M216" t="str">
            <v>No aplica</v>
          </cell>
          <cell r="N216" t="str">
            <v>carrera 102 No. 86 A 46 Inte 60pto 301</v>
          </cell>
          <cell r="O216" t="str">
            <v>Bogotá</v>
          </cell>
          <cell r="P216" t="str">
            <v>luz.zapata@idpc.gov.co</v>
          </cell>
          <cell r="Q216" t="str">
            <v xml:space="preserve"> Contrato de Prestación de Servicios</v>
          </cell>
          <cell r="R216" t="str">
            <v>Servicios Apoyo a la Gestion</v>
          </cell>
          <cell r="S216" t="str">
            <v>Contratación directa</v>
          </cell>
          <cell r="T216" t="str">
            <v>Prestación de Servicios Profesionales y Apoyo</v>
          </cell>
          <cell r="U216" t="str">
            <v>Inversión</v>
          </cell>
          <cell r="V216" t="str">
            <v>409-Prestar servicios de apoyo administrativo en la ejecución de actividades de archivo y correspondencia con ocasión de la gestión instucional del IDPC.</v>
          </cell>
          <cell r="W216">
            <v>33000000</v>
          </cell>
          <cell r="X216">
            <v>33000000</v>
          </cell>
          <cell r="Y216">
            <v>3000000</v>
          </cell>
          <cell r="Z216" t="str">
            <v>11 Meses</v>
          </cell>
          <cell r="AA216">
            <v>11</v>
          </cell>
          <cell r="AB216">
            <v>0</v>
          </cell>
          <cell r="AC216">
            <v>330</v>
          </cell>
          <cell r="AD216">
            <v>44587</v>
          </cell>
          <cell r="AE216">
            <v>44592</v>
          </cell>
          <cell r="AF216">
            <v>44925</v>
          </cell>
          <cell r="AG216" t="str">
            <v>JUAN FERNANDO ACOSTA MIRKOW</v>
          </cell>
          <cell r="AH216">
            <v>71722121</v>
          </cell>
          <cell r="AI216">
            <v>1</v>
          </cell>
          <cell r="AJ216" t="str">
            <v>https://community.secop.gov.co/Public/Tendering/OpportunityDetail/Index?noticeUID=CO1.NTC.2715401&amp;isFromPublicArea=True&amp;isModal=true&amp;asPopupView=true</v>
          </cell>
          <cell r="AK216" t="str">
            <v>01/26/2022</v>
          </cell>
          <cell r="AL216" t="str">
            <v>JUAN FERNANDO ACOSTA MIRKOW</v>
          </cell>
          <cell r="AM216" t="str">
            <v>SUBDIRECCION DE GESTION CORPORATIVA</v>
          </cell>
          <cell r="AN216">
            <v>44587</v>
          </cell>
          <cell r="AO216">
            <v>44920</v>
          </cell>
          <cell r="AP216">
            <v>285</v>
          </cell>
          <cell r="AQ216">
            <v>44588</v>
          </cell>
          <cell r="AR216" t="str">
            <v>33,000,000</v>
          </cell>
          <cell r="AS216">
            <v>44592</v>
          </cell>
          <cell r="BU216" t="str">
            <v xml:space="preserve">Carlos Tello </v>
          </cell>
          <cell r="BW216" t="str">
            <v>F</v>
          </cell>
          <cell r="BX216">
            <v>44925</v>
          </cell>
        </row>
        <row r="217">
          <cell r="E217">
            <v>216</v>
          </cell>
          <cell r="F217" t="str">
            <v xml:space="preserve">EDNA CAMILA DEL CONSUELO ACERO TINOCO 
JOSE ALBERTO DOMINGUEZ GABRIEL </v>
          </cell>
          <cell r="G217" t="str">
            <v>CC</v>
          </cell>
          <cell r="H217">
            <v>1016053047</v>
          </cell>
          <cell r="I217">
            <v>2</v>
          </cell>
          <cell r="J217">
            <v>34013</v>
          </cell>
          <cell r="K217" t="str">
            <v>No aplica</v>
          </cell>
          <cell r="L217" t="str">
            <v>No aplica</v>
          </cell>
          <cell r="M217" t="str">
            <v>No aplica</v>
          </cell>
          <cell r="N217" t="str">
            <v>Carrera 45A#106A-35 Apto 303</v>
          </cell>
          <cell r="O217" t="str">
            <v>Bogotá</v>
          </cell>
          <cell r="P217" t="str">
            <v>jose.dominguez@idpc.gov.co</v>
          </cell>
          <cell r="Q217" t="str">
            <v xml:space="preserve"> Contrato de Prestación de Servicios</v>
          </cell>
          <cell r="R217" t="str">
            <v xml:space="preserve">Servicios Profesionales </v>
          </cell>
          <cell r="S217" t="str">
            <v>Contratación directa</v>
          </cell>
          <cell r="T217" t="str">
            <v>Prestación de Servicios Profesionales y Apoyo</v>
          </cell>
          <cell r="U217" t="str">
            <v>Inversión</v>
          </cell>
          <cell r="V217" t="str">
            <v>419-Prestar servicios profesionales para apoyar el IDPC en el desarrollo de actividades relacionadas con el Modelo de Atención a la Ciudadanía en articulación con la  Política Pública Distrital de Servicio a la Ciudadanía.</v>
          </cell>
          <cell r="W217">
            <v>47586000</v>
          </cell>
          <cell r="X217">
            <v>47586000</v>
          </cell>
          <cell r="Y217">
            <v>4326000</v>
          </cell>
          <cell r="Z217" t="str">
            <v>11 Meses</v>
          </cell>
          <cell r="AA217">
            <v>11</v>
          </cell>
          <cell r="AB217">
            <v>0</v>
          </cell>
          <cell r="AC217">
            <v>330</v>
          </cell>
          <cell r="AD217">
            <v>44588</v>
          </cell>
          <cell r="AE217">
            <v>44589</v>
          </cell>
          <cell r="AF217">
            <v>44922</v>
          </cell>
          <cell r="AG217" t="str">
            <v>JUAN FERNANDO ACOSTA MIRKOW</v>
          </cell>
          <cell r="AH217">
            <v>71722121</v>
          </cell>
          <cell r="AI217">
            <v>1</v>
          </cell>
          <cell r="AJ217" t="str">
            <v>https://community.secop.gov.co/Public/Tendering/OpportunityDetail/Index?noticeUID=CO1.NTC.2722536&amp;isFromPublicArea=True&amp;isModal=true&amp;asPopupView=true</v>
          </cell>
          <cell r="AK217" t="str">
            <v>01/26/2022</v>
          </cell>
          <cell r="AL217" t="str">
            <v>JUAN FERNANDO ACOSTA MIRKOW</v>
          </cell>
          <cell r="AM217" t="str">
            <v>SUBDIRECCION DE GESTION CORPORATIVA</v>
          </cell>
          <cell r="AN217" t="str">
            <v>27/01/2022
01/09/2022</v>
          </cell>
          <cell r="AO217" t="str">
            <v>26/12/2022
27/12/2022</v>
          </cell>
          <cell r="AP217">
            <v>304</v>
          </cell>
          <cell r="AQ217">
            <v>44588</v>
          </cell>
          <cell r="AR217" t="str">
            <v>47,586,000</v>
          </cell>
          <cell r="AS217" t="str">
            <v>28/01/2022
5/09/2022</v>
          </cell>
          <cell r="BE217">
            <v>44804</v>
          </cell>
          <cell r="BF217">
            <v>44805</v>
          </cell>
          <cell r="BG217" t="str">
            <v>JOSE ALBERTO DOMINGUEZ GABRIEL</v>
          </cell>
          <cell r="BH217" t="str">
            <v>CC</v>
          </cell>
          <cell r="BI217">
            <v>80062367</v>
          </cell>
          <cell r="BJ217">
            <v>4</v>
          </cell>
          <cell r="BK217" t="str">
            <v>josealbertodominguezg@gmail.com</v>
          </cell>
          <cell r="BU217" t="str">
            <v xml:space="preserve">Carlos Tello </v>
          </cell>
          <cell r="BW217" t="str">
            <v>F</v>
          </cell>
          <cell r="BX217">
            <v>44922</v>
          </cell>
        </row>
        <row r="218">
          <cell r="E218">
            <v>217</v>
          </cell>
          <cell r="F218" t="str">
            <v>NASLY DANIELA SANCHEZ BERNAL</v>
          </cell>
          <cell r="G218" t="str">
            <v>CC</v>
          </cell>
          <cell r="H218">
            <v>1049631684</v>
          </cell>
          <cell r="I218">
            <v>4</v>
          </cell>
          <cell r="J218">
            <v>33877</v>
          </cell>
          <cell r="K218" t="str">
            <v>No aplica</v>
          </cell>
          <cell r="L218" t="str">
            <v>No aplica</v>
          </cell>
          <cell r="M218" t="str">
            <v>No aplica</v>
          </cell>
          <cell r="N218" t="str">
            <v>CALLE 16 # 7-98 APTO 302</v>
          </cell>
          <cell r="O218" t="str">
            <v>Boyaca</v>
          </cell>
          <cell r="P218" t="str">
            <v>nasly.sanchez@idpc.gov.co</v>
          </cell>
          <cell r="Q218" t="str">
            <v xml:space="preserve"> Contrato de Prestación de Servicios</v>
          </cell>
          <cell r="R218" t="str">
            <v xml:space="preserve">Servicios Profesionales </v>
          </cell>
          <cell r="S218" t="str">
            <v>Contratación directa</v>
          </cell>
          <cell r="T218" t="str">
            <v>Prestación de Servicios Profesionales y Apoyo</v>
          </cell>
          <cell r="U218" t="str">
            <v>Inversión</v>
          </cell>
          <cell r="V218" t="str">
            <v>139-Prestar servicios profesionales al Instituto Distrital de Patrimonio Cultural para apoyar las actividades jurídicas y contractuales requeridas por la Subdirección de Divulgación y Apropiación del Patrimonio Cultural.</v>
          </cell>
          <cell r="W218">
            <v>66000000</v>
          </cell>
          <cell r="X218">
            <v>66000000</v>
          </cell>
          <cell r="Y218">
            <v>6000000</v>
          </cell>
          <cell r="Z218" t="str">
            <v>11 Meses</v>
          </cell>
          <cell r="AA218">
            <v>11</v>
          </cell>
          <cell r="AB218">
            <v>0</v>
          </cell>
          <cell r="AC218">
            <v>330</v>
          </cell>
          <cell r="AD218">
            <v>44587</v>
          </cell>
          <cell r="AE218">
            <v>44589</v>
          </cell>
          <cell r="AF218">
            <v>44922</v>
          </cell>
          <cell r="AG218" t="str">
            <v>ANGELICA MARIA MEDINA MENDOZA</v>
          </cell>
          <cell r="AH218">
            <v>32770467</v>
          </cell>
          <cell r="AI218">
            <v>5</v>
          </cell>
          <cell r="AJ218" t="str">
            <v>https://community.secop.gov.co/Public/Tendering/OpportunityDetail/Index?noticeUID=CO1.NTC.2696401&amp;isFromPublicArea=True&amp;isModal=true&amp;asPopupView=true</v>
          </cell>
          <cell r="AK218" t="str">
            <v>01/25/2022</v>
          </cell>
          <cell r="AL218" t="str">
            <v>ANGELICA MARIA MEDINA MENDOZA</v>
          </cell>
          <cell r="AM218" t="str">
            <v>SUBDIRECCION DE DIVULGACIÓN Y APROPIACIÓN DEL PATRIMONIO</v>
          </cell>
          <cell r="AN218">
            <v>44588</v>
          </cell>
          <cell r="AO218">
            <v>44921</v>
          </cell>
          <cell r="AP218">
            <v>240</v>
          </cell>
          <cell r="AQ218">
            <v>44587</v>
          </cell>
          <cell r="AR218" t="str">
            <v>66,000,000</v>
          </cell>
          <cell r="AS218">
            <v>44589</v>
          </cell>
          <cell r="BU218" t="str">
            <v>Sandra Jannth Rueda Ibañez</v>
          </cell>
          <cell r="BW218" t="str">
            <v>F</v>
          </cell>
          <cell r="BX218">
            <v>44922</v>
          </cell>
        </row>
        <row r="219">
          <cell r="E219">
            <v>218</v>
          </cell>
          <cell r="F219" t="str">
            <v>ERIKA VIVIANA MORALES TAMAYO</v>
          </cell>
          <cell r="G219" t="str">
            <v>CC</v>
          </cell>
          <cell r="H219">
            <v>1013685262</v>
          </cell>
          <cell r="I219">
            <v>0</v>
          </cell>
          <cell r="J219">
            <v>36105</v>
          </cell>
          <cell r="K219" t="str">
            <v>No aplica</v>
          </cell>
          <cell r="L219" t="str">
            <v>No aplica</v>
          </cell>
          <cell r="M219" t="str">
            <v>No aplica</v>
          </cell>
          <cell r="N219" t="str">
            <v>Cra 24f # 17-67 sur</v>
          </cell>
          <cell r="O219" t="str">
            <v>Bogotá</v>
          </cell>
          <cell r="P219" t="str">
            <v>erika.morales@idpc.gov.co</v>
          </cell>
          <cell r="Q219" t="str">
            <v xml:space="preserve"> Contrato de Prestación de Servicios</v>
          </cell>
          <cell r="R219" t="str">
            <v>Servicios Apoyo a la Gestion</v>
          </cell>
          <cell r="S219" t="str">
            <v>Contratación directa</v>
          </cell>
          <cell r="T219" t="str">
            <v>Prestación de Servicios Profesionales y Apoyo</v>
          </cell>
          <cell r="U219" t="str">
            <v>Inversión</v>
          </cell>
          <cell r="V219" t="str">
            <v>266-Prestar servicios de apoyo a la gestión al Instituto Distrital de Patrimonio Cultural en las activaciones pedagógicas del Museo de Bogotá con enfasis en temas de género.</v>
          </cell>
          <cell r="W219">
            <v>26471034</v>
          </cell>
          <cell r="X219">
            <v>26471034</v>
          </cell>
          <cell r="Y219">
            <v>2370540.3582089553</v>
          </cell>
          <cell r="Z219" t="str">
            <v xml:space="preserve">335 Dias </v>
          </cell>
          <cell r="AA219">
            <v>0</v>
          </cell>
          <cell r="AB219">
            <v>335</v>
          </cell>
          <cell r="AC219">
            <v>335</v>
          </cell>
          <cell r="AD219">
            <v>44588</v>
          </cell>
          <cell r="AE219">
            <v>44593</v>
          </cell>
          <cell r="AF219">
            <v>44905</v>
          </cell>
          <cell r="AG219" t="str">
            <v>LUIS CARLOS MANJARRÉZ MARTÍNEZ</v>
          </cell>
          <cell r="AH219">
            <v>1032399045</v>
          </cell>
          <cell r="AI219">
            <v>1</v>
          </cell>
          <cell r="AJ219" t="str">
            <v>https://community.secop.gov.co/Public/Tendering/OpportunityDetail/Index?noticeUID=CO1.NTC.2709683&amp;isFromPublicArea=True&amp;isModal=true&amp;asPopupView=true</v>
          </cell>
          <cell r="AK219" t="str">
            <v>01/26/2022</v>
          </cell>
          <cell r="AL219" t="str">
            <v>ANGELICA MARIA MEDINA MENDOZA</v>
          </cell>
          <cell r="AM219" t="str">
            <v>SUBDIRECCION DE DIVULGACIÓN Y APROPIACIÓN DEL PATRIMONIO</v>
          </cell>
          <cell r="AN219">
            <v>44588</v>
          </cell>
          <cell r="AO219">
            <v>44911</v>
          </cell>
          <cell r="AP219">
            <v>351</v>
          </cell>
          <cell r="AQ219">
            <v>44589</v>
          </cell>
          <cell r="AR219" t="str">
            <v>26,471,034</v>
          </cell>
          <cell r="AS219">
            <v>44589</v>
          </cell>
          <cell r="BU219" t="str">
            <v>Sandra Jannth Rueda Ibañez</v>
          </cell>
          <cell r="BW219" t="str">
            <v>F</v>
          </cell>
          <cell r="BX219">
            <v>44905</v>
          </cell>
        </row>
        <row r="220">
          <cell r="E220">
            <v>219</v>
          </cell>
          <cell r="F220" t="str">
            <v>DANIEL MAURICIO RONCANCIO GUTIÉRREZ</v>
          </cell>
          <cell r="G220" t="str">
            <v>CC</v>
          </cell>
          <cell r="H220">
            <v>1026568407</v>
          </cell>
          <cell r="I220">
            <v>8</v>
          </cell>
          <cell r="J220">
            <v>33460</v>
          </cell>
          <cell r="K220" t="str">
            <v>No aplica</v>
          </cell>
          <cell r="L220" t="str">
            <v>No aplica</v>
          </cell>
          <cell r="M220" t="str">
            <v>No aplica</v>
          </cell>
          <cell r="N220" t="str">
            <v>Av carrera 30 # 25b -29 apt. 202</v>
          </cell>
          <cell r="O220" t="str">
            <v>Bogotá</v>
          </cell>
          <cell r="P220" t="str">
            <v>daniel.roncancio@idpc.gov.co</v>
          </cell>
          <cell r="Q220" t="str">
            <v xml:space="preserve"> Contrato de Prestación de Servicios</v>
          </cell>
          <cell r="R220" t="str">
            <v>Servicios Apoyo a la Gestion</v>
          </cell>
          <cell r="S220" t="str">
            <v>Contratación directa</v>
          </cell>
          <cell r="T220" t="str">
            <v>Prestación de Servicios Profesionales y Apoyo</v>
          </cell>
          <cell r="U220" t="str">
            <v>Inversión</v>
          </cell>
          <cell r="V220" t="str">
            <v>267-Prestar servicios de apoyo a la gestión al Instituto Distrital de Patrimonio Cultural en las activaciones pedagógicas del Museo de Bogotá con enfasis en atención de niños y niñas y personas mayores.</v>
          </cell>
          <cell r="W220">
            <v>26471034</v>
          </cell>
          <cell r="X220">
            <v>26471034</v>
          </cell>
          <cell r="Y220">
            <v>2561712.9677419355</v>
          </cell>
          <cell r="Z220" t="str">
            <v>310 Dias</v>
          </cell>
          <cell r="AA220">
            <v>0</v>
          </cell>
          <cell r="AB220">
            <v>310</v>
          </cell>
          <cell r="AC220">
            <v>310</v>
          </cell>
          <cell r="AD220">
            <v>44587</v>
          </cell>
          <cell r="AE220">
            <v>44593</v>
          </cell>
          <cell r="AF220">
            <v>44905</v>
          </cell>
          <cell r="AG220" t="str">
            <v>LUIS CARLOS MANJARRÉZ MARTÍNEZ</v>
          </cell>
          <cell r="AH220">
            <v>1032399045</v>
          </cell>
          <cell r="AI220">
            <v>1</v>
          </cell>
          <cell r="AJ220" t="str">
            <v>https://community.secop.gov.co/Public/Tendering/OpportunityDetail/Index?noticeUID=CO1.NTC.2703591&amp;isFromPublicArea=True&amp;isModal=true&amp;asPopupView=true</v>
          </cell>
          <cell r="AK220" t="str">
            <v>01/25/2022</v>
          </cell>
          <cell r="AL220" t="str">
            <v>ANGELICA MARIA MEDINA MENDOZA</v>
          </cell>
          <cell r="AM220" t="str">
            <v>SUBDIRECCION DE DIVULGACIÓN Y APROPIACIÓN DEL PATRIMONIO</v>
          </cell>
          <cell r="AN220">
            <v>44588</v>
          </cell>
          <cell r="AO220">
            <v>44906</v>
          </cell>
          <cell r="AP220">
            <v>284</v>
          </cell>
          <cell r="AQ220">
            <v>44588</v>
          </cell>
          <cell r="AR220" t="str">
            <v>26,471,034</v>
          </cell>
          <cell r="AS220">
            <v>44592</v>
          </cell>
          <cell r="BU220" t="str">
            <v>Sandra Jannth Rueda Ibañez</v>
          </cell>
          <cell r="BW220" t="str">
            <v>M</v>
          </cell>
          <cell r="BX220">
            <v>44905</v>
          </cell>
        </row>
        <row r="221">
          <cell r="E221">
            <v>220</v>
          </cell>
          <cell r="F221" t="str">
            <v>LAURA ANDREA MOLANO BELLO</v>
          </cell>
          <cell r="G221" t="str">
            <v>CC</v>
          </cell>
          <cell r="H221">
            <v>1026283225</v>
          </cell>
          <cell r="I221">
            <v>1</v>
          </cell>
          <cell r="J221">
            <v>34043</v>
          </cell>
          <cell r="K221" t="str">
            <v>No aplica</v>
          </cell>
          <cell r="L221" t="str">
            <v>No aplica</v>
          </cell>
          <cell r="M221" t="str">
            <v>No aplica</v>
          </cell>
          <cell r="N221" t="str">
            <v>Cra 3 #21-46 apto 17-04 ta</v>
          </cell>
          <cell r="O221" t="str">
            <v>Bogotá</v>
          </cell>
          <cell r="P221" t="str">
            <v>laura.molano@idpc.gov.co</v>
          </cell>
          <cell r="Q221" t="str">
            <v xml:space="preserve"> Contrato de Prestación de Servicios</v>
          </cell>
          <cell r="R221" t="str">
            <v xml:space="preserve">Servicios Profesionales </v>
          </cell>
          <cell r="S221" t="str">
            <v>Contratación directa</v>
          </cell>
          <cell r="T221" t="str">
            <v>Prestación de Servicios Profesionales y Apoyo</v>
          </cell>
          <cell r="U221" t="str">
            <v>Inversión</v>
          </cell>
          <cell r="V221" t="str">
            <v>281-Prestar servicios profesionales al Instituto Distrital de Patrimonio Cultural para apoyar la implementación de la estrategia de activación social y salvaguardia de los patrimonios integrados del Complejo Hospitalario San Juan de Dios durante la vigencia 2022.</v>
          </cell>
          <cell r="W221">
            <v>49500000</v>
          </cell>
          <cell r="X221">
            <v>49500000</v>
          </cell>
          <cell r="Y221">
            <v>4500000</v>
          </cell>
          <cell r="Z221" t="str">
            <v>11 Meses</v>
          </cell>
          <cell r="AA221">
            <v>11</v>
          </cell>
          <cell r="AB221">
            <v>0</v>
          </cell>
          <cell r="AC221">
            <v>330</v>
          </cell>
          <cell r="AD221">
            <v>44587</v>
          </cell>
          <cell r="AE221">
            <v>44593</v>
          </cell>
          <cell r="AF221">
            <v>44926</v>
          </cell>
          <cell r="AG221" t="str">
            <v>ANGELICA MARIA MEDINA MENDOZA</v>
          </cell>
          <cell r="AH221">
            <v>32770467</v>
          </cell>
          <cell r="AI221">
            <v>5</v>
          </cell>
          <cell r="AJ221" t="str">
            <v>https://community.secop.gov.co/Public/Tendering/OpportunityDetail/Index?noticeUID=CO1.NTC.2712335&amp;isFromPublicArea=True&amp;isModal=true&amp;asPopupView=true</v>
          </cell>
          <cell r="AK221" t="str">
            <v>01/26/2022</v>
          </cell>
          <cell r="AL221" t="str">
            <v>ANGELICA MARIA MEDINA MENDOZA</v>
          </cell>
          <cell r="AM221" t="str">
            <v>SUBDIRECCION DE DIVULGACIÓN Y APROPIACIÓN DEL PATRIMONIO</v>
          </cell>
          <cell r="AN221">
            <v>44588</v>
          </cell>
          <cell r="AO221">
            <v>44891</v>
          </cell>
          <cell r="AP221">
            <v>282</v>
          </cell>
          <cell r="AQ221">
            <v>44588</v>
          </cell>
          <cell r="AR221" t="str">
            <v>49,500,000</v>
          </cell>
          <cell r="AS221">
            <v>44592</v>
          </cell>
          <cell r="BU221" t="str">
            <v>Sandra Jannth Rueda Ibañez</v>
          </cell>
          <cell r="BW221" t="str">
            <v>F</v>
          </cell>
          <cell r="BX221">
            <v>44926</v>
          </cell>
        </row>
        <row r="222">
          <cell r="E222">
            <v>221</v>
          </cell>
          <cell r="F222" t="str">
            <v>ADRIANA URIBE ÁLVAREZ</v>
          </cell>
          <cell r="G222" t="str">
            <v>CC</v>
          </cell>
          <cell r="H222">
            <v>1018416025</v>
          </cell>
          <cell r="I222">
            <v>7</v>
          </cell>
          <cell r="J222">
            <v>32195</v>
          </cell>
          <cell r="K222" t="str">
            <v>No aplica</v>
          </cell>
          <cell r="L222" t="str">
            <v>No aplica</v>
          </cell>
          <cell r="M222" t="str">
            <v>No aplica</v>
          </cell>
          <cell r="N222" t="str">
            <v>Avenidad carrera 20 No. 83 - 72</v>
          </cell>
          <cell r="O222" t="str">
            <v>Bogotá</v>
          </cell>
          <cell r="P222" t="str">
            <v>adriana.uribe@idpc.gov.co</v>
          </cell>
          <cell r="Q222" t="str">
            <v xml:space="preserve"> Contrato de Prestación de Servicios</v>
          </cell>
          <cell r="R222" t="str">
            <v xml:space="preserve">Servicios Profesionales </v>
          </cell>
          <cell r="S222" t="str">
            <v>Contratación directa</v>
          </cell>
          <cell r="T222" t="str">
            <v>Prestación de Servicios Profesionales y Apoyo</v>
          </cell>
          <cell r="U222" t="str">
            <v>Inversión</v>
          </cell>
          <cell r="V222" t="str">
            <v>149-Prestar servicios profesionales al Instituto Distrital de Patrimonio Cultural - IDPC para apoyar la implementación de enfoques, conceptos y metodologías propias de la investigación a los procesos de gestión misionales de la entidad.</v>
          </cell>
          <cell r="W222">
            <v>72100000</v>
          </cell>
          <cell r="X222">
            <v>72100000</v>
          </cell>
          <cell r="Y222">
            <v>7210000</v>
          </cell>
          <cell r="Z222" t="str">
            <v>10 Meses</v>
          </cell>
          <cell r="AA222">
            <v>10</v>
          </cell>
          <cell r="AB222">
            <v>0</v>
          </cell>
          <cell r="AC222">
            <v>300</v>
          </cell>
          <cell r="AD222">
            <v>44587</v>
          </cell>
          <cell r="AE222">
            <v>44593</v>
          </cell>
          <cell r="AF222">
            <v>44895</v>
          </cell>
          <cell r="AG222" t="str">
            <v>ANGELICA MARIA MEDINA MENDOZA</v>
          </cell>
          <cell r="AH222">
            <v>32770467</v>
          </cell>
          <cell r="AI222">
            <v>5</v>
          </cell>
          <cell r="AJ222" t="str">
            <v>https://community.secop.gov.co/Public/Tendering/OpportunityDetail/Index?noticeUID=CO1.NTC.2701407&amp;isFromPublicArea=True&amp;isModal=true&amp;asPopupView=true</v>
          </cell>
          <cell r="AK222" t="str">
            <v>01/25/2022</v>
          </cell>
          <cell r="AL222" t="str">
            <v>ANGELICA MARIA MEDINA MENDOZA</v>
          </cell>
          <cell r="AM222" t="str">
            <v>SUBDIRECCION DE DIVULGACIÓN Y APROPIACIÓN DEL PATRIMONIO</v>
          </cell>
          <cell r="AN222">
            <v>44588</v>
          </cell>
          <cell r="AO222">
            <v>44891</v>
          </cell>
          <cell r="AP222">
            <v>270</v>
          </cell>
          <cell r="AQ222">
            <v>44588</v>
          </cell>
          <cell r="AR222" t="str">
            <v>72,100,000</v>
          </cell>
          <cell r="AS222">
            <v>44589</v>
          </cell>
          <cell r="BU222" t="str">
            <v>Sandra Jannth Rueda Ibañez</v>
          </cell>
          <cell r="BW222" t="str">
            <v>F</v>
          </cell>
          <cell r="BX222">
            <v>44895</v>
          </cell>
        </row>
        <row r="223">
          <cell r="E223">
            <v>222</v>
          </cell>
          <cell r="F223" t="str">
            <v>GLORIA ISABEL CARRILLO BUITRAGO</v>
          </cell>
          <cell r="G223" t="str">
            <v>CC</v>
          </cell>
          <cell r="H223">
            <v>52810235</v>
          </cell>
          <cell r="I223">
            <v>9</v>
          </cell>
          <cell r="J223">
            <v>29945</v>
          </cell>
          <cell r="K223" t="str">
            <v>No aplica</v>
          </cell>
          <cell r="L223" t="str">
            <v>No aplica</v>
          </cell>
          <cell r="M223" t="str">
            <v>No aplica</v>
          </cell>
          <cell r="N223" t="str">
            <v>Calle 2 Nº 9 f - 81</v>
          </cell>
          <cell r="O223" t="str">
            <v>Tocancipa</v>
          </cell>
          <cell r="P223" t="str">
            <v>museodebogota@idpc.gov.co</v>
          </cell>
          <cell r="Q223" t="str">
            <v xml:space="preserve"> Contrato de Prestación de Servicios</v>
          </cell>
          <cell r="R223" t="str">
            <v xml:space="preserve">Servicios Profesionales </v>
          </cell>
          <cell r="S223" t="str">
            <v>Contratación directa</v>
          </cell>
          <cell r="T223" t="str">
            <v>Prestación de Servicios Profesionales y Apoyo</v>
          </cell>
          <cell r="U223" t="str">
            <v>Inversión</v>
          </cell>
          <cell r="V223" t="str">
            <v>272-Prestar servicios Profesionales al Instituto Distrital de Patrimonio Cultural para asistir administrativa y operativamente el funcionamiento de la Gerencia del Museo de Bogotá.</v>
          </cell>
          <cell r="W223">
            <v>53279325</v>
          </cell>
          <cell r="X223">
            <v>53279325</v>
          </cell>
          <cell r="Y223">
            <v>4843575</v>
          </cell>
          <cell r="Z223" t="str">
            <v>11 Meses</v>
          </cell>
          <cell r="AA223">
            <v>11</v>
          </cell>
          <cell r="AB223">
            <v>0</v>
          </cell>
          <cell r="AC223">
            <v>330</v>
          </cell>
          <cell r="AD223">
            <v>44587</v>
          </cell>
          <cell r="AE223">
            <v>44593</v>
          </cell>
          <cell r="AF223">
            <v>44926</v>
          </cell>
          <cell r="AG223" t="str">
            <v>LUIS CARLOS MANJARRÉZ MARTÍNEZ</v>
          </cell>
          <cell r="AH223">
            <v>1032399045</v>
          </cell>
          <cell r="AI223">
            <v>1</v>
          </cell>
          <cell r="AJ223" t="str">
            <v>https://community.secop.gov.co/Public/Tendering/OpportunityDetail/Index?noticeUID=CO1.NTC.2704772&amp;isFromPublicArea=True&amp;isModal=False</v>
          </cell>
          <cell r="AK223" t="str">
            <v>01/25/2022</v>
          </cell>
          <cell r="AL223" t="str">
            <v>ANGELICA MARIA MEDINA MENDOZA</v>
          </cell>
          <cell r="AM223" t="str">
            <v>SUBDIRECCION DE DIVULGACIÓN Y APROPIACIÓN DEL PATRIMONIO</v>
          </cell>
          <cell r="AN223">
            <v>44588</v>
          </cell>
          <cell r="AO223">
            <v>44891</v>
          </cell>
          <cell r="AP223">
            <v>235</v>
          </cell>
          <cell r="AQ223">
            <v>44587</v>
          </cell>
          <cell r="AR223" t="str">
            <v>53,279,325</v>
          </cell>
          <cell r="AS223">
            <v>44592</v>
          </cell>
          <cell r="BU223" t="str">
            <v>Sandra Jannth Rueda Ibañez</v>
          </cell>
          <cell r="BW223" t="str">
            <v>F</v>
          </cell>
          <cell r="BX223">
            <v>44926</v>
          </cell>
        </row>
        <row r="224">
          <cell r="E224">
            <v>223</v>
          </cell>
          <cell r="F224" t="str">
            <v>JENNY MARIBEL ZAMUDIO BELTRÁN</v>
          </cell>
          <cell r="G224" t="str">
            <v>CC</v>
          </cell>
          <cell r="H224">
            <v>1022370790</v>
          </cell>
          <cell r="I224">
            <v>8</v>
          </cell>
          <cell r="J224">
            <v>33433</v>
          </cell>
          <cell r="K224" t="str">
            <v>No aplica</v>
          </cell>
          <cell r="L224" t="str">
            <v>No aplica</v>
          </cell>
          <cell r="M224" t="str">
            <v>No aplica</v>
          </cell>
          <cell r="N224" t="str">
            <v>Carrera 100 A No. 73 - 90 Sur Casa 66</v>
          </cell>
          <cell r="O224" t="str">
            <v>Bogotá</v>
          </cell>
          <cell r="P224" t="str">
            <v>jenny.zamudio@idpc.gov.co</v>
          </cell>
          <cell r="Q224" t="str">
            <v xml:space="preserve"> Contrato de Prestación de Servicios</v>
          </cell>
          <cell r="R224" t="str">
            <v xml:space="preserve">Servicios Profesionales </v>
          </cell>
          <cell r="S224" t="str">
            <v>Contratación directa</v>
          </cell>
          <cell r="T224" t="str">
            <v>Prestación de Servicios Profesionales y Apoyo</v>
          </cell>
          <cell r="U224" t="str">
            <v>Inversión</v>
          </cell>
          <cell r="V224" t="str">
            <v>265-Prestar servicios profesionales al Instituto Distrital de Patrimonio Cultural para apoyar en la construcción e implementación del programa de entrenamiento y capacitación de mediadores del Museo de Bogotá.</v>
          </cell>
          <cell r="W224">
            <v>41152448</v>
          </cell>
          <cell r="X224">
            <v>41152448</v>
          </cell>
          <cell r="Y224">
            <v>3982494.967741935</v>
          </cell>
          <cell r="Z224" t="str">
            <v>310 Dias</v>
          </cell>
          <cell r="AA224">
            <v>0</v>
          </cell>
          <cell r="AB224">
            <v>310</v>
          </cell>
          <cell r="AC224">
            <v>310</v>
          </cell>
          <cell r="AD224">
            <v>44587</v>
          </cell>
          <cell r="AE224">
            <v>44593</v>
          </cell>
          <cell r="AF224">
            <v>44905</v>
          </cell>
          <cell r="AG224" t="str">
            <v>LUIS CARLOS MANJARRÉZ MARTÍNEZ</v>
          </cell>
          <cell r="AH224">
            <v>1032399045</v>
          </cell>
          <cell r="AI224">
            <v>1</v>
          </cell>
          <cell r="AJ224" t="str">
            <v>https://community.secop.gov.co/Public/Tendering/OpportunityDetail/Index?noticeUID=CO1.NTC.2701074&amp;isFromPublicArea=True&amp;isModal=true&amp;asPopupView=true</v>
          </cell>
          <cell r="AK224" t="str">
            <v>01/25/2022</v>
          </cell>
          <cell r="AL224" t="str">
            <v>ANGELICA MARIA MEDINA MENDOZA</v>
          </cell>
          <cell r="AM224" t="str">
            <v>SUBDIRECCION DE DIVULGACIÓN Y APROPIACIÓN DEL PATRIMONIO</v>
          </cell>
          <cell r="AN224">
            <v>44588</v>
          </cell>
          <cell r="AO224">
            <v>44906</v>
          </cell>
          <cell r="AP224">
            <v>306</v>
          </cell>
          <cell r="AQ224">
            <v>44588</v>
          </cell>
          <cell r="AR224" t="str">
            <v>41,152,448</v>
          </cell>
          <cell r="AS224">
            <v>44589</v>
          </cell>
          <cell r="BU224" t="str">
            <v>Sandra Jannth Rueda Ibañez</v>
          </cell>
          <cell r="BW224" t="str">
            <v>F</v>
          </cell>
          <cell r="BX224">
            <v>44905</v>
          </cell>
        </row>
        <row r="225">
          <cell r="E225">
            <v>224</v>
          </cell>
          <cell r="F225" t="str">
            <v>NATHALY ANDREA BONILLA RODRIGUEZ</v>
          </cell>
          <cell r="G225" t="str">
            <v>CC</v>
          </cell>
          <cell r="H225">
            <v>53167140</v>
          </cell>
          <cell r="I225">
            <v>3</v>
          </cell>
          <cell r="J225">
            <v>31288</v>
          </cell>
          <cell r="K225" t="str">
            <v>No aplica</v>
          </cell>
          <cell r="L225" t="str">
            <v>No aplica</v>
          </cell>
          <cell r="M225" t="str">
            <v>No aplica</v>
          </cell>
          <cell r="N225" t="str">
            <v>calle 17 # 12-39</v>
          </cell>
          <cell r="O225" t="str">
            <v>Bogotá</v>
          </cell>
          <cell r="P225" t="str">
            <v>nathaly.bonilla@idpc.gov.co</v>
          </cell>
          <cell r="Q225" t="str">
            <v xml:space="preserve"> Contrato de Prestación de Servicios</v>
          </cell>
          <cell r="R225" t="str">
            <v xml:space="preserve">Servicios Profesionales </v>
          </cell>
          <cell r="S225" t="str">
            <v>Contratación directa</v>
          </cell>
          <cell r="T225" t="str">
            <v>Prestación de Servicios Profesionales y Apoyo</v>
          </cell>
          <cell r="U225" t="str">
            <v>Inversión</v>
          </cell>
          <cell r="V225" t="str">
            <v>176-Prestar servicios profesionales al Instituto Distrital de Patrimonio Cultural para apoyar la formulación del programa distrital de estímulos para la cultura vigencia 2022</v>
          </cell>
          <cell r="W225">
            <v>64890000</v>
          </cell>
          <cell r="X225">
            <v>64890000</v>
          </cell>
          <cell r="Y225">
            <v>6180000</v>
          </cell>
          <cell r="Z225" t="str">
            <v>315 Dias</v>
          </cell>
          <cell r="AA225">
            <v>0</v>
          </cell>
          <cell r="AB225">
            <v>315</v>
          </cell>
          <cell r="AC225">
            <v>315</v>
          </cell>
          <cell r="AD225">
            <v>44587</v>
          </cell>
          <cell r="AE225">
            <v>44588</v>
          </cell>
          <cell r="AF225">
            <v>44906</v>
          </cell>
          <cell r="AG225" t="str">
            <v>ANGELICA MARIA MEDINA MENDOZA</v>
          </cell>
          <cell r="AH225">
            <v>32770467</v>
          </cell>
          <cell r="AI225">
            <v>5</v>
          </cell>
          <cell r="AJ225" t="str">
            <v>https://community.secop.gov.co/Public/Tendering/OpportunityDetail/Index?noticeUID=CO1.NTC.2702220&amp;isFromPublicArea=True&amp;isModal=true&amp;asPopupView=true</v>
          </cell>
          <cell r="AK225" t="str">
            <v>01/25/2022</v>
          </cell>
          <cell r="AL225" t="str">
            <v>ANGELICA MARIA MEDINA MENDOZA</v>
          </cell>
          <cell r="AM225" t="str">
            <v>SUBDIRECCION DE DIVULGACIÓN Y APROPIACIÓN DEL PATRIMONIO</v>
          </cell>
          <cell r="AN225">
            <v>44588</v>
          </cell>
          <cell r="AO225">
            <v>44911</v>
          </cell>
          <cell r="AP225">
            <v>250</v>
          </cell>
          <cell r="AQ225">
            <v>44588</v>
          </cell>
          <cell r="AR225" t="str">
            <v>64,890,000</v>
          </cell>
          <cell r="AS225">
            <v>44588</v>
          </cell>
          <cell r="BU225" t="str">
            <v>Sandra Jannth Rueda Ibañez</v>
          </cell>
          <cell r="BW225" t="str">
            <v>F</v>
          </cell>
          <cell r="BX225">
            <v>44906</v>
          </cell>
        </row>
        <row r="226">
          <cell r="E226">
            <v>225</v>
          </cell>
          <cell r="F226" t="str">
            <v>ELOISA LAMILLA GUERRERO</v>
          </cell>
          <cell r="G226" t="str">
            <v>CC</v>
          </cell>
          <cell r="H226">
            <v>1026254843</v>
          </cell>
          <cell r="I226">
            <v>8</v>
          </cell>
          <cell r="J226">
            <v>31838</v>
          </cell>
          <cell r="K226" t="str">
            <v>No aplica</v>
          </cell>
          <cell r="L226" t="str">
            <v>No aplica</v>
          </cell>
          <cell r="M226" t="str">
            <v>No aplica</v>
          </cell>
          <cell r="N226" t="str">
            <v>Calle 28 B No. 15-29</v>
          </cell>
          <cell r="O226" t="str">
            <v>Bogotá</v>
          </cell>
          <cell r="P226" t="str">
            <v>eloisa.lamilla@idpc.gov.co</v>
          </cell>
          <cell r="Q226" t="str">
            <v xml:space="preserve"> Contrato de Prestación de Servicios</v>
          </cell>
          <cell r="R226" t="str">
            <v xml:space="preserve">Servicios Profesionales </v>
          </cell>
          <cell r="S226" t="str">
            <v>Contratación directa</v>
          </cell>
          <cell r="T226" t="str">
            <v>Prestación de Servicios Profesionales y Apoyo</v>
          </cell>
          <cell r="U226" t="str">
            <v>Inversión</v>
          </cell>
          <cell r="V226" t="str">
            <v>147-Prestar servicios profesionales al Instituto Distrital de Patrimonio Cultural - IDPC para apoyar la implementación de enfoques, conceptos y metodologías propias de la investigación a los procesos de gestión misionales de la entidad.</v>
          </cell>
          <cell r="W226">
            <v>72100000</v>
          </cell>
          <cell r="X226">
            <v>72100000</v>
          </cell>
          <cell r="Y226">
            <v>7210000</v>
          </cell>
          <cell r="Z226" t="str">
            <v>10 Meses</v>
          </cell>
          <cell r="AA226">
            <v>10</v>
          </cell>
          <cell r="AB226">
            <v>0</v>
          </cell>
          <cell r="AC226">
            <v>300</v>
          </cell>
          <cell r="AD226">
            <v>44588</v>
          </cell>
          <cell r="AE226">
            <v>44588</v>
          </cell>
          <cell r="AF226">
            <v>44891</v>
          </cell>
          <cell r="AG226" t="str">
            <v>ANGELICA MARIA MEDINA MENDOZA</v>
          </cell>
          <cell r="AH226">
            <v>32770467</v>
          </cell>
          <cell r="AI226">
            <v>5</v>
          </cell>
          <cell r="AJ226" t="str">
            <v>https://community.secop.gov.co/Public/Tendering/OpportunityDetail/Index?noticeUID=CO1.NTC.2703620&amp;isFromPublicArea=True&amp;isModal=true&amp;asPopupView=true</v>
          </cell>
          <cell r="AK226" t="str">
            <v>01/25/2022</v>
          </cell>
          <cell r="AL226" t="str">
            <v>ANGELICA MARIA MEDINA MENDOZA</v>
          </cell>
          <cell r="AM226" t="str">
            <v>SUBDIRECCION DE DIVULGACIÓN Y APROPIACIÓN DEL PATRIMONIO</v>
          </cell>
          <cell r="AN226">
            <v>44588</v>
          </cell>
          <cell r="AO226">
            <v>44891</v>
          </cell>
          <cell r="AP226">
            <v>274</v>
          </cell>
          <cell r="AQ226">
            <v>44588</v>
          </cell>
          <cell r="AR226" t="str">
            <v>72,100,000</v>
          </cell>
          <cell r="AS226">
            <v>44587</v>
          </cell>
          <cell r="BU226" t="str">
            <v>Sandra Jannth Rueda Ibañez</v>
          </cell>
          <cell r="BW226" t="str">
            <v>F</v>
          </cell>
          <cell r="BX226">
            <v>44891</v>
          </cell>
        </row>
        <row r="227">
          <cell r="E227">
            <v>226</v>
          </cell>
          <cell r="F227" t="str">
            <v>DARLING LORENA MOLINA RAMIREZ</v>
          </cell>
          <cell r="G227" t="str">
            <v>CC</v>
          </cell>
          <cell r="H227">
            <v>1033807992</v>
          </cell>
          <cell r="I227">
            <v>7</v>
          </cell>
          <cell r="J227">
            <v>35950</v>
          </cell>
          <cell r="K227" t="str">
            <v>No aplica</v>
          </cell>
          <cell r="L227" t="str">
            <v>No aplica</v>
          </cell>
          <cell r="M227" t="str">
            <v>No aplica</v>
          </cell>
          <cell r="N227" t="str">
            <v>KR 417746 SUR</v>
          </cell>
          <cell r="O227" t="str">
            <v>Bogotá</v>
          </cell>
          <cell r="P227" t="str">
            <v>darling.molina@idpc.gov.co</v>
          </cell>
          <cell r="Q227" t="str">
            <v xml:space="preserve"> Contrato de Prestación de Servicios</v>
          </cell>
          <cell r="R227" t="str">
            <v>Servicios Apoyo a la Gestion</v>
          </cell>
          <cell r="S227" t="str">
            <v>Contratación directa</v>
          </cell>
          <cell r="T227" t="str">
            <v>Prestación de Servicios Profesionales y Apoyo</v>
          </cell>
          <cell r="U227" t="str">
            <v>Inversión</v>
          </cell>
          <cell r="V227" t="str">
            <v>274-Prestar servicios de apoyo a la gestión al Instituto Distrital de Patrimonio Cultural en la ejecución de los procesos de mediación relacionados con tensiones medioambientales y en la generación de contenidos pedagógicos para el Museo de la Ciudad Autoconstruida.</v>
          </cell>
          <cell r="W227">
            <v>21000000</v>
          </cell>
          <cell r="X227">
            <v>21000000</v>
          </cell>
          <cell r="Y227">
            <v>2000000</v>
          </cell>
          <cell r="Z227" t="str">
            <v>315 Dias</v>
          </cell>
          <cell r="AA227">
            <v>0</v>
          </cell>
          <cell r="AB227">
            <v>315</v>
          </cell>
          <cell r="AC227">
            <v>315</v>
          </cell>
          <cell r="AD227">
            <v>44587</v>
          </cell>
          <cell r="AE227">
            <v>44593</v>
          </cell>
          <cell r="AF227">
            <v>44910</v>
          </cell>
          <cell r="AG227" t="str">
            <v>LUIS CARLOS MANJARRÉZ MARTÍNEZ</v>
          </cell>
          <cell r="AH227">
            <v>1032399045</v>
          </cell>
          <cell r="AI227">
            <v>1</v>
          </cell>
          <cell r="AJ227" t="str">
            <v>https://community.secop.gov.co/Public/Tendering/OpportunityDetail/Index?noticeUID=CO1.NTC.2709316&amp;isFromPublicArea=True&amp;isModal=true&amp;asPopupView=true</v>
          </cell>
          <cell r="AK227" t="str">
            <v>01/25/2022</v>
          </cell>
          <cell r="AL227" t="str">
            <v>ANGELICA MARIA MEDINA MENDOZA</v>
          </cell>
          <cell r="AM227" t="str">
            <v>SUBDIRECCION DE DIVULGACIÓN Y APROPIACIÓN DEL PATRIMONIO</v>
          </cell>
          <cell r="AN227">
            <v>44588</v>
          </cell>
          <cell r="AO227">
            <v>44911</v>
          </cell>
          <cell r="AP227">
            <v>232</v>
          </cell>
          <cell r="AQ227">
            <v>44587</v>
          </cell>
          <cell r="AR227" t="str">
            <v>21,000,000</v>
          </cell>
          <cell r="AS227">
            <v>44593</v>
          </cell>
          <cell r="BU227" t="str">
            <v>Sandra Jannth Rueda Ibañez</v>
          </cell>
          <cell r="BW227" t="str">
            <v>F</v>
          </cell>
          <cell r="BX227">
            <v>44910</v>
          </cell>
        </row>
        <row r="228">
          <cell r="E228">
            <v>227</v>
          </cell>
          <cell r="F228" t="str">
            <v>ANDRÉS FORERO RUEDA</v>
          </cell>
          <cell r="G228" t="str">
            <v>CC</v>
          </cell>
          <cell r="H228">
            <v>1129539049</v>
          </cell>
          <cell r="I228">
            <v>4</v>
          </cell>
          <cell r="J228">
            <v>32306</v>
          </cell>
          <cell r="K228" t="str">
            <v>No aplica</v>
          </cell>
          <cell r="L228" t="str">
            <v>No aplica</v>
          </cell>
          <cell r="M228" t="str">
            <v>No aplica</v>
          </cell>
          <cell r="N228" t="str">
            <v>Carrera 65 No. 100 - 15 Torre 4</v>
          </cell>
          <cell r="O228" t="str">
            <v>Bogotá</v>
          </cell>
          <cell r="Q228" t="str">
            <v xml:space="preserve"> Contrato de Prestación de Servicios</v>
          </cell>
          <cell r="R228" t="str">
            <v xml:space="preserve">Servicios Profesionales </v>
          </cell>
          <cell r="S228" t="str">
            <v>Contratación directa</v>
          </cell>
          <cell r="T228" t="str">
            <v>Prestación de Servicios Profesionales y Apoyo</v>
          </cell>
          <cell r="U228" t="str">
            <v>Inversión</v>
          </cell>
          <cell r="V228" t="str">
            <v>8-Prestar servicios profesionales al Instituto Distrital de Patrimonio Cultural para apoyar el desarrollo de los procesos de activación relacionados con la identificación, valoración y salvaguardia del patrimonio cultural inmaterial en los entornos patrimoniales.</v>
          </cell>
          <cell r="W228">
            <v>79310000</v>
          </cell>
          <cell r="X228">
            <v>79310000</v>
          </cell>
          <cell r="Y228">
            <v>7210000</v>
          </cell>
          <cell r="Z228" t="str">
            <v>11 Meses</v>
          </cell>
          <cell r="AA228">
            <v>11</v>
          </cell>
          <cell r="AB228">
            <v>0</v>
          </cell>
          <cell r="AC228">
            <v>330</v>
          </cell>
          <cell r="AD228">
            <v>44586</v>
          </cell>
          <cell r="AE228">
            <v>44588</v>
          </cell>
          <cell r="AF228">
            <v>44921</v>
          </cell>
          <cell r="AG228" t="str">
            <v>ANA MILENA VALLEJO MEJIA</v>
          </cell>
          <cell r="AH228">
            <v>41962990</v>
          </cell>
          <cell r="AI228">
            <v>3</v>
          </cell>
          <cell r="AJ228" t="str">
            <v>https://community.secop.gov.co/Public/Tendering/OpportunityDetail/Index?noticeUID=CO1.NTC.2700394&amp;isFromPublicArea=True&amp;isModal=true&amp;asPopupView=true</v>
          </cell>
          <cell r="AK228" t="str">
            <v>01/25/2022</v>
          </cell>
          <cell r="AL228" t="str">
            <v>ANA MILENA VALLEJO MEJIA</v>
          </cell>
          <cell r="AM228" t="str">
            <v xml:space="preserve"> SUBDIRECCION GESTION TERRITORAL </v>
          </cell>
          <cell r="AN228">
            <v>44587</v>
          </cell>
          <cell r="AO228">
            <v>44923</v>
          </cell>
          <cell r="AP228">
            <v>196</v>
          </cell>
          <cell r="AQ228">
            <v>44587</v>
          </cell>
          <cell r="AR228" t="str">
            <v>79,310,000</v>
          </cell>
          <cell r="AS228">
            <v>44588</v>
          </cell>
          <cell r="BU228" t="str">
            <v>Laura Maria Hernandez Restrepo</v>
          </cell>
          <cell r="BW228" t="str">
            <v>M</v>
          </cell>
          <cell r="BX228">
            <v>44921</v>
          </cell>
        </row>
        <row r="229">
          <cell r="E229">
            <v>228</v>
          </cell>
          <cell r="F229" t="str">
            <v>MARIA CAMILA LOZANO MORALES</v>
          </cell>
          <cell r="G229" t="str">
            <v>CC</v>
          </cell>
          <cell r="H229">
            <v>1026271028</v>
          </cell>
          <cell r="I229">
            <v>3</v>
          </cell>
          <cell r="J229">
            <v>33184</v>
          </cell>
          <cell r="K229" t="str">
            <v>No aplica</v>
          </cell>
          <cell r="L229" t="str">
            <v>No aplica</v>
          </cell>
          <cell r="M229" t="str">
            <v>No aplica</v>
          </cell>
          <cell r="N229" t="str">
            <v>Calle 32 # 13 52</v>
          </cell>
          <cell r="O229" t="str">
            <v>Bogotá</v>
          </cell>
          <cell r="P229" t="str">
            <v>maria.lozano@idpc.gov.co</v>
          </cell>
          <cell r="Q229" t="str">
            <v xml:space="preserve"> Contrato de Prestación de Servicios</v>
          </cell>
          <cell r="R229" t="str">
            <v xml:space="preserve">Servicios Profesionales </v>
          </cell>
          <cell r="S229" t="str">
            <v>Contratación directa</v>
          </cell>
          <cell r="T229" t="str">
            <v>Prestación de Servicios Profesionales y Apoyo</v>
          </cell>
          <cell r="U229" t="str">
            <v>Inversión</v>
          </cell>
          <cell r="V229" t="str">
            <v>12-Prestar servicios profesionales al Instituto Distrital de Patrimonio Cultural para apoyar el desarrollo de los procesos de activación relacionados con el espacio público en los entornos patrimoniales.</v>
          </cell>
          <cell r="W229">
            <v>70000000</v>
          </cell>
          <cell r="X229">
            <v>70000000</v>
          </cell>
          <cell r="Y229">
            <v>7000000</v>
          </cell>
          <cell r="Z229" t="str">
            <v>10 Meses</v>
          </cell>
          <cell r="AA229">
            <v>10</v>
          </cell>
          <cell r="AB229">
            <v>0</v>
          </cell>
          <cell r="AC229">
            <v>300</v>
          </cell>
          <cell r="AD229">
            <v>44586</v>
          </cell>
          <cell r="AE229">
            <v>44588</v>
          </cell>
          <cell r="AF229">
            <v>44891</v>
          </cell>
          <cell r="AG229" t="str">
            <v>ANA MILENA VALLEJO MEJIA</v>
          </cell>
          <cell r="AH229">
            <v>41962990</v>
          </cell>
          <cell r="AI229">
            <v>3</v>
          </cell>
          <cell r="AJ229" t="str">
            <v>https://community.secop.gov.co/Public/Tendering/OpportunityDetail/Index?noticeUID=CO1.NTC.2700515&amp;isFromPublicArea=True&amp;isModal=true&amp;asPopupView=true</v>
          </cell>
          <cell r="AK229" t="str">
            <v>01/25/2022</v>
          </cell>
          <cell r="AL229" t="str">
            <v>ANA MILENA VALLEJO MEJIA</v>
          </cell>
          <cell r="AM229" t="str">
            <v xml:space="preserve"> SUBDIRECCION GESTION TERRITORAL </v>
          </cell>
          <cell r="AN229">
            <v>44589</v>
          </cell>
          <cell r="AO229">
            <v>44893</v>
          </cell>
          <cell r="AP229">
            <v>193</v>
          </cell>
          <cell r="AQ229">
            <v>44587</v>
          </cell>
          <cell r="AR229" t="str">
            <v>70,000,000</v>
          </cell>
          <cell r="AS229">
            <v>44588</v>
          </cell>
          <cell r="BU229" t="str">
            <v>Laura Maria Hernandez Restrepo</v>
          </cell>
          <cell r="BW229" t="str">
            <v>F</v>
          </cell>
          <cell r="BX229">
            <v>44891</v>
          </cell>
        </row>
        <row r="230">
          <cell r="E230">
            <v>229</v>
          </cell>
          <cell r="F230" t="str">
            <v>DIANA PAOLA RAMIREZ VIRGÜEZ</v>
          </cell>
          <cell r="G230" t="str">
            <v>CC</v>
          </cell>
          <cell r="H230">
            <v>52215473</v>
          </cell>
          <cell r="I230">
            <v>3</v>
          </cell>
          <cell r="J230">
            <v>28168</v>
          </cell>
          <cell r="K230" t="str">
            <v>No aplica</v>
          </cell>
          <cell r="L230" t="str">
            <v>No aplica</v>
          </cell>
          <cell r="M230" t="str">
            <v>No aplica</v>
          </cell>
          <cell r="N230" t="str">
            <v>CL 150 No 48-63 AP 504</v>
          </cell>
          <cell r="O230" t="str">
            <v>Bogotá</v>
          </cell>
          <cell r="P230" t="str">
            <v>diana.castillo@idpc.gov.co</v>
          </cell>
          <cell r="Q230" t="str">
            <v xml:space="preserve"> Contrato de Prestación de Servicios</v>
          </cell>
          <cell r="R230" t="str">
            <v xml:space="preserve">Servicios Profesionales </v>
          </cell>
          <cell r="S230" t="str">
            <v>Contratación directa</v>
          </cell>
          <cell r="T230" t="str">
            <v>Prestación de Servicios Profesionales y Apoyo</v>
          </cell>
          <cell r="U230" t="str">
            <v>Inversión</v>
          </cell>
          <cell r="V230" t="str">
            <v>49-Prestar servicios profesionales al Instituto Distrital de Patrimonio Cultural, para apoyar la elaboraciòn de la cartográfia e información de datos georreferenciados que se requieran para la toma de decisiones en el marco de la segunda fase de la implementación del PEMP del Centro Histórico de Bogotá.</v>
          </cell>
          <cell r="W230">
            <v>51500000</v>
          </cell>
          <cell r="X230">
            <v>51500000</v>
          </cell>
          <cell r="Y230">
            <v>5150000</v>
          </cell>
          <cell r="Z230" t="str">
            <v>10 Meses</v>
          </cell>
          <cell r="AA230">
            <v>10</v>
          </cell>
          <cell r="AB230">
            <v>0</v>
          </cell>
          <cell r="AC230">
            <v>300</v>
          </cell>
          <cell r="AD230">
            <v>44586</v>
          </cell>
          <cell r="AE230">
            <v>44588</v>
          </cell>
          <cell r="AF230">
            <v>44891</v>
          </cell>
          <cell r="AG230" t="str">
            <v>ANA MILENA VALLEJO MEJIA</v>
          </cell>
          <cell r="AH230">
            <v>41962990</v>
          </cell>
          <cell r="AI230">
            <v>3</v>
          </cell>
          <cell r="AJ230" t="str">
            <v>https://community.secop.gov.co/Public/Tendering/OpportunityDetail/Index?noticeUID=CO1.NTC.2700402&amp;isFromPublicArea=True&amp;isModal=true&amp;asPopupView=true</v>
          </cell>
          <cell r="AK230" t="str">
            <v>01/25/2022</v>
          </cell>
          <cell r="AL230" t="str">
            <v>ANA MILENA VALLEJO MEJIA</v>
          </cell>
          <cell r="AM230" t="str">
            <v xml:space="preserve"> SUBDIRECCION GESTION TERRITORAL </v>
          </cell>
          <cell r="AN230">
            <v>44587</v>
          </cell>
          <cell r="AO230">
            <v>44589</v>
          </cell>
          <cell r="AP230">
            <v>198</v>
          </cell>
          <cell r="AQ230">
            <v>44587</v>
          </cell>
          <cell r="AR230" t="str">
            <v>51,500,000</v>
          </cell>
          <cell r="AS230">
            <v>44588</v>
          </cell>
          <cell r="BU230" t="str">
            <v>Laura Maria Hernandez Restrepo</v>
          </cell>
          <cell r="BW230" t="str">
            <v>F</v>
          </cell>
          <cell r="BX230">
            <v>44891</v>
          </cell>
        </row>
        <row r="231">
          <cell r="E231">
            <v>230</v>
          </cell>
          <cell r="F231" t="str">
            <v>SANDRA CAROLINA DIAZ GAMEZ</v>
          </cell>
          <cell r="G231" t="str">
            <v>CC</v>
          </cell>
          <cell r="H231">
            <v>1018468154</v>
          </cell>
          <cell r="I231">
            <v>1</v>
          </cell>
          <cell r="J231">
            <v>34518</v>
          </cell>
          <cell r="K231" t="str">
            <v>No aplica</v>
          </cell>
          <cell r="L231" t="str">
            <v>No aplica</v>
          </cell>
          <cell r="M231" t="str">
            <v>No aplica</v>
          </cell>
          <cell r="N231" t="str">
            <v>Carrera 5B No. 91-54 sur</v>
          </cell>
          <cell r="O231" t="str">
            <v>Bogotá</v>
          </cell>
          <cell r="P231" t="str">
            <v>sandra.noriega@idpc.gov.co</v>
          </cell>
          <cell r="Q231" t="str">
            <v xml:space="preserve"> Contrato de Prestación de Servicios</v>
          </cell>
          <cell r="R231" t="str">
            <v xml:space="preserve">Servicios Profesionales </v>
          </cell>
          <cell r="S231" t="str">
            <v>Contratación directa</v>
          </cell>
          <cell r="T231" t="str">
            <v>Prestación de Servicios Profesionales y Apoyo</v>
          </cell>
          <cell r="U231" t="str">
            <v>Inversión</v>
          </cell>
          <cell r="V231" t="str">
            <v>52-Prestar servicios profesionales al Instituto Distrital de Patrimono Cultural para apoyar la gestión y dinamización de la Mesa Gestora del Parque Arqueológico y del Patrimonio Cultural de Usme y de las acciones partipativas asociadas el Proyecto.</v>
          </cell>
          <cell r="W231">
            <v>44000000</v>
          </cell>
          <cell r="X231">
            <v>44000000</v>
          </cell>
          <cell r="Y231">
            <v>4000000</v>
          </cell>
          <cell r="Z231" t="str">
            <v>11 Meses</v>
          </cell>
          <cell r="AA231">
            <v>11</v>
          </cell>
          <cell r="AB231">
            <v>0</v>
          </cell>
          <cell r="AC231">
            <v>330</v>
          </cell>
          <cell r="AD231">
            <v>44586</v>
          </cell>
          <cell r="AE231">
            <v>44589</v>
          </cell>
          <cell r="AF231">
            <v>44922</v>
          </cell>
          <cell r="AG231" t="str">
            <v>ANA MILENA VALLEJO MEJIA</v>
          </cell>
          <cell r="AH231">
            <v>41962990</v>
          </cell>
          <cell r="AI231">
            <v>3</v>
          </cell>
          <cell r="AJ231" t="str">
            <v>https://community.secop.gov.co/Public/Tendering/OpportunityDetail/Index?noticeUID=CO1.NTC.2700615&amp;isFromPublicArea=True&amp;isModal=true&amp;asPopupView=true</v>
          </cell>
          <cell r="AK231" t="str">
            <v>01/25/2022</v>
          </cell>
          <cell r="AL231" t="str">
            <v>ANA MILENA VALLEJO MEJIA</v>
          </cell>
          <cell r="AM231" t="str">
            <v xml:space="preserve"> SUBDIRECCION GESTION TERRITORAL </v>
          </cell>
          <cell r="AN231">
            <v>44587</v>
          </cell>
          <cell r="AO231">
            <v>44923</v>
          </cell>
          <cell r="AP231">
            <v>192</v>
          </cell>
          <cell r="AQ231">
            <v>44587</v>
          </cell>
          <cell r="AR231" t="str">
            <v>44,000,000</v>
          </cell>
          <cell r="AS231">
            <v>44589</v>
          </cell>
          <cell r="BU231" t="str">
            <v>Laura Maria Hernandez Restrepo</v>
          </cell>
          <cell r="BW231" t="str">
            <v>F</v>
          </cell>
          <cell r="BX231">
            <v>44922</v>
          </cell>
        </row>
        <row r="232">
          <cell r="E232">
            <v>231</v>
          </cell>
          <cell r="F232" t="str">
            <v>JOSÉ FRANCISCO RODRÍGUEZ TÉLLEZ</v>
          </cell>
          <cell r="G232" t="str">
            <v>CC</v>
          </cell>
          <cell r="H232">
            <v>79939417</v>
          </cell>
          <cell r="I232">
            <v>6</v>
          </cell>
          <cell r="J232">
            <v>29936</v>
          </cell>
          <cell r="K232" t="str">
            <v>No aplica</v>
          </cell>
          <cell r="L232" t="str">
            <v>No aplica</v>
          </cell>
          <cell r="M232" t="str">
            <v>No aplica</v>
          </cell>
          <cell r="N232" t="str">
            <v>Carrera 68 D # 40 - 53 Sur Torre 3, Apartamento 10-05</v>
          </cell>
          <cell r="O232" t="str">
            <v>Bogotá</v>
          </cell>
          <cell r="P232" t="str">
            <v>jrodriguez@idpc.gov.co</v>
          </cell>
          <cell r="Q232" t="str">
            <v xml:space="preserve"> Contrato de Prestación de Servicios</v>
          </cell>
          <cell r="R232" t="str">
            <v xml:space="preserve">Servicios Profesionales </v>
          </cell>
          <cell r="S232" t="str">
            <v>Contratación directa</v>
          </cell>
          <cell r="T232" t="str">
            <v>Prestación de Servicios Profesionales y Apoyo</v>
          </cell>
          <cell r="U232" t="str">
            <v>Inversión</v>
          </cell>
          <cell r="V232" t="str">
            <v>231-Prestar servicios profesionales al Instituto Distrital de Patrimonio Cultural, como apoyo en los procesos de planeación y seguimiento a los proyectos de la entidad, en el marco de la implementación y sostenibilidad de la política de planeación institucional del Modelo Integrado de Planeación y Gestión.</v>
          </cell>
          <cell r="W232">
            <v>88000000</v>
          </cell>
          <cell r="X232">
            <v>88000000</v>
          </cell>
          <cell r="Y232">
            <v>8000000</v>
          </cell>
          <cell r="Z232" t="str">
            <v>11 Meses</v>
          </cell>
          <cell r="AA232">
            <v>11</v>
          </cell>
          <cell r="AB232">
            <v>0</v>
          </cell>
          <cell r="AC232">
            <v>330</v>
          </cell>
          <cell r="AD232">
            <v>44586</v>
          </cell>
          <cell r="AE232">
            <v>44590</v>
          </cell>
          <cell r="AF232">
            <v>44923</v>
          </cell>
          <cell r="AG232" t="str">
            <v>JUAN FERNANDO ACOSTA MIRKOW</v>
          </cell>
          <cell r="AH232">
            <v>71722121</v>
          </cell>
          <cell r="AI232">
            <v>1</v>
          </cell>
          <cell r="AJ232" t="str">
            <v>https://community.secop.gov.co/Public/Tendering/OpportunityDetail/Index?noticeUID=CO1.NTC.2693131&amp;isFromPublicArea=True&amp;isModal=true&amp;asPopupView=true</v>
          </cell>
          <cell r="AK232" t="str">
            <v>01/25/2022</v>
          </cell>
          <cell r="AL232" t="str">
            <v>JUAN FERNANDO ACOSTA MIRKOW</v>
          </cell>
          <cell r="AM232" t="str">
            <v>SUBDIRECCION DE GESTION CORPORATIVA</v>
          </cell>
          <cell r="AN232">
            <v>44589</v>
          </cell>
          <cell r="AO232">
            <v>44922</v>
          </cell>
          <cell r="AP232">
            <v>314</v>
          </cell>
          <cell r="AQ232">
            <v>44588</v>
          </cell>
          <cell r="AR232" t="str">
            <v>88,000,000</v>
          </cell>
          <cell r="AS232">
            <v>44594</v>
          </cell>
          <cell r="BU232" t="str">
            <v>Sandra Jannth Rueda Ibañez</v>
          </cell>
          <cell r="BW232" t="str">
            <v>M</v>
          </cell>
          <cell r="BX232">
            <v>44923</v>
          </cell>
        </row>
        <row r="233">
          <cell r="E233">
            <v>232</v>
          </cell>
          <cell r="F233" t="str">
            <v>MARIA ANGELICA RODRIGUEZ GUTIERREZ</v>
          </cell>
          <cell r="G233" t="str">
            <v>CC</v>
          </cell>
          <cell r="H233">
            <v>52984459</v>
          </cell>
          <cell r="I233">
            <v>8</v>
          </cell>
          <cell r="J233">
            <v>30763</v>
          </cell>
          <cell r="K233" t="str">
            <v>No aplica</v>
          </cell>
          <cell r="L233" t="str">
            <v>No aplica</v>
          </cell>
          <cell r="M233" t="str">
            <v>No aplica</v>
          </cell>
          <cell r="N233" t="str">
            <v>Calle 16 J # 112 c -32</v>
          </cell>
          <cell r="O233" t="str">
            <v>Bogotá</v>
          </cell>
          <cell r="P233" t="str">
            <v>maria.rodriguez@idpc.gov.co</v>
          </cell>
          <cell r="Q233" t="str">
            <v xml:space="preserve"> Contrato de Prestación de Servicios</v>
          </cell>
          <cell r="R233" t="str">
            <v xml:space="preserve">Servicios Profesionales </v>
          </cell>
          <cell r="S233" t="str">
            <v>Contratación directa</v>
          </cell>
          <cell r="T233" t="str">
            <v>Prestación de Servicios Profesionales y Apoyo</v>
          </cell>
          <cell r="U233" t="str">
            <v>Inversión</v>
          </cell>
          <cell r="V233" t="str">
            <v>256-Prestar servicios profesionales al Instituto Distrital de Patrimonio Cultural para apoyar la implementación de la Política de Participación Ciudadana de la entidad.</v>
          </cell>
          <cell r="W233">
            <v>59482500</v>
          </cell>
          <cell r="X233">
            <v>59482500</v>
          </cell>
          <cell r="Y233">
            <v>5665000</v>
          </cell>
          <cell r="Z233" t="str">
            <v>315 Dias</v>
          </cell>
          <cell r="AA233">
            <v>0</v>
          </cell>
          <cell r="AB233">
            <v>315</v>
          </cell>
          <cell r="AC233">
            <v>315</v>
          </cell>
          <cell r="AD233">
            <v>44587</v>
          </cell>
          <cell r="AE233">
            <v>44593</v>
          </cell>
          <cell r="AF233">
            <v>44910</v>
          </cell>
          <cell r="AG233" t="str">
            <v>JUAN FERNANDO ACOSTA MIRKOW</v>
          </cell>
          <cell r="AH233">
            <v>71722121</v>
          </cell>
          <cell r="AI233">
            <v>1</v>
          </cell>
          <cell r="AJ233" t="str">
            <v>https://community.secop.gov.co/Public/Tendering/OpportunityDetail/Index?noticeUID=CO1.NTC.2693459&amp;isFromPublicArea=True&amp;isModal=true&amp;asPopupView=true</v>
          </cell>
          <cell r="AK233" t="str">
            <v>01/25/2022</v>
          </cell>
          <cell r="AL233" t="str">
            <v>JUAN FERNANDO ACOSTA MIRKOW</v>
          </cell>
          <cell r="AM233" t="str">
            <v>SUBDIRECCION DE GESTION CORPORATIVA</v>
          </cell>
          <cell r="AN233">
            <v>44589</v>
          </cell>
          <cell r="AO233">
            <v>44913</v>
          </cell>
          <cell r="AP233">
            <v>340</v>
          </cell>
          <cell r="AQ233">
            <v>44589</v>
          </cell>
          <cell r="AR233" t="str">
            <v>59,482,500</v>
          </cell>
          <cell r="AS233">
            <v>44593</v>
          </cell>
          <cell r="BU233" t="str">
            <v>Sandra Jannth Rueda Ibañez</v>
          </cell>
          <cell r="BW233" t="str">
            <v>F</v>
          </cell>
          <cell r="BX233">
            <v>44910</v>
          </cell>
        </row>
        <row r="234">
          <cell r="E234">
            <v>233</v>
          </cell>
          <cell r="F234" t="str">
            <v>DEIVI OCTAVIO PINEDA PARRA</v>
          </cell>
          <cell r="G234" t="str">
            <v>CC</v>
          </cell>
          <cell r="H234">
            <v>80236599</v>
          </cell>
          <cell r="I234">
            <v>4</v>
          </cell>
          <cell r="J234">
            <v>29670</v>
          </cell>
          <cell r="K234" t="str">
            <v>No aplica</v>
          </cell>
          <cell r="L234" t="str">
            <v>No aplica</v>
          </cell>
          <cell r="M234" t="str">
            <v>No aplica</v>
          </cell>
          <cell r="N234" t="str">
            <v>Carrera 1 # 31-48</v>
          </cell>
          <cell r="O234" t="str">
            <v>Soacha</v>
          </cell>
          <cell r="P234" t="str">
            <v>deivi.pineda@idpc.gov.co</v>
          </cell>
          <cell r="Q234" t="str">
            <v xml:space="preserve"> Contrato de Prestación de Servicios</v>
          </cell>
          <cell r="R234" t="str">
            <v xml:space="preserve">Servicios Profesionales </v>
          </cell>
          <cell r="S234" t="str">
            <v>Contratación directa</v>
          </cell>
          <cell r="T234" t="str">
            <v>Prestación de Servicios Profesionales y Apoyo</v>
          </cell>
          <cell r="U234" t="str">
            <v>Inversión</v>
          </cell>
          <cell r="V234" t="str">
            <v>416-Prestar servicios profesionales para desarrollar actividades relacionadas con el manejo de información, trámites contractuales y mejoramiento de procesos y procedimientos administrativos requeridos por la Subdirección de Gestión Corporativa.</v>
          </cell>
          <cell r="W234">
            <v>55000000</v>
          </cell>
          <cell r="X234">
            <v>55000000</v>
          </cell>
          <cell r="Y234">
            <v>5000000</v>
          </cell>
          <cell r="Z234" t="str">
            <v>11 Meses</v>
          </cell>
          <cell r="AA234">
            <v>11</v>
          </cell>
          <cell r="AB234">
            <v>0</v>
          </cell>
          <cell r="AC234">
            <v>330</v>
          </cell>
          <cell r="AD234">
            <v>44587</v>
          </cell>
          <cell r="AE234">
            <v>44592</v>
          </cell>
          <cell r="AF234">
            <v>44925</v>
          </cell>
          <cell r="AG234" t="str">
            <v>JUAN FERNANDO ACOSTA MIRKOW</v>
          </cell>
          <cell r="AH234">
            <v>71722121</v>
          </cell>
          <cell r="AI234">
            <v>1</v>
          </cell>
          <cell r="AJ234" t="str">
            <v>https://community.secop.gov.co/Public/Tendering/OpportunityDetail/Index?noticeUID=CO1.NTC.2693598&amp;isFromPublicArea=True&amp;isModal=true&amp;asPopupView=true</v>
          </cell>
          <cell r="AK234" t="str">
            <v>01/25/2022</v>
          </cell>
          <cell r="AL234" t="str">
            <v>JUAN FERNANDO ACOSTA MIRKOW</v>
          </cell>
          <cell r="AM234" t="str">
            <v>SUBDIRECCION DE GESTION CORPORATIVA</v>
          </cell>
          <cell r="AN234">
            <v>44589</v>
          </cell>
          <cell r="AO234">
            <v>44922</v>
          </cell>
          <cell r="AP234">
            <v>308</v>
          </cell>
          <cell r="AQ234">
            <v>44588</v>
          </cell>
          <cell r="AR234" t="str">
            <v>55,000,000</v>
          </cell>
          <cell r="AS234">
            <v>44592</v>
          </cell>
          <cell r="BU234" t="str">
            <v>Sandra Jannth Rueda Ibañez</v>
          </cell>
          <cell r="BW234" t="str">
            <v>M</v>
          </cell>
          <cell r="BX234">
            <v>44925</v>
          </cell>
        </row>
        <row r="235">
          <cell r="E235">
            <v>234</v>
          </cell>
          <cell r="F235" t="str">
            <v>NATALIA RUEDA PINILLA</v>
          </cell>
          <cell r="G235" t="str">
            <v>CC</v>
          </cell>
          <cell r="H235">
            <v>52814533</v>
          </cell>
          <cell r="I235">
            <v>7</v>
          </cell>
          <cell r="J235">
            <v>30412</v>
          </cell>
          <cell r="K235" t="str">
            <v>No aplica</v>
          </cell>
          <cell r="L235" t="str">
            <v>No aplica</v>
          </cell>
          <cell r="M235" t="str">
            <v>No aplica</v>
          </cell>
          <cell r="N235" t="str">
            <v>TRANSVERSAL 19BIS#45D-58</v>
          </cell>
          <cell r="O235" t="str">
            <v>Bogotá</v>
          </cell>
          <cell r="P235" t="str">
            <v>natalia.rueda@idpc.gov.co</v>
          </cell>
          <cell r="Q235" t="str">
            <v xml:space="preserve"> Contrato de Prestación de Servicios</v>
          </cell>
          <cell r="R235" t="str">
            <v xml:space="preserve">Servicios Profesionales </v>
          </cell>
          <cell r="S235" t="str">
            <v>Contratación directa</v>
          </cell>
          <cell r="T235" t="str">
            <v>Prestación de Servicios Profesionales y Apoyo</v>
          </cell>
          <cell r="U235" t="str">
            <v>Inversión</v>
          </cell>
          <cell r="V235" t="str">
            <v>429-Prestar servicios profesionales al Instituto Distrital de Patrimonio Cultural para el desarrollo de acciones de comunicación pública encaminadas a promover la comunicación participativa y ciudadana en los territorios.</v>
          </cell>
          <cell r="W235">
            <v>88000000</v>
          </cell>
          <cell r="X235">
            <v>88000000</v>
          </cell>
          <cell r="Y235">
            <v>8000000</v>
          </cell>
          <cell r="Z235" t="str">
            <v>11 Meses</v>
          </cell>
          <cell r="AA235">
            <v>11</v>
          </cell>
          <cell r="AB235">
            <v>0</v>
          </cell>
          <cell r="AC235">
            <v>330</v>
          </cell>
          <cell r="AD235">
            <v>44587</v>
          </cell>
          <cell r="AE235">
            <v>44592</v>
          </cell>
          <cell r="AF235">
            <v>44925</v>
          </cell>
          <cell r="AG235" t="str">
            <v>JUAN FERNANDO ACOSTA MIRKOW</v>
          </cell>
          <cell r="AH235">
            <v>71722121</v>
          </cell>
          <cell r="AI235">
            <v>1</v>
          </cell>
          <cell r="AJ235" t="str">
            <v>https://community.secop.gov.co/Public/Tendering/OpportunityDetail/Index?noticeUID=CO1.NTC.2694285&amp;isFromPublicArea=True&amp;isModal=true&amp;asPopupView=true</v>
          </cell>
          <cell r="AK235" t="str">
            <v>01/25/2022</v>
          </cell>
          <cell r="AL235" t="str">
            <v>JUAN FERNANDO ACOSTA MIRKOW</v>
          </cell>
          <cell r="AM235" t="str">
            <v>SUBDIRECCION DE GESTION CORPORATIVA</v>
          </cell>
          <cell r="AN235">
            <v>44589</v>
          </cell>
          <cell r="AO235">
            <v>44922</v>
          </cell>
          <cell r="AP235">
            <v>327</v>
          </cell>
          <cell r="AQ235">
            <v>44589</v>
          </cell>
          <cell r="AR235" t="str">
            <v>88,000,000</v>
          </cell>
          <cell r="AS235">
            <v>44592</v>
          </cell>
          <cell r="BU235" t="str">
            <v>Sandra Jannth Rueda Ibañez</v>
          </cell>
          <cell r="BW235" t="str">
            <v>F</v>
          </cell>
          <cell r="BX235">
            <v>44925</v>
          </cell>
        </row>
        <row r="236">
          <cell r="E236">
            <v>235</v>
          </cell>
          <cell r="F236" t="str">
            <v>SILVIA REYES RANGEL</v>
          </cell>
          <cell r="G236" t="str">
            <v>CC</v>
          </cell>
          <cell r="H236">
            <v>1020744369</v>
          </cell>
          <cell r="I236">
            <v>9</v>
          </cell>
          <cell r="J236">
            <v>32721</v>
          </cell>
          <cell r="K236" t="str">
            <v>No aplica</v>
          </cell>
          <cell r="L236" t="str">
            <v>No aplica</v>
          </cell>
          <cell r="M236" t="str">
            <v>No aplica</v>
          </cell>
          <cell r="N236" t="str">
            <v>Carrera 10 #117A/58</v>
          </cell>
          <cell r="O236" t="str">
            <v>Bogotá</v>
          </cell>
          <cell r="P236" t="str">
            <v>silvia.reyes@idpc.gov.co</v>
          </cell>
          <cell r="Q236" t="str">
            <v xml:space="preserve"> Contrato de Prestación de Servicios</v>
          </cell>
          <cell r="R236" t="str">
            <v xml:space="preserve">Servicios Profesionales </v>
          </cell>
          <cell r="S236" t="str">
            <v>Contratación directa</v>
          </cell>
          <cell r="T236" t="str">
            <v>Prestación de Servicios Profesionales y Apoyo</v>
          </cell>
          <cell r="U236" t="str">
            <v>Inversión</v>
          </cell>
          <cell r="V236" t="str">
            <v>508-Prestar servicios profesionales para apoyar al IDPC en el soporte, mantenimiento y actualización de las plataformas de los sitios web, así como el desarrollo de  proyectos digitales para el fortalecimiento de la comunicación pública y comunitaria.</v>
          </cell>
          <cell r="W236">
            <v>66000000</v>
          </cell>
          <cell r="X236">
            <v>66000000</v>
          </cell>
          <cell r="Y236">
            <v>6000000</v>
          </cell>
          <cell r="Z236" t="str">
            <v>11 Meses</v>
          </cell>
          <cell r="AA236">
            <v>11</v>
          </cell>
          <cell r="AB236">
            <v>0</v>
          </cell>
          <cell r="AC236">
            <v>330</v>
          </cell>
          <cell r="AD236">
            <v>44588</v>
          </cell>
          <cell r="AE236">
            <v>44592</v>
          </cell>
          <cell r="AF236">
            <v>44925</v>
          </cell>
          <cell r="AG236" t="str">
            <v>JUAN FERNANDO ACOSTA MIRKOW</v>
          </cell>
          <cell r="AH236">
            <v>71722121</v>
          </cell>
          <cell r="AI236">
            <v>1</v>
          </cell>
          <cell r="AJ236" t="str">
            <v>https://community.secop.gov.co/Public/Tendering/OpportunityDetail/Index?noticeUID=CO1.NTC.2729635&amp;isFromPublicArea=True&amp;isModal=true&amp;asPopupView=true</v>
          </cell>
          <cell r="AK236" t="str">
            <v>01/26/2022</v>
          </cell>
          <cell r="AL236" t="str">
            <v>JUAN FERNANDO ACOSTA MIRKOW</v>
          </cell>
          <cell r="AM236" t="str">
            <v>SUBDIRECCION DE GESTION CORPORATIVA</v>
          </cell>
          <cell r="AN236">
            <v>44589</v>
          </cell>
          <cell r="AO236">
            <v>44922</v>
          </cell>
          <cell r="AP236">
            <v>320</v>
          </cell>
          <cell r="AQ236">
            <v>44589</v>
          </cell>
          <cell r="AR236" t="str">
            <v>66,000,000</v>
          </cell>
          <cell r="AS236">
            <v>44592</v>
          </cell>
          <cell r="BU236" t="str">
            <v>Sandra Jannth Rueda Ibañez</v>
          </cell>
          <cell r="BW236" t="str">
            <v>F</v>
          </cell>
          <cell r="BX236">
            <v>44925</v>
          </cell>
        </row>
        <row r="237">
          <cell r="E237">
            <v>236</v>
          </cell>
          <cell r="F237" t="str">
            <v>ROMMY ERVIN GAONA</v>
          </cell>
          <cell r="G237" t="str">
            <v>CC</v>
          </cell>
          <cell r="H237">
            <v>80864347</v>
          </cell>
          <cell r="I237">
            <v>9</v>
          </cell>
          <cell r="J237">
            <v>30633</v>
          </cell>
          <cell r="K237" t="str">
            <v>No aplica</v>
          </cell>
          <cell r="L237" t="str">
            <v>No aplica</v>
          </cell>
          <cell r="M237" t="str">
            <v>No aplica</v>
          </cell>
          <cell r="N237" t="str">
            <v>CARRERA 31 NO 17-267 APTO 303 TORRE 7</v>
          </cell>
          <cell r="O237" t="str">
            <v>Bogotá</v>
          </cell>
          <cell r="Q237" t="str">
            <v xml:space="preserve"> Contrato de Prestación de Servicios</v>
          </cell>
          <cell r="R237" t="str">
            <v>Servicios Apoyo a la Gestion</v>
          </cell>
          <cell r="S237" t="str">
            <v>Contratación directa</v>
          </cell>
          <cell r="T237" t="str">
            <v>Prestación de Servicios Profesionales y Apoyo</v>
          </cell>
          <cell r="U237" t="str">
            <v>Inversión</v>
          </cell>
          <cell r="V237" t="str">
            <v>161-Prestar servicios de apoyo a la gestión al Instituto Distrital de Patrimonio Cultural en el seguimiento de las intervenciones de fachadas y espacio público de Sectores de Interés Cultural y en Bienes inmuebles de interés Cultural.</v>
          </cell>
          <cell r="W237">
            <v>29725500</v>
          </cell>
          <cell r="X237">
            <v>29725500</v>
          </cell>
          <cell r="Y237">
            <v>2831000</v>
          </cell>
          <cell r="Z237" t="str">
            <v>315 Dias</v>
          </cell>
          <cell r="AA237">
            <v>0</v>
          </cell>
          <cell r="AB237">
            <v>315</v>
          </cell>
          <cell r="AC237">
            <v>315</v>
          </cell>
          <cell r="AD237">
            <v>44586</v>
          </cell>
          <cell r="AE237">
            <v>44587</v>
          </cell>
          <cell r="AF237">
            <v>44905</v>
          </cell>
          <cell r="AG237" t="str">
            <v>HEVER  LUIS CRUZ  CASTRO</v>
          </cell>
          <cell r="AH237">
            <v>6034269</v>
          </cell>
          <cell r="AI237">
            <v>2</v>
          </cell>
          <cell r="AJ237" t="str">
            <v>https://community.secop.gov.co/Public/Tendering/OpportunityDetail/Index?noticeUID=CO1.NTC.2696812&amp;isFromPublicArea=True&amp;isModal=true&amp;asPopupView=true</v>
          </cell>
          <cell r="AK237" t="str">
            <v>01/25/2022</v>
          </cell>
          <cell r="AL237" t="str">
            <v>MARIA CLAUDIA VARGAS MARTINEZ</v>
          </cell>
          <cell r="AM237" t="str">
            <v xml:space="preserve"> SUBDIRECCION DE PROTECCION E INTERVENCION  </v>
          </cell>
          <cell r="AN237">
            <v>44586</v>
          </cell>
          <cell r="AO237">
            <v>44904</v>
          </cell>
          <cell r="AP237">
            <v>214</v>
          </cell>
          <cell r="AQ237">
            <v>44587</v>
          </cell>
          <cell r="AR237" t="str">
            <v>29,725,500</v>
          </cell>
          <cell r="AS237">
            <v>44587</v>
          </cell>
          <cell r="BU237" t="str">
            <v>Liliana Cecilia Rojas León</v>
          </cell>
          <cell r="BW237" t="str">
            <v>M</v>
          </cell>
          <cell r="BX237">
            <v>44905</v>
          </cell>
        </row>
        <row r="238">
          <cell r="E238">
            <v>237</v>
          </cell>
          <cell r="F238" t="str">
            <v>LEONEL SERRATO VASQUEZ</v>
          </cell>
          <cell r="G238" t="str">
            <v>CC</v>
          </cell>
          <cell r="H238">
            <v>5893933</v>
          </cell>
          <cell r="I238">
            <v>6</v>
          </cell>
          <cell r="J238">
            <v>23389</v>
          </cell>
          <cell r="K238" t="str">
            <v>No aplica</v>
          </cell>
          <cell r="L238" t="str">
            <v>No aplica</v>
          </cell>
          <cell r="M238" t="str">
            <v>No aplica</v>
          </cell>
          <cell r="N238" t="str">
            <v>Calle 33 # 1-50 casa 81 Terragrande 1</v>
          </cell>
          <cell r="O238" t="str">
            <v>Soacha</v>
          </cell>
          <cell r="P238" t="str">
            <v>leonel.serrato@idpc.gov.co</v>
          </cell>
          <cell r="Q238" t="str">
            <v xml:space="preserve"> Contrato de Prestación de Servicios</v>
          </cell>
          <cell r="R238" t="str">
            <v>Servicios Apoyo a la Gestion</v>
          </cell>
          <cell r="S238" t="str">
            <v>Contratación directa</v>
          </cell>
          <cell r="T238" t="str">
            <v>Prestación de Servicios Profesionales y Apoyo</v>
          </cell>
          <cell r="U238" t="str">
            <v>Inversión</v>
          </cell>
          <cell r="V238" t="str">
            <v>324-Prestar servicios de apoyo a la gestión al Instituto Distrital de Patrimonio Cultural en la intervencion y recuperacion de los bienes muebles ubicados en el espacio público y de la memoria de patrimonios integrados del Distrito Capital</v>
          </cell>
          <cell r="W238">
            <v>31689000</v>
          </cell>
          <cell r="X238">
            <v>31689000</v>
          </cell>
          <cell r="Y238">
            <v>3018000</v>
          </cell>
          <cell r="Z238" t="str">
            <v>315 Dias</v>
          </cell>
          <cell r="AA238">
            <v>0</v>
          </cell>
          <cell r="AB238">
            <v>315</v>
          </cell>
          <cell r="AC238">
            <v>315</v>
          </cell>
          <cell r="AD238">
            <v>44586</v>
          </cell>
          <cell r="AE238">
            <v>44587</v>
          </cell>
          <cell r="AF238">
            <v>44905</v>
          </cell>
          <cell r="AG238" t="str">
            <v>MARIA FERNANDA GONZALEZ  ROJAS</v>
          </cell>
          <cell r="AH238">
            <v>52885029</v>
          </cell>
          <cell r="AI238">
            <v>1</v>
          </cell>
          <cell r="AJ238" t="str">
            <v>https://community.secop.gov.co/Public/Tendering/OpportunityDetail/Index?noticeUID=CO1.NTC.2697372&amp;isFromPublicArea=True&amp;isModal=true&amp;asPopupView=true</v>
          </cell>
          <cell r="AK238" t="str">
            <v>01/25/2022</v>
          </cell>
          <cell r="AL238" t="str">
            <v>MARIA CLAUDIA VARGAS MARTINEZ</v>
          </cell>
          <cell r="AM238" t="str">
            <v xml:space="preserve"> SUBDIRECCION DE PROTECCION E INTERVENCION  </v>
          </cell>
          <cell r="AN238">
            <v>44586</v>
          </cell>
          <cell r="AO238">
            <v>44904</v>
          </cell>
          <cell r="AP238">
            <v>208</v>
          </cell>
          <cell r="AQ238">
            <v>44587</v>
          </cell>
          <cell r="AR238" t="str">
            <v>31,689,000</v>
          </cell>
          <cell r="AS238">
            <v>44586</v>
          </cell>
          <cell r="BU238" t="str">
            <v>Liliana Cecilia Rojas León</v>
          </cell>
          <cell r="BW238" t="str">
            <v>M</v>
          </cell>
          <cell r="BX238">
            <v>44905</v>
          </cell>
        </row>
        <row r="239">
          <cell r="E239">
            <v>238</v>
          </cell>
          <cell r="F239" t="str">
            <v>OSCAR JAVIER MARTINEZ REYES</v>
          </cell>
          <cell r="G239" t="str">
            <v>CC</v>
          </cell>
          <cell r="H239">
            <v>1024576922</v>
          </cell>
          <cell r="I239">
            <v>6</v>
          </cell>
          <cell r="J239">
            <v>35424</v>
          </cell>
          <cell r="K239" t="str">
            <v>No aplica</v>
          </cell>
          <cell r="L239" t="str">
            <v>No aplica</v>
          </cell>
          <cell r="M239" t="str">
            <v>No aplica</v>
          </cell>
          <cell r="N239" t="str">
            <v>Trasnversal 75 H No. 61 A 75 Sur</v>
          </cell>
          <cell r="O239" t="str">
            <v>Bogotá</v>
          </cell>
          <cell r="P239" t="str">
            <v>oscar.fonseca@idpc.gov.co</v>
          </cell>
          <cell r="Q239" t="str">
            <v xml:space="preserve"> Contrato de Prestación de Servicios</v>
          </cell>
          <cell r="R239" t="str">
            <v>Servicios Apoyo a la Gestion</v>
          </cell>
          <cell r="S239" t="str">
            <v>Contratación directa</v>
          </cell>
          <cell r="T239" t="str">
            <v>Prestación de Servicios Profesionales y Apoyo</v>
          </cell>
          <cell r="U239" t="str">
            <v>Inversión</v>
          </cell>
          <cell r="V239" t="str">
            <v>327-Prestar servicios de apoyo a la gestión al Instituto Distrital de Patrimonio Cultural en la intervencion y recuperacion de los bienes muebles ubicados en el espacio público y de la memoria de patrimonios integrados del Distrito Capital</v>
          </cell>
          <cell r="W239">
            <v>31689000</v>
          </cell>
          <cell r="X239">
            <v>31689000</v>
          </cell>
          <cell r="Y239">
            <v>3018000</v>
          </cell>
          <cell r="Z239" t="str">
            <v>315 Dias</v>
          </cell>
          <cell r="AA239">
            <v>0</v>
          </cell>
          <cell r="AB239">
            <v>315</v>
          </cell>
          <cell r="AC239">
            <v>315</v>
          </cell>
          <cell r="AD239">
            <v>44586</v>
          </cell>
          <cell r="AE239">
            <v>44587</v>
          </cell>
          <cell r="AF239">
            <v>44905</v>
          </cell>
          <cell r="AG239" t="str">
            <v>MARIA FERNANDA GONZALEZ  ROJAS</v>
          </cell>
          <cell r="AH239">
            <v>52885029</v>
          </cell>
          <cell r="AI239">
            <v>1</v>
          </cell>
          <cell r="AJ239" t="str">
            <v>https://community.secop.gov.co/Public/Tendering/OpportunityDetail/Index?noticeUID=CO1.NTC.2698205&amp;isFromPublicArea=True&amp;isModal=true&amp;asPopupView=true</v>
          </cell>
          <cell r="AK239" t="str">
            <v>01/25/2022</v>
          </cell>
          <cell r="AL239" t="str">
            <v>MARIA CLAUDIA VARGAS MARTINEZ</v>
          </cell>
          <cell r="AM239" t="str">
            <v xml:space="preserve"> SUBDIRECCION DE PROTECCION E INTERVENCION  </v>
          </cell>
          <cell r="AN239">
            <v>44586</v>
          </cell>
          <cell r="AO239">
            <v>44904</v>
          </cell>
          <cell r="AP239">
            <v>205</v>
          </cell>
          <cell r="AQ239">
            <v>44587</v>
          </cell>
          <cell r="AR239" t="str">
            <v>31,689,000</v>
          </cell>
          <cell r="AS239">
            <v>44586</v>
          </cell>
          <cell r="BU239" t="str">
            <v>Liliana Cecilia Rojas León</v>
          </cell>
          <cell r="BW239" t="str">
            <v>M</v>
          </cell>
          <cell r="BX239">
            <v>44905</v>
          </cell>
        </row>
        <row r="240">
          <cell r="E240">
            <v>239</v>
          </cell>
          <cell r="F240" t="str">
            <v>JUAN PABLO SANCHEZ CHAVES</v>
          </cell>
          <cell r="G240" t="str">
            <v>CC</v>
          </cell>
          <cell r="H240">
            <v>1057574035</v>
          </cell>
          <cell r="I240">
            <v>9</v>
          </cell>
          <cell r="J240">
            <v>31842</v>
          </cell>
          <cell r="K240" t="str">
            <v>No aplica</v>
          </cell>
          <cell r="L240" t="str">
            <v>No aplica</v>
          </cell>
          <cell r="M240" t="str">
            <v>No aplica</v>
          </cell>
          <cell r="N240" t="str">
            <v>Calle 49 # 18-23 apto 203</v>
          </cell>
          <cell r="O240" t="str">
            <v>Bogotá</v>
          </cell>
          <cell r="P240" t="str">
            <v>juan.sanchez@idpc.gov.co</v>
          </cell>
          <cell r="Q240" t="str">
            <v xml:space="preserve"> Contrato de Prestación de Servicios</v>
          </cell>
          <cell r="R240" t="str">
            <v xml:space="preserve">Servicios Profesionales </v>
          </cell>
          <cell r="S240" t="str">
            <v>Contratación directa</v>
          </cell>
          <cell r="T240" t="str">
            <v>Prestación de Servicios Profesionales y Apoyo</v>
          </cell>
          <cell r="U240" t="str">
            <v>Inversión</v>
          </cell>
          <cell r="V240" t="str">
            <v>370-Prestar servicios profesionales al Instituto Distrital de Patrimonio Cultural apoyando la actualización del inventario BIC mueble del Distrito Capital de acuerdo con los lineamientos de la Subdirección de Protección e Intervención.</v>
          </cell>
          <cell r="W240">
            <v>28950000</v>
          </cell>
          <cell r="X240">
            <v>28950000</v>
          </cell>
          <cell r="Y240">
            <v>5790000</v>
          </cell>
          <cell r="Z240" t="str">
            <v>5 Meses</v>
          </cell>
          <cell r="AA240">
            <v>5</v>
          </cell>
          <cell r="AB240">
            <v>0</v>
          </cell>
          <cell r="AC240">
            <v>150</v>
          </cell>
          <cell r="AD240">
            <v>44586</v>
          </cell>
          <cell r="AE240">
            <v>44587</v>
          </cell>
          <cell r="AF240">
            <v>44737</v>
          </cell>
          <cell r="AG240" t="str">
            <v>MARIA CLAUDIA VARGAS MARTINEZ</v>
          </cell>
          <cell r="AH240">
            <v>39791978</v>
          </cell>
          <cell r="AI240">
            <v>2</v>
          </cell>
          <cell r="AJ240" t="str">
            <v>https://community.secop.gov.co/Public/Tendering/OpportunityDetail/Index?noticeUID=CO1.NTC.2698736&amp;isFromPublicArea=True&amp;isModal=true&amp;asPopupView=true</v>
          </cell>
          <cell r="AK240" t="str">
            <v>01/25/2022</v>
          </cell>
          <cell r="AL240" t="str">
            <v>MARIA CLAUDIA VARGAS MARTINEZ</v>
          </cell>
          <cell r="AM240" t="str">
            <v xml:space="preserve"> SUBDIRECCION DE PROTECCION E INTERVENCION  </v>
          </cell>
          <cell r="AN240">
            <v>44586</v>
          </cell>
          <cell r="AO240">
            <v>44736</v>
          </cell>
          <cell r="AP240">
            <v>219</v>
          </cell>
          <cell r="AQ240">
            <v>44587</v>
          </cell>
          <cell r="AR240" t="str">
            <v>28,950,000</v>
          </cell>
          <cell r="AS240">
            <v>44587</v>
          </cell>
          <cell r="BU240" t="str">
            <v>Liliana Cecilia Rojas León</v>
          </cell>
          <cell r="BW240" t="str">
            <v>M</v>
          </cell>
          <cell r="BX240">
            <v>44737</v>
          </cell>
        </row>
        <row r="241">
          <cell r="E241">
            <v>240</v>
          </cell>
          <cell r="F241" t="str">
            <v>JOANA ALEXANDRA PEÑA BAUTISTA</v>
          </cell>
          <cell r="G241" t="str">
            <v>CC</v>
          </cell>
          <cell r="H241">
            <v>53116711</v>
          </cell>
          <cell r="I241">
            <v>0</v>
          </cell>
          <cell r="J241">
            <v>31169</v>
          </cell>
          <cell r="K241" t="str">
            <v>No aplica</v>
          </cell>
          <cell r="L241" t="str">
            <v>No aplica</v>
          </cell>
          <cell r="M241" t="str">
            <v>No aplica</v>
          </cell>
          <cell r="N241" t="str">
            <v>Carrera 84 No. 77 A 40</v>
          </cell>
          <cell r="O241" t="str">
            <v>Bogotá</v>
          </cell>
          <cell r="P241" t="str">
            <v>joana.bautista@idpc.gov.co</v>
          </cell>
          <cell r="Q241" t="str">
            <v xml:space="preserve"> Contrato de Prestación de Servicios</v>
          </cell>
          <cell r="R241" t="str">
            <v xml:space="preserve">Servicios Profesionales </v>
          </cell>
          <cell r="S241" t="str">
            <v>Contratación directa</v>
          </cell>
          <cell r="T241" t="str">
            <v>Prestación de Servicios Profesionales y Apoyo</v>
          </cell>
          <cell r="U241" t="str">
            <v>Inversión</v>
          </cell>
          <cell r="V241" t="str">
            <v>86-Prestar servicios profesionales al Instituto Distrital de Patrimonio Cultural para apoyar las actividades de identificación participativa de manifestaciones y prácticas culturales en articulación con los demás componentes que hagan parte de la formulación de instrumentos de planeación territorial en entornos patrimoniales.</v>
          </cell>
          <cell r="W241">
            <v>61800000</v>
          </cell>
          <cell r="X241">
            <v>61800000</v>
          </cell>
          <cell r="Y241">
            <v>6180000</v>
          </cell>
          <cell r="Z241" t="str">
            <v>10 Meses</v>
          </cell>
          <cell r="AA241">
            <v>10</v>
          </cell>
          <cell r="AB241">
            <v>0</v>
          </cell>
          <cell r="AC241">
            <v>300</v>
          </cell>
          <cell r="AD241">
            <v>44586</v>
          </cell>
          <cell r="AE241">
            <v>44588</v>
          </cell>
          <cell r="AF241">
            <v>44891</v>
          </cell>
          <cell r="AG241" t="str">
            <v>ANA MILENA VALLEJO MEJIA</v>
          </cell>
          <cell r="AH241">
            <v>41962990</v>
          </cell>
          <cell r="AI241">
            <v>3</v>
          </cell>
          <cell r="AJ241" t="str">
            <v>https://community.secop.gov.co/Public/Tendering/OpportunityDetail/Index?noticeUID=CO1.NTC.2700551&amp;isFromPublicArea=True&amp;isModal=true&amp;asPopupView=true</v>
          </cell>
          <cell r="AK241" t="str">
            <v>01/25/2022</v>
          </cell>
          <cell r="AL241" t="str">
            <v>ANA MILENA VALLEJO MEJIA</v>
          </cell>
          <cell r="AM241" t="str">
            <v xml:space="preserve"> SUBDIRECCION GESTION TERRITORAL </v>
          </cell>
          <cell r="AN241">
            <v>44587</v>
          </cell>
          <cell r="AO241">
            <v>44893</v>
          </cell>
          <cell r="AP241">
            <v>197</v>
          </cell>
          <cell r="AQ241">
            <v>44587</v>
          </cell>
          <cell r="AR241" t="str">
            <v>61,800,000</v>
          </cell>
          <cell r="AS241">
            <v>44588</v>
          </cell>
          <cell r="BU241" t="str">
            <v>Laura Maria Hernandez Restrepo</v>
          </cell>
          <cell r="BW241" t="str">
            <v>F</v>
          </cell>
          <cell r="BX241">
            <v>44891</v>
          </cell>
        </row>
        <row r="242">
          <cell r="E242">
            <v>241</v>
          </cell>
          <cell r="F242" t="str">
            <v>ADRIANA VERA ESTRADA</v>
          </cell>
          <cell r="G242" t="str">
            <v>CC</v>
          </cell>
          <cell r="H242">
            <v>35196794</v>
          </cell>
          <cell r="I242">
            <v>8</v>
          </cell>
          <cell r="J242">
            <v>29477</v>
          </cell>
          <cell r="K242" t="str">
            <v>No aplica</v>
          </cell>
          <cell r="L242" t="str">
            <v>No aplica</v>
          </cell>
          <cell r="M242" t="str">
            <v>No aplica</v>
          </cell>
          <cell r="N242" t="str">
            <v>Carrera 10 No. 53 - 66</v>
          </cell>
          <cell r="O242" t="str">
            <v>Bogotá</v>
          </cell>
          <cell r="P242" t="str">
            <v>adriana.vera@idpc.gov.co</v>
          </cell>
          <cell r="Q242" t="str">
            <v xml:space="preserve"> Contrato de Prestación de Servicios</v>
          </cell>
          <cell r="R242" t="str">
            <v xml:space="preserve">Servicios Profesionales </v>
          </cell>
          <cell r="S242" t="str">
            <v>Contratación directa</v>
          </cell>
          <cell r="T242" t="str">
            <v>Prestación de Servicios Profesionales y Apoyo</v>
          </cell>
          <cell r="U242" t="str">
            <v>Inversión</v>
          </cell>
          <cell r="V242" t="str">
            <v>92-Prestar servicios profesionales al Instituto Distrital de Patrimonio Cultural para apoyar la produccción de insumos que hagan parte de la formulación de instrumentos de planeación territorial.</v>
          </cell>
          <cell r="W242">
            <v>65000000</v>
          </cell>
          <cell r="X242">
            <v>65000000</v>
          </cell>
          <cell r="Y242">
            <v>6500000</v>
          </cell>
          <cell r="Z242" t="str">
            <v>10 Meses</v>
          </cell>
          <cell r="AA242">
            <v>10</v>
          </cell>
          <cell r="AB242">
            <v>0</v>
          </cell>
          <cell r="AC242">
            <v>300</v>
          </cell>
          <cell r="AD242">
            <v>44587</v>
          </cell>
          <cell r="AE242">
            <v>44588</v>
          </cell>
          <cell r="AF242">
            <v>44891</v>
          </cell>
          <cell r="AG242" t="str">
            <v>ANA MILENA VALLEJO MEJIA</v>
          </cell>
          <cell r="AH242">
            <v>41962990</v>
          </cell>
          <cell r="AI242">
            <v>3</v>
          </cell>
          <cell r="AJ242" t="str">
            <v>https://community.secop.gov.co/Public/Tendering/OpportunityDetail/Index?noticeUID=CO1.NTC.2700834&amp;isFromPublicArea=True&amp;isModal=true&amp;asPopupView=true</v>
          </cell>
          <cell r="AK242" t="str">
            <v>01/25/2022</v>
          </cell>
          <cell r="AL242" t="str">
            <v>ANA MILENA VALLEJO MEJIA</v>
          </cell>
          <cell r="AM242" t="str">
            <v xml:space="preserve"> SUBDIRECCION GESTION TERRITORAL </v>
          </cell>
          <cell r="AN242">
            <v>44587</v>
          </cell>
          <cell r="AO242">
            <v>44893</v>
          </cell>
          <cell r="AP242">
            <v>191</v>
          </cell>
          <cell r="AQ242">
            <v>44587</v>
          </cell>
          <cell r="AR242" t="str">
            <v>65,000,000</v>
          </cell>
          <cell r="AS242">
            <v>44588</v>
          </cell>
          <cell r="BU242" t="str">
            <v>Laura Maria Hernandez Restrepo</v>
          </cell>
          <cell r="BW242" t="str">
            <v>F</v>
          </cell>
          <cell r="BX242">
            <v>44891</v>
          </cell>
        </row>
        <row r="243">
          <cell r="E243">
            <v>242</v>
          </cell>
          <cell r="F243" t="str">
            <v>ALEJANDRO MENDOZA JARAMILLO</v>
          </cell>
          <cell r="G243" t="str">
            <v>CC</v>
          </cell>
          <cell r="H243">
            <v>1018423346</v>
          </cell>
          <cell r="I243">
            <v>5</v>
          </cell>
          <cell r="J243">
            <v>32570</v>
          </cell>
          <cell r="K243" t="str">
            <v>No aplica</v>
          </cell>
          <cell r="L243" t="str">
            <v>No aplica</v>
          </cell>
          <cell r="M243" t="str">
            <v>No aplica</v>
          </cell>
          <cell r="N243" t="str">
            <v>DIAGONAL 61 B No. 17-59</v>
          </cell>
          <cell r="O243" t="str">
            <v>Bogotá</v>
          </cell>
          <cell r="P243" t="str">
            <v>alejandro.mendoza@idpc.gov.co</v>
          </cell>
          <cell r="Q243" t="str">
            <v xml:space="preserve"> Contrato de Prestación de Servicios</v>
          </cell>
          <cell r="R243" t="str">
            <v xml:space="preserve">Servicios Profesionales </v>
          </cell>
          <cell r="S243" t="str">
            <v>Contratación directa</v>
          </cell>
          <cell r="T243" t="str">
            <v>Prestación de Servicios Profesionales y Apoyo</v>
          </cell>
          <cell r="U243" t="str">
            <v>Inversión</v>
          </cell>
          <cell r="V243" t="str">
            <v>21-Prestar servicios profesionales al Instituto Distrital de Patrimonio Cultural para apoyar las actividades de divulgación,  participación ciudadana, pedagogía y gestión colaborativa,  y demás acciones que aporten a la implementación de la segunda fase  del PEMP Centro Histórico de Bogotá.</v>
          </cell>
          <cell r="W243">
            <v>60000000</v>
          </cell>
          <cell r="X243">
            <v>60000000</v>
          </cell>
          <cell r="Y243">
            <v>6000000</v>
          </cell>
          <cell r="Z243" t="str">
            <v>10 Meses</v>
          </cell>
          <cell r="AA243">
            <v>10</v>
          </cell>
          <cell r="AB243">
            <v>0</v>
          </cell>
          <cell r="AC243">
            <v>300</v>
          </cell>
          <cell r="AD243">
            <v>44586</v>
          </cell>
          <cell r="AE243">
            <v>44588</v>
          </cell>
          <cell r="AF243">
            <v>44891</v>
          </cell>
          <cell r="AG243" t="str">
            <v>ANA MILENA VALLEJO MEJIA</v>
          </cell>
          <cell r="AH243">
            <v>41962990</v>
          </cell>
          <cell r="AI243">
            <v>3</v>
          </cell>
          <cell r="AJ243" t="str">
            <v>https://community.secop.gov.co/Public/Tendering/OpportunityDetail/Index?noticeUID=CO1.NTC.2700547&amp;isFromPublicArea=True&amp;isModal=true&amp;asPopupView=true</v>
          </cell>
          <cell r="AK243" t="str">
            <v>01/25/2022</v>
          </cell>
          <cell r="AL243" t="str">
            <v>ANA MILENA VALLEJO MEJIA</v>
          </cell>
          <cell r="AM243" t="str">
            <v xml:space="preserve"> SUBDIRECCION GESTION TERRITORAL </v>
          </cell>
          <cell r="AN243">
            <v>44587</v>
          </cell>
          <cell r="AO243">
            <v>44893</v>
          </cell>
          <cell r="AP243">
            <v>195</v>
          </cell>
          <cell r="AQ243">
            <v>44587</v>
          </cell>
          <cell r="AR243" t="str">
            <v>60,000,000</v>
          </cell>
          <cell r="AS243">
            <v>44588</v>
          </cell>
          <cell r="BU243" t="str">
            <v>Laura Maria Hernandez Restrepo</v>
          </cell>
          <cell r="BW243" t="str">
            <v>M</v>
          </cell>
          <cell r="BX243">
            <v>44891</v>
          </cell>
        </row>
        <row r="244">
          <cell r="E244">
            <v>243</v>
          </cell>
          <cell r="F244" t="str">
            <v>AIDA VANESSA ROCHA MARTÍNEZ</v>
          </cell>
          <cell r="G244" t="str">
            <v>CC</v>
          </cell>
          <cell r="H244">
            <v>1018487098</v>
          </cell>
          <cell r="I244">
            <v>8</v>
          </cell>
          <cell r="J244">
            <v>35250</v>
          </cell>
          <cell r="K244" t="str">
            <v>No aplica</v>
          </cell>
          <cell r="L244" t="str">
            <v>No aplica</v>
          </cell>
          <cell r="M244" t="str">
            <v>No aplica</v>
          </cell>
          <cell r="N244" t="str">
            <v>Calle 115 bis No. 58 - 04 Torre 1 Apto 302</v>
          </cell>
          <cell r="O244" t="str">
            <v>Bogotá</v>
          </cell>
          <cell r="P244" t="str">
            <v>aida.rocha@idpc.gov.co</v>
          </cell>
          <cell r="Q244" t="str">
            <v xml:space="preserve"> Contrato de Prestación de Servicios</v>
          </cell>
          <cell r="R244" t="str">
            <v xml:space="preserve">Servicios Profesionales </v>
          </cell>
          <cell r="S244" t="str">
            <v>Contratación directa</v>
          </cell>
          <cell r="T244" t="str">
            <v>Prestación de Servicios Profesionales y Apoyo</v>
          </cell>
          <cell r="U244" t="str">
            <v>Inversión</v>
          </cell>
          <cell r="V244" t="str">
            <v>22-Prestar servicios profesionales al Instituto Distrital de Patrimonio Cultural para apoyar las actividades de divulgación, gestión colaborativa, participación ciudadana,y demás acciones que aporten en el marco de la implementación de la segunda fase del PEMP del Centro Histórico de Bogotá.</v>
          </cell>
          <cell r="W244">
            <v>39824950</v>
          </cell>
          <cell r="X244">
            <v>39824950</v>
          </cell>
          <cell r="Y244">
            <v>3982495</v>
          </cell>
          <cell r="Z244" t="str">
            <v>10 Meses</v>
          </cell>
          <cell r="AA244">
            <v>10</v>
          </cell>
          <cell r="AB244">
            <v>0</v>
          </cell>
          <cell r="AC244">
            <v>300</v>
          </cell>
          <cell r="AD244">
            <v>44586</v>
          </cell>
          <cell r="AE244">
            <v>44589</v>
          </cell>
          <cell r="AF244">
            <v>44892</v>
          </cell>
          <cell r="AG244" t="str">
            <v>ANA MILENA VALLEJO MEJIA</v>
          </cell>
          <cell r="AH244">
            <v>41962990</v>
          </cell>
          <cell r="AI244">
            <v>3</v>
          </cell>
          <cell r="AJ244" t="str">
            <v>https://community.secop.gov.co/Public/Tendering/OpportunityDetail/Index?noticeUID=CO1.NTC.2701008&amp;isFromPublicArea=True&amp;isModal=true&amp;asPopupView=true</v>
          </cell>
          <cell r="AK244" t="str">
            <v>01/25/2022</v>
          </cell>
          <cell r="AL244" t="str">
            <v>ANA MILENA VALLEJO MEJIA</v>
          </cell>
          <cell r="AM244" t="str">
            <v xml:space="preserve"> SUBDIRECCION GESTION TERRITORAL </v>
          </cell>
          <cell r="AN244">
            <v>44587</v>
          </cell>
          <cell r="AO244">
            <v>44893</v>
          </cell>
          <cell r="AP244">
            <v>194</v>
          </cell>
          <cell r="AQ244">
            <v>44587</v>
          </cell>
          <cell r="AR244" t="str">
            <v>39,824,950</v>
          </cell>
          <cell r="AS244">
            <v>44589</v>
          </cell>
          <cell r="BU244" t="str">
            <v>Sandra Jannth Rueda Ibañez</v>
          </cell>
          <cell r="BW244" t="str">
            <v>F</v>
          </cell>
          <cell r="BX244">
            <v>44892</v>
          </cell>
        </row>
        <row r="245">
          <cell r="E245">
            <v>244</v>
          </cell>
          <cell r="F245" t="str">
            <v>ANGELA PAOLA BRIÑEZ JIMENEZ</v>
          </cell>
          <cell r="G245" t="str">
            <v>CC</v>
          </cell>
          <cell r="H245">
            <v>1032446474</v>
          </cell>
          <cell r="I245">
            <v>1</v>
          </cell>
          <cell r="J245">
            <v>33528</v>
          </cell>
          <cell r="K245" t="str">
            <v>No aplica</v>
          </cell>
          <cell r="L245" t="str">
            <v>No aplica</v>
          </cell>
          <cell r="M245" t="str">
            <v>No aplica</v>
          </cell>
          <cell r="N245" t="str">
            <v>carrera 34 No. 4 A 15 APTO 504</v>
          </cell>
          <cell r="O245" t="str">
            <v>Bogotá</v>
          </cell>
          <cell r="P245" t="str">
            <v>angela.brinez@idpc.gov.co</v>
          </cell>
          <cell r="Q245" t="str">
            <v xml:space="preserve"> Contrato de Prestación de Servicios</v>
          </cell>
          <cell r="R245" t="str">
            <v xml:space="preserve">Servicios Profesionales </v>
          </cell>
          <cell r="S245" t="str">
            <v>Contratación directa</v>
          </cell>
          <cell r="T245" t="str">
            <v>Prestación de Servicios Profesionales y Apoyo</v>
          </cell>
          <cell r="U245" t="str">
            <v>Inversión</v>
          </cell>
          <cell r="V245" t="str">
            <v>23-Prestar servicios profesionales al Instituto Distrital de Patrimonio Cultural para apoyar las actividades de divulgación, gestión colaborativa, participación ciudadana, y demás acciones que aporten a  la implementación de la segunda fase del PEMP del Centro Histórico de Bogotá.</v>
          </cell>
          <cell r="W245">
            <v>51500000</v>
          </cell>
          <cell r="X245">
            <v>51500000</v>
          </cell>
          <cell r="Y245">
            <v>5150000</v>
          </cell>
          <cell r="Z245" t="str">
            <v>10 Meses</v>
          </cell>
          <cell r="AA245">
            <v>10</v>
          </cell>
          <cell r="AB245">
            <v>0</v>
          </cell>
          <cell r="AC245">
            <v>300</v>
          </cell>
          <cell r="AD245">
            <v>44586</v>
          </cell>
          <cell r="AE245">
            <v>44589</v>
          </cell>
          <cell r="AF245">
            <v>44892</v>
          </cell>
          <cell r="AG245" t="str">
            <v>ANA MILENA VALLEJO MEJIA</v>
          </cell>
          <cell r="AH245">
            <v>41962990</v>
          </cell>
          <cell r="AI245">
            <v>3</v>
          </cell>
          <cell r="AJ245" t="str">
            <v>https://community.secop.gov.co/Public/Tendering/OpportunityDetail/Index?noticeUID=CO1.NTC.2701020&amp;isFromPublicArea=True&amp;isModal=true&amp;asPopupView=true</v>
          </cell>
          <cell r="AK245" t="str">
            <v>01/25/2022</v>
          </cell>
          <cell r="AL245" t="str">
            <v>ANA MILENA VALLEJO MEJIA</v>
          </cell>
          <cell r="AM245" t="str">
            <v xml:space="preserve"> SUBDIRECCION GESTION TERRITORAL </v>
          </cell>
          <cell r="AN245">
            <v>44587</v>
          </cell>
          <cell r="AO245">
            <v>44893</v>
          </cell>
          <cell r="AP245">
            <v>226</v>
          </cell>
          <cell r="AQ245">
            <v>44587</v>
          </cell>
          <cell r="AR245" t="str">
            <v>51,500,000</v>
          </cell>
          <cell r="AS245">
            <v>44589</v>
          </cell>
          <cell r="BU245" t="str">
            <v>Laura Maria Hernandez Restrepo</v>
          </cell>
          <cell r="BW245" t="str">
            <v>F</v>
          </cell>
          <cell r="BX245">
            <v>44892</v>
          </cell>
        </row>
        <row r="246">
          <cell r="E246">
            <v>245</v>
          </cell>
          <cell r="F246" t="str">
            <v>ANA LUCÍA CAÑÓN TALERO</v>
          </cell>
          <cell r="G246" t="str">
            <v>CC</v>
          </cell>
          <cell r="H246">
            <v>1110569415</v>
          </cell>
          <cell r="I246">
            <v>6</v>
          </cell>
          <cell r="J246">
            <v>35153</v>
          </cell>
          <cell r="K246" t="str">
            <v>No aplica</v>
          </cell>
          <cell r="L246" t="str">
            <v>No aplica</v>
          </cell>
          <cell r="M246" t="str">
            <v>No aplica</v>
          </cell>
          <cell r="N246" t="str">
            <v>Calle 40B #8-92 apto 206 edf San Marcos</v>
          </cell>
          <cell r="O246" t="str">
            <v>Bogotá</v>
          </cell>
          <cell r="P246" t="str">
            <v>lucia.canon@idpc.gov.co</v>
          </cell>
          <cell r="Q246" t="str">
            <v xml:space="preserve"> Contrato de Prestación de Servicios</v>
          </cell>
          <cell r="R246" t="str">
            <v xml:space="preserve">Servicios Profesionales </v>
          </cell>
          <cell r="S246" t="str">
            <v>Contratación directa</v>
          </cell>
          <cell r="T246" t="str">
            <v>Prestación de Servicios Profesionales y Apoyo</v>
          </cell>
          <cell r="U246" t="str">
            <v>Inversión</v>
          </cell>
          <cell r="V246" t="str">
            <v>5-Prestar servicios profesionales al Instituto Distrital de Patrimonio Cultural para apoyar las actividades relacionadas con la elaboración, implementación y sistematización de las metodologías de captura y procesamiento de información en el marco de la segunda fase de la implementación del PEMP del Centro Histórico</v>
          </cell>
          <cell r="W246">
            <v>40000000</v>
          </cell>
          <cell r="X246">
            <v>40000000</v>
          </cell>
          <cell r="Y246">
            <v>4000000</v>
          </cell>
          <cell r="Z246" t="str">
            <v>10 Meses</v>
          </cell>
          <cell r="AA246">
            <v>10</v>
          </cell>
          <cell r="AB246">
            <v>0</v>
          </cell>
          <cell r="AC246">
            <v>300</v>
          </cell>
          <cell r="AD246">
            <v>44586</v>
          </cell>
          <cell r="AE246">
            <v>44589</v>
          </cell>
          <cell r="AF246">
            <v>44892</v>
          </cell>
          <cell r="AG246" t="str">
            <v>ANA MILENA VALLEJO MEJIA</v>
          </cell>
          <cell r="AH246">
            <v>41962990</v>
          </cell>
          <cell r="AI246">
            <v>3</v>
          </cell>
          <cell r="AJ246" t="str">
            <v>https://community.secop.gov.co/Public/Tendering/OpportunityDetail/Index?noticeUID=CO1.NTC.2701106&amp;isFromPublicArea=True&amp;isModal=true&amp;asPopupView=true</v>
          </cell>
          <cell r="AK246" t="str">
            <v>01/25/2022</v>
          </cell>
          <cell r="AL246" t="str">
            <v>ANA MILENA VALLEJO MEJIA</v>
          </cell>
          <cell r="AM246" t="str">
            <v xml:space="preserve"> SUBDIRECCION GESTION TERRITORAL </v>
          </cell>
          <cell r="AN246">
            <v>44589</v>
          </cell>
          <cell r="AO246">
            <v>44893</v>
          </cell>
          <cell r="AP246">
            <v>225</v>
          </cell>
          <cell r="AQ246">
            <v>44587</v>
          </cell>
          <cell r="AR246" t="str">
            <v>40,000,000</v>
          </cell>
          <cell r="AS246">
            <v>44589</v>
          </cell>
          <cell r="BU246" t="str">
            <v>Laura Maria Hernandez Restrepo</v>
          </cell>
          <cell r="BW246" t="str">
            <v>F</v>
          </cell>
          <cell r="BX246">
            <v>44892</v>
          </cell>
        </row>
        <row r="247">
          <cell r="E247">
            <v>246</v>
          </cell>
          <cell r="F247" t="str">
            <v>CRISTINA SILVA RODRIGUEZ</v>
          </cell>
          <cell r="G247" t="str">
            <v>CC</v>
          </cell>
          <cell r="H247">
            <v>43279712</v>
          </cell>
          <cell r="I247">
            <v>0</v>
          </cell>
          <cell r="J247">
            <v>29981</v>
          </cell>
          <cell r="K247" t="str">
            <v>No aplica</v>
          </cell>
          <cell r="L247" t="str">
            <v>No aplica</v>
          </cell>
          <cell r="M247" t="str">
            <v>No aplica</v>
          </cell>
          <cell r="N247" t="str">
            <v>KR 2BIS 6F 16</v>
          </cell>
          <cell r="O247" t="str">
            <v>Bogotá</v>
          </cell>
          <cell r="P247" t="str">
            <v>esther.silva@idpc.gov.co</v>
          </cell>
          <cell r="Q247" t="str">
            <v xml:space="preserve"> Contrato de Prestación de Servicios</v>
          </cell>
          <cell r="R247" t="str">
            <v xml:space="preserve">Servicios Profesionales </v>
          </cell>
          <cell r="S247" t="str">
            <v>Contratación directa</v>
          </cell>
          <cell r="T247" t="str">
            <v>Prestación de Servicios Profesionales y Apoyo</v>
          </cell>
          <cell r="U247" t="str">
            <v>Inversión</v>
          </cell>
          <cell r="V247" t="str">
            <v>180-Prestar servicios profesionales al Instituto Distrital de Patrimonio Cultural para apoyar la implementación de procesos de activación social de los patrimonios en perspectiva de integralidad, con perspectiva diferencial y territorial.</v>
          </cell>
          <cell r="W247">
            <v>35000000</v>
          </cell>
          <cell r="X247">
            <v>35000000</v>
          </cell>
          <cell r="Y247">
            <v>5000000</v>
          </cell>
          <cell r="Z247" t="str">
            <v>7 Meses</v>
          </cell>
          <cell r="AA247">
            <v>7</v>
          </cell>
          <cell r="AB247">
            <v>0</v>
          </cell>
          <cell r="AC247">
            <v>210</v>
          </cell>
          <cell r="AD247">
            <v>44587</v>
          </cell>
          <cell r="AE247">
            <v>44593</v>
          </cell>
          <cell r="AF247">
            <v>44804</v>
          </cell>
          <cell r="AG247" t="str">
            <v>ANGELICA MARIA MEDINA MENDOZA</v>
          </cell>
          <cell r="AH247">
            <v>32770467</v>
          </cell>
          <cell r="AI247">
            <v>5</v>
          </cell>
          <cell r="AJ247" t="str">
            <v>https://community.secop.gov.co/Public/Tendering/OpportunityDetail/Index?noticeUID=CO1.NTC.2700548&amp;isFromPublicArea=True&amp;isModal=true&amp;asPopupView=true</v>
          </cell>
          <cell r="AK247" t="str">
            <v>01/25/2022</v>
          </cell>
          <cell r="AL247" t="str">
            <v>ANGELICA MARIA MEDINA MENDOZA</v>
          </cell>
          <cell r="AM247" t="str">
            <v>SUBDIRECCION DE DIVULGACIÓN Y APROPIACIÓN DEL PATRIMONIO</v>
          </cell>
          <cell r="AN247">
            <v>44588</v>
          </cell>
          <cell r="AO247">
            <v>44801</v>
          </cell>
          <cell r="AP247">
            <v>317</v>
          </cell>
          <cell r="AQ247">
            <v>44588</v>
          </cell>
          <cell r="AR247" t="str">
            <v>35,000,000</v>
          </cell>
          <cell r="AS247">
            <v>44589</v>
          </cell>
          <cell r="BU247" t="str">
            <v>Sandra Jannth Rueda Ibañez</v>
          </cell>
          <cell r="BW247" t="str">
            <v>M</v>
          </cell>
          <cell r="BX247">
            <v>44804</v>
          </cell>
        </row>
        <row r="248">
          <cell r="E248">
            <v>247</v>
          </cell>
          <cell r="F248" t="str">
            <v>DANIEL FELIPE ZAPATA SANDOVAL</v>
          </cell>
          <cell r="G248" t="str">
            <v>CC</v>
          </cell>
          <cell r="H248">
            <v>1030645700</v>
          </cell>
          <cell r="I248">
            <v>6</v>
          </cell>
          <cell r="J248">
            <v>34594</v>
          </cell>
          <cell r="K248" t="str">
            <v>No aplica</v>
          </cell>
          <cell r="L248" t="str">
            <v>No aplica</v>
          </cell>
          <cell r="M248" t="str">
            <v>No aplica</v>
          </cell>
          <cell r="N248" t="str">
            <v>kr 18 L #60-40 sur</v>
          </cell>
          <cell r="O248" t="str">
            <v>Bogotá</v>
          </cell>
          <cell r="P248" t="str">
            <v>daniel.zapata@idpc.gov.co</v>
          </cell>
          <cell r="Q248" t="str">
            <v xml:space="preserve"> Contrato de Prestación de Servicios</v>
          </cell>
          <cell r="R248" t="str">
            <v>Servicios Apoyo a la Gestion</v>
          </cell>
          <cell r="S248" t="str">
            <v>Contratación directa</v>
          </cell>
          <cell r="T248" t="str">
            <v>Prestación de Servicios Profesionales y Apoyo</v>
          </cell>
          <cell r="U248" t="str">
            <v>Inversión</v>
          </cell>
          <cell r="V248" t="str">
            <v>276-
Prestar servicios de apoyo a la gestión al Instituto Distrital de Patrimonio Cultural en la ejecución de los procesos de mediación relacionados con estigmatización y en la generación de contenidos pedagógicos para el Museo de la Ciudad Autoconstruida.</v>
          </cell>
          <cell r="W248">
            <v>20666667</v>
          </cell>
          <cell r="X248">
            <v>20666667</v>
          </cell>
          <cell r="Y248">
            <v>2000000.0322580645</v>
          </cell>
          <cell r="Z248" t="str">
            <v>310 Dias</v>
          </cell>
          <cell r="AA248">
            <v>0</v>
          </cell>
          <cell r="AB248">
            <v>310</v>
          </cell>
          <cell r="AC248">
            <v>310</v>
          </cell>
          <cell r="AD248">
            <v>44587</v>
          </cell>
          <cell r="AE248">
            <v>44593</v>
          </cell>
          <cell r="AF248">
            <v>44905</v>
          </cell>
          <cell r="AG248" t="str">
            <v>LUIS CARLOS MANJARRÉZ MARTÍNEZ</v>
          </cell>
          <cell r="AH248">
            <v>1032399045</v>
          </cell>
          <cell r="AI248">
            <v>1</v>
          </cell>
          <cell r="AJ248" t="str">
            <v>https://community.secop.gov.co/Public/Tendering/OpportunityDetail/Index?noticeUID=CO1.NTC.2702287&amp;isFromPublicArea=True&amp;isModal=true&amp;asPopupView=true</v>
          </cell>
          <cell r="AK248" t="str">
            <v>01/25/2022</v>
          </cell>
          <cell r="AL248" t="str">
            <v>ANGELICA MARIA MEDINA MENDOZA</v>
          </cell>
          <cell r="AM248" t="str">
            <v>SUBDIRECCION DE DIVULGACIÓN Y APROPIACIÓN DEL PATRIMONIO</v>
          </cell>
          <cell r="AN248">
            <v>44588</v>
          </cell>
          <cell r="AO248">
            <v>44906</v>
          </cell>
          <cell r="AP248">
            <v>251</v>
          </cell>
          <cell r="AQ248">
            <v>44588</v>
          </cell>
          <cell r="AR248" t="str">
            <v>20,666,667</v>
          </cell>
          <cell r="AS248">
            <v>44592</v>
          </cell>
          <cell r="BU248" t="str">
            <v>Sandra Jannth Rueda Ibañez</v>
          </cell>
          <cell r="BW248" t="str">
            <v>M</v>
          </cell>
          <cell r="BX248">
            <v>44905</v>
          </cell>
        </row>
        <row r="249">
          <cell r="E249">
            <v>248</v>
          </cell>
          <cell r="F249" t="str">
            <v>CRISTINA LLERAS FIGUEROA</v>
          </cell>
          <cell r="G249" t="str">
            <v>CC</v>
          </cell>
          <cell r="H249">
            <v>52407063</v>
          </cell>
          <cell r="I249">
            <v>1</v>
          </cell>
          <cell r="J249">
            <v>28263</v>
          </cell>
          <cell r="K249" t="str">
            <v>No aplica</v>
          </cell>
          <cell r="L249" t="str">
            <v>No aplica</v>
          </cell>
          <cell r="M249" t="str">
            <v>No aplica</v>
          </cell>
          <cell r="N249" t="str">
            <v>Carrera 5 No 26A- 50 apt 1702</v>
          </cell>
          <cell r="O249" t="str">
            <v>Bogotá</v>
          </cell>
          <cell r="P249" t="str">
            <v>cristina.lleras@idpc.gov.co</v>
          </cell>
          <cell r="Q249" t="str">
            <v xml:space="preserve"> Contrato de Prestación de Servicios</v>
          </cell>
          <cell r="R249" t="str">
            <v xml:space="preserve">Servicios Profesionales </v>
          </cell>
          <cell r="S249" t="str">
            <v>Contratación directa</v>
          </cell>
          <cell r="T249" t="str">
            <v>Prestación de Servicios Profesionales y Apoyo</v>
          </cell>
          <cell r="U249" t="str">
            <v>Inversión</v>
          </cell>
          <cell r="V249" t="str">
            <v>206-Prestar servicios profesionales al Instituto Distrital de Patrimonio Cultural para apoyar el desarrollo de la propuesta curatorial de la primera fase del proyecto museográfico de renovación del Museo de Bogotá.</v>
          </cell>
          <cell r="W249">
            <v>86520000</v>
          </cell>
          <cell r="X249">
            <v>86520000</v>
          </cell>
          <cell r="Y249">
            <v>8240000</v>
          </cell>
          <cell r="Z249" t="str">
            <v>315 Dias</v>
          </cell>
          <cell r="AA249">
            <v>0</v>
          </cell>
          <cell r="AB249">
            <v>315</v>
          </cell>
          <cell r="AC249">
            <v>315</v>
          </cell>
          <cell r="AD249">
            <v>44587</v>
          </cell>
          <cell r="AE249">
            <v>44593</v>
          </cell>
          <cell r="AF249">
            <v>44910</v>
          </cell>
          <cell r="AG249" t="str">
            <v>LUIS CARLOS MANJARRÉZ MARTÍNEZ</v>
          </cell>
          <cell r="AH249">
            <v>1032399045</v>
          </cell>
          <cell r="AI249">
            <v>1</v>
          </cell>
          <cell r="AJ249" t="str">
            <v>https://community.secop.gov.co/Public/Tendering/OpportunityDetail/Index?noticeUID=CO1.NTC.2701209&amp;isFromPublicArea=True&amp;isModal=False</v>
          </cell>
          <cell r="AK249" t="str">
            <v>01/25/2022</v>
          </cell>
          <cell r="AL249" t="str">
            <v>ANGELICA MARIA MEDINA MENDOZA</v>
          </cell>
          <cell r="AM249" t="str">
            <v>SUBDIRECCION DE DIVULGACIÓN Y APROPIACIÓN DEL PATRIMONIO</v>
          </cell>
          <cell r="AN249">
            <v>44589</v>
          </cell>
          <cell r="AO249">
            <v>44912</v>
          </cell>
          <cell r="AP249">
            <v>305</v>
          </cell>
          <cell r="AQ249">
            <v>44588</v>
          </cell>
          <cell r="AR249" t="str">
            <v>86,520,000</v>
          </cell>
          <cell r="AS249">
            <v>44589</v>
          </cell>
          <cell r="BU249" t="str">
            <v>Sandra Jannth Rueda Ibañez</v>
          </cell>
          <cell r="BW249" t="str">
            <v>F</v>
          </cell>
          <cell r="BX249">
            <v>44910</v>
          </cell>
        </row>
        <row r="250">
          <cell r="E250">
            <v>249</v>
          </cell>
          <cell r="F250" t="str">
            <v>DIANA MARIA PEDRAZA RINCON</v>
          </cell>
          <cell r="G250" t="str">
            <v>CC</v>
          </cell>
          <cell r="H250">
            <v>52776723</v>
          </cell>
          <cell r="I250">
            <v>6</v>
          </cell>
          <cell r="J250">
            <v>29740</v>
          </cell>
          <cell r="K250" t="str">
            <v>No aplica</v>
          </cell>
          <cell r="L250" t="str">
            <v>No aplica</v>
          </cell>
          <cell r="M250" t="str">
            <v>No aplica</v>
          </cell>
          <cell r="N250" t="str">
            <v>CALLE 83 # 22 A - 18 APTO 202</v>
          </cell>
          <cell r="O250" t="str">
            <v>Bogotá</v>
          </cell>
          <cell r="P250" t="str">
            <v>diana.pedraza@idpc.gov.co</v>
          </cell>
          <cell r="Q250" t="str">
            <v xml:space="preserve"> Contrato de Prestación de Servicios</v>
          </cell>
          <cell r="R250" t="str">
            <v xml:space="preserve">Servicios Profesionales </v>
          </cell>
          <cell r="S250" t="str">
            <v>Contratación directa</v>
          </cell>
          <cell r="T250" t="str">
            <v>Prestación de Servicios Profesionales y Apoyo</v>
          </cell>
          <cell r="U250" t="str">
            <v>Inversión</v>
          </cell>
          <cell r="V250" t="str">
            <v>290-Prestar servicios profesionales al Instituto Distrital de Patrimonio Cultural para apoyar la sistematización de la información y de las estrategias de formación institucional desde una perspectiva de integralidad de los patrimonios.</v>
          </cell>
          <cell r="W250">
            <v>53550000</v>
          </cell>
          <cell r="X250">
            <v>53550000</v>
          </cell>
          <cell r="Y250">
            <v>5100000</v>
          </cell>
          <cell r="Z250" t="str">
            <v>315 Dias</v>
          </cell>
          <cell r="AA250">
            <v>0</v>
          </cell>
          <cell r="AB250">
            <v>315</v>
          </cell>
          <cell r="AC250">
            <v>315</v>
          </cell>
          <cell r="AD250">
            <v>44587</v>
          </cell>
          <cell r="AE250">
            <v>44593</v>
          </cell>
          <cell r="AF250">
            <v>44910</v>
          </cell>
          <cell r="AG250" t="str">
            <v>ANGELICA MARIA MEDINA MENDOZA</v>
          </cell>
          <cell r="AH250">
            <v>32770467</v>
          </cell>
          <cell r="AI250">
            <v>5</v>
          </cell>
          <cell r="AJ250" t="str">
            <v>https://community.secop.gov.co/Public/Tendering/OpportunityDetail/Index?noticeUID=CO1.NTC.2700959&amp;isFromPublicArea=True&amp;isModal=true&amp;asPopupView=true</v>
          </cell>
          <cell r="AK250" t="str">
            <v>01/25/2022</v>
          </cell>
          <cell r="AL250" t="str">
            <v>ANGELICA MARIA MEDINA MENDOZA</v>
          </cell>
          <cell r="AM250" t="str">
            <v>SUBDIRECCION DE DIVULGACIÓN Y APROPIACIÓN DEL PATRIMONIO</v>
          </cell>
          <cell r="AN250">
            <v>44588</v>
          </cell>
          <cell r="AO250">
            <v>44911</v>
          </cell>
          <cell r="AP250">
            <v>311</v>
          </cell>
          <cell r="AQ250">
            <v>44588</v>
          </cell>
          <cell r="AR250" t="str">
            <v>53,550,000</v>
          </cell>
          <cell r="AS250">
            <v>44592</v>
          </cell>
          <cell r="BU250" t="str">
            <v>Sandra Jannth Rueda Ibañez</v>
          </cell>
          <cell r="BW250" t="str">
            <v>F</v>
          </cell>
          <cell r="BX250">
            <v>44910</v>
          </cell>
        </row>
        <row r="251">
          <cell r="E251">
            <v>250</v>
          </cell>
          <cell r="F251" t="str">
            <v>DIANA PAOLA CASTILLO HERRERA</v>
          </cell>
          <cell r="G251" t="str">
            <v>CC</v>
          </cell>
          <cell r="H251">
            <v>1018482746</v>
          </cell>
          <cell r="I251">
            <v>1</v>
          </cell>
          <cell r="J251">
            <v>35087</v>
          </cell>
          <cell r="K251" t="str">
            <v>No aplica</v>
          </cell>
          <cell r="L251" t="str">
            <v>No aplica</v>
          </cell>
          <cell r="M251" t="str">
            <v>No aplica</v>
          </cell>
          <cell r="N251" t="str">
            <v>KR 46A 81B 25 SUR</v>
          </cell>
          <cell r="O251" t="str">
            <v>Bogotá</v>
          </cell>
          <cell r="P251" t="str">
            <v>diana.castillo@idpc.gov.co</v>
          </cell>
          <cell r="Q251" t="str">
            <v xml:space="preserve"> Contrato de Prestación de Servicios</v>
          </cell>
          <cell r="R251" t="str">
            <v>Servicios Apoyo a la Gestion</v>
          </cell>
          <cell r="S251" t="str">
            <v>Contratación directa</v>
          </cell>
          <cell r="T251" t="str">
            <v>Prestación de Servicios Profesionales y Apoyo</v>
          </cell>
          <cell r="U251" t="str">
            <v>Inversión</v>
          </cell>
          <cell r="V251" t="str">
            <v>278-Prestar servicios de apoyo a la gestión al Instituto Distrital de Patrimonio Cultural en la ejecución de los procesos de mediación relacionados con defensa del territorio y en la generación de contenidos pedagógicos para el Museo de la Ciudad Autoconstruida.</v>
          </cell>
          <cell r="W251">
            <v>20666667</v>
          </cell>
          <cell r="X251">
            <v>20666667</v>
          </cell>
          <cell r="Y251">
            <v>2000000.0322580645</v>
          </cell>
          <cell r="Z251" t="str">
            <v>310 Dias</v>
          </cell>
          <cell r="AA251">
            <v>0</v>
          </cell>
          <cell r="AB251">
            <v>310</v>
          </cell>
          <cell r="AC251">
            <v>310</v>
          </cell>
          <cell r="AD251">
            <v>44587</v>
          </cell>
          <cell r="AE251">
            <v>44593</v>
          </cell>
          <cell r="AF251">
            <v>44905</v>
          </cell>
          <cell r="AG251" t="str">
            <v>LUIS CARLOS MANJARRÉZ MARTÍNEZ</v>
          </cell>
          <cell r="AH251">
            <v>1032399045</v>
          </cell>
          <cell r="AI251">
            <v>1</v>
          </cell>
          <cell r="AJ251" t="str">
            <v>https://community.secop.gov.co/Public/Tendering/OpportunityDetail/Index?noticeUID=CO1.NTC.2699758&amp;isFromPublicArea=True&amp;isModal=true&amp;asPopupView=true</v>
          </cell>
          <cell r="AK251" t="str">
            <v>01/25/2022</v>
          </cell>
          <cell r="AL251" t="str">
            <v>ANGELICA MARIA MEDINA MENDOZA</v>
          </cell>
          <cell r="AM251" t="str">
            <v>SUBDIRECCION DE DIVULGACIÓN Y APROPIACIÓN DEL PATRIMONIO</v>
          </cell>
          <cell r="AN251">
            <v>44578</v>
          </cell>
          <cell r="AO251">
            <v>44906</v>
          </cell>
          <cell r="AP251">
            <v>313</v>
          </cell>
          <cell r="AQ251">
            <v>44588</v>
          </cell>
          <cell r="AR251" t="str">
            <v>20,666,667</v>
          </cell>
          <cell r="AS251">
            <v>44592</v>
          </cell>
          <cell r="BU251" t="str">
            <v>Sandra Jannth Rueda Ibañez</v>
          </cell>
          <cell r="BW251" t="str">
            <v>F</v>
          </cell>
          <cell r="BX251">
            <v>44905</v>
          </cell>
        </row>
        <row r="252">
          <cell r="E252">
            <v>251</v>
          </cell>
          <cell r="F252" t="str">
            <v>ANGIE LIZETH MURILLO PINEDA</v>
          </cell>
          <cell r="G252" t="str">
            <v>CC</v>
          </cell>
          <cell r="H252">
            <v>1110514078</v>
          </cell>
          <cell r="I252">
            <v>0</v>
          </cell>
          <cell r="J252">
            <v>33452</v>
          </cell>
          <cell r="K252" t="str">
            <v>No aplica</v>
          </cell>
          <cell r="L252" t="str">
            <v>No aplica</v>
          </cell>
          <cell r="M252" t="str">
            <v>No aplica</v>
          </cell>
          <cell r="N252" t="str">
            <v>calle 63 No.69F - 22</v>
          </cell>
          <cell r="O252" t="str">
            <v>Bogotá</v>
          </cell>
          <cell r="P252" t="str">
            <v>angie.murillo@idpc.gov.co</v>
          </cell>
          <cell r="Q252" t="str">
            <v xml:space="preserve"> Contrato de Prestación de Servicios</v>
          </cell>
          <cell r="R252" t="str">
            <v xml:space="preserve">Servicios Profesionales </v>
          </cell>
          <cell r="S252" t="str">
            <v>Contratación directa</v>
          </cell>
          <cell r="T252" t="str">
            <v>Prestación de Servicios Profesionales y Apoyo</v>
          </cell>
          <cell r="U252" t="str">
            <v>Inversión</v>
          </cell>
          <cell r="V252" t="str">
            <v>129-Prestar servicios profesionales al Instituto Distrital del Patrimonio Cultural para apoyar las actividades y procedimientos administrativos de la Subdirección de Protección e Intervención del Patrimonio.</v>
          </cell>
          <cell r="W252">
            <v>63690000</v>
          </cell>
          <cell r="X252">
            <v>63690000</v>
          </cell>
          <cell r="Y252">
            <v>5790000</v>
          </cell>
          <cell r="Z252" t="str">
            <v>11 Meses</v>
          </cell>
          <cell r="AA252">
            <v>11</v>
          </cell>
          <cell r="AB252">
            <v>0</v>
          </cell>
          <cell r="AC252">
            <v>330</v>
          </cell>
          <cell r="AD252">
            <v>44586</v>
          </cell>
          <cell r="AE252">
            <v>44587</v>
          </cell>
          <cell r="AF252">
            <v>44920</v>
          </cell>
          <cell r="AG252" t="str">
            <v>MARIA CLAUDIA VARGAS MARTINEZ</v>
          </cell>
          <cell r="AH252">
            <v>39791978</v>
          </cell>
          <cell r="AI252">
            <v>2</v>
          </cell>
          <cell r="AJ252" t="str">
            <v>https://community.secop.gov.co/Public/Tendering/OpportunityDetail/Index?noticeUID=CO1.NTC.2700206&amp;isFromPublicArea=True&amp;isModal=true&amp;asPopupView=true</v>
          </cell>
          <cell r="AK252" t="str">
            <v>01/25/2022</v>
          </cell>
          <cell r="AL252" t="str">
            <v>MARIA CLAUDIA VARGAS MARTINEZ</v>
          </cell>
          <cell r="AM252" t="str">
            <v xml:space="preserve"> SUBDIRECCION DE PROTECCION E INTERVENCION  </v>
          </cell>
          <cell r="AN252">
            <v>44586</v>
          </cell>
          <cell r="AO252">
            <v>44919</v>
          </cell>
          <cell r="AP252">
            <v>212</v>
          </cell>
          <cell r="AQ252">
            <v>44587</v>
          </cell>
          <cell r="AR252" t="str">
            <v>63,690,000</v>
          </cell>
          <cell r="AS252">
            <v>44587</v>
          </cell>
          <cell r="BU252" t="str">
            <v>Gina Paola Ochoa Vivas</v>
          </cell>
          <cell r="BW252" t="str">
            <v>F</v>
          </cell>
          <cell r="BX252">
            <v>44920</v>
          </cell>
        </row>
        <row r="253">
          <cell r="E253">
            <v>252</v>
          </cell>
          <cell r="F253" t="str">
            <v>CARLOS ALBERTO CAMACHO PARRA 
LEIDY JANNETH SALAZAR SIERRA 
DIEGO ALEJANDRO JARAMILLO MUÑOZ</v>
          </cell>
          <cell r="G253" t="str">
            <v>CC</v>
          </cell>
          <cell r="H253">
            <v>13760591</v>
          </cell>
          <cell r="I253">
            <v>9</v>
          </cell>
          <cell r="J253">
            <v>25912</v>
          </cell>
          <cell r="K253" t="str">
            <v>No aplica</v>
          </cell>
          <cell r="L253" t="str">
            <v>No aplica</v>
          </cell>
          <cell r="M253" t="str">
            <v>No aplica</v>
          </cell>
          <cell r="N253" t="str">
            <v>Calle 17A No. 14 - 30</v>
          </cell>
          <cell r="O253" t="str">
            <v>Funza</v>
          </cell>
          <cell r="P253" t="str">
            <v>diego.jaramillo@idpc.gov.co</v>
          </cell>
          <cell r="Q253" t="str">
            <v xml:space="preserve"> Contrato de Prestación de Servicios</v>
          </cell>
          <cell r="R253" t="str">
            <v xml:space="preserve">Servicios Profesionales </v>
          </cell>
          <cell r="S253" t="str">
            <v>Contratación directa</v>
          </cell>
          <cell r="T253" t="str">
            <v>Prestación de Servicios Profesionales y Apoyo</v>
          </cell>
          <cell r="U253" t="str">
            <v>Inversión</v>
          </cell>
          <cell r="V253" t="str">
            <v>434-Prestar servicios profesionales al Instituto Distrital de Patrimonio Cultural para apoyar la gestión de la Oficina Asesora Jurídica en los asuntos de orden legal que le sean asignados necesarias para el fortalecimiento del desempeño institucional</v>
          </cell>
          <cell r="W253">
            <v>24000000</v>
          </cell>
          <cell r="X253">
            <v>24000000</v>
          </cell>
          <cell r="Y253">
            <v>4000000</v>
          </cell>
          <cell r="Z253" t="str">
            <v>6 Meses</v>
          </cell>
          <cell r="AA253">
            <v>6</v>
          </cell>
          <cell r="AB253">
            <v>0</v>
          </cell>
          <cell r="AC253">
            <v>180</v>
          </cell>
          <cell r="AD253">
            <v>44586</v>
          </cell>
          <cell r="AE253">
            <v>44587</v>
          </cell>
          <cell r="AF253">
            <v>44767</v>
          </cell>
          <cell r="AG253" t="str">
            <v>OSCAR JAVIER FONSECA GOMEZ</v>
          </cell>
          <cell r="AH253">
            <v>80763536</v>
          </cell>
          <cell r="AI253">
            <v>0</v>
          </cell>
          <cell r="AJ253" t="str">
            <v>https://community.secop.gov.co/Public/Tendering/OpportunityDetail/Index?noticeUID=CO1.NTC.2700312&amp;isFromPublicArea=True&amp;isModal=true&amp;asPopupView=true</v>
          </cell>
          <cell r="AK253" t="str">
            <v>01/25/2022</v>
          </cell>
          <cell r="AL253" t="str">
            <v>JUAN FERNANDO ACOSTA MIRKOW</v>
          </cell>
          <cell r="AM253" t="str">
            <v>SUBDIRECCION DE GESTION CORPORATIVA</v>
          </cell>
          <cell r="AN253" t="str">
            <v>25/01/2022
12/03/2022
12/05/2022</v>
          </cell>
          <cell r="AO253" t="str">
            <v>24/07/2022
25/05/2022
27/12/2022</v>
          </cell>
          <cell r="AP253">
            <v>189</v>
          </cell>
          <cell r="AQ253">
            <v>44586</v>
          </cell>
          <cell r="AR253" t="str">
            <v>24,000,000</v>
          </cell>
          <cell r="AS253" t="str">
            <v>26/01/2022
11/03/2022
13/05/2022</v>
          </cell>
          <cell r="BE253">
            <v>44630</v>
          </cell>
          <cell r="BF253">
            <v>44631</v>
          </cell>
          <cell r="BG253" t="str">
            <v>LEIDY JANNETH SALAZAR SIERRA</v>
          </cell>
          <cell r="BH253" t="str">
            <v>CC</v>
          </cell>
          <cell r="BI253">
            <v>1014205147</v>
          </cell>
          <cell r="BJ253">
            <v>7</v>
          </cell>
          <cell r="BK253" t="str">
            <v>leidy.salazar@idartes.gov.co</v>
          </cell>
          <cell r="BL253">
            <v>44692</v>
          </cell>
          <cell r="BM253">
            <v>44693</v>
          </cell>
          <cell r="BN253" t="str">
            <v>DIEGO ALEJANDRO JARAMILLO MUÑOZ</v>
          </cell>
          <cell r="BO253" t="str">
            <v>CC</v>
          </cell>
          <cell r="BP253">
            <v>1019035109</v>
          </cell>
          <cell r="BQ253">
            <v>5</v>
          </cell>
          <cell r="BR253" t="str">
            <v>diego.jaramillo@idpc.gov.co</v>
          </cell>
          <cell r="BU253" t="str">
            <v>Gina Paola Ochoa Vivas</v>
          </cell>
          <cell r="BW253" t="str">
            <v>F</v>
          </cell>
          <cell r="BX253">
            <v>44767</v>
          </cell>
        </row>
        <row r="254">
          <cell r="E254">
            <v>253</v>
          </cell>
          <cell r="F254" t="str">
            <v>VICTOR MANUEL ALFONSO MEDINA</v>
          </cell>
          <cell r="G254" t="str">
            <v>CC</v>
          </cell>
          <cell r="H254">
            <v>1130625060</v>
          </cell>
          <cell r="I254">
            <v>8</v>
          </cell>
          <cell r="J254">
            <v>31389</v>
          </cell>
          <cell r="K254" t="str">
            <v>No aplica</v>
          </cell>
          <cell r="L254" t="str">
            <v>No aplica</v>
          </cell>
          <cell r="M254" t="str">
            <v>No aplica</v>
          </cell>
          <cell r="N254" t="str">
            <v>carrera 119 # 77-75</v>
          </cell>
          <cell r="O254" t="str">
            <v>Bogotá</v>
          </cell>
          <cell r="P254" t="str">
            <v>victor.medina@idpc.gov.co</v>
          </cell>
          <cell r="Q254" t="str">
            <v xml:space="preserve"> Contrato de Prestación de Servicios</v>
          </cell>
          <cell r="R254" t="str">
            <v>Servicios Apoyo a la Gestion</v>
          </cell>
          <cell r="S254" t="str">
            <v>Contratación directa</v>
          </cell>
          <cell r="T254" t="str">
            <v>Prestación de Servicios Profesionales y Apoyo</v>
          </cell>
          <cell r="U254" t="str">
            <v>Inversión</v>
          </cell>
          <cell r="V254" t="str">
            <v>432-Prestar servicios de apoyo a la gestión en la Oficina Asesora Jurídica del Instituto Distrital de Patrimonio Cultural en actividades administrativas transversales al fortalecimiento del desempeño institucional</v>
          </cell>
          <cell r="W254">
            <v>40002600</v>
          </cell>
          <cell r="X254">
            <v>40002600</v>
          </cell>
          <cell r="Y254">
            <v>3636600</v>
          </cell>
          <cell r="Z254" t="str">
            <v>11 Meses</v>
          </cell>
          <cell r="AA254">
            <v>11</v>
          </cell>
          <cell r="AB254">
            <v>0</v>
          </cell>
          <cell r="AC254">
            <v>330</v>
          </cell>
          <cell r="AD254">
            <v>44586</v>
          </cell>
          <cell r="AE254">
            <v>44587</v>
          </cell>
          <cell r="AF254">
            <v>44920</v>
          </cell>
          <cell r="AG254" t="str">
            <v>OSCAR JAVIER FONSECA GOMEZ</v>
          </cell>
          <cell r="AH254">
            <v>80763536</v>
          </cell>
          <cell r="AI254">
            <v>0</v>
          </cell>
          <cell r="AJ254" t="str">
            <v>https://community.secop.gov.co/Public/Tendering/OpportunityDetail/Index?noticeUID=CO1.NTC.2700074&amp;isFromPublicArea=True&amp;isModal=true&amp;asPopupView=true</v>
          </cell>
          <cell r="AK254" t="str">
            <v>01/25/2022</v>
          </cell>
          <cell r="AL254" t="str">
            <v>JUAN FERNANDO ACOSTA MIRKOW</v>
          </cell>
          <cell r="AM254" t="str">
            <v>SUBDIRECCION DE GESTION CORPORATIVA</v>
          </cell>
          <cell r="AN254">
            <v>44586</v>
          </cell>
          <cell r="AO254">
            <v>44919</v>
          </cell>
          <cell r="AP254">
            <v>188</v>
          </cell>
          <cell r="AQ254">
            <v>44586</v>
          </cell>
          <cell r="AR254" t="str">
            <v>40,002,600</v>
          </cell>
          <cell r="AS254">
            <v>44587</v>
          </cell>
          <cell r="BU254" t="str">
            <v>Gina Paola Ochoa Vivas</v>
          </cell>
          <cell r="BW254" t="str">
            <v>M</v>
          </cell>
          <cell r="BX254">
            <v>44920</v>
          </cell>
        </row>
        <row r="255">
          <cell r="E255">
            <v>254</v>
          </cell>
          <cell r="F255" t="str">
            <v>DIEGO ANDRÉS MUÑOZ CASALLAS</v>
          </cell>
          <cell r="G255" t="str">
            <v>CC</v>
          </cell>
          <cell r="H255">
            <v>80720954</v>
          </cell>
          <cell r="I255">
            <v>1</v>
          </cell>
          <cell r="J255">
            <v>29970</v>
          </cell>
          <cell r="K255" t="str">
            <v>No aplica</v>
          </cell>
          <cell r="L255" t="str">
            <v>No aplica</v>
          </cell>
          <cell r="M255" t="str">
            <v>No aplica</v>
          </cell>
          <cell r="N255" t="str">
            <v>CALLE 23 NO. 68-50 INT. 3 APTO. 501</v>
          </cell>
          <cell r="O255" t="str">
            <v>Bogotá</v>
          </cell>
          <cell r="P255" t="str">
            <v>diego.munoz@idpc.gov.co</v>
          </cell>
          <cell r="Q255" t="str">
            <v xml:space="preserve"> Contrato de Prestación de Servicios</v>
          </cell>
          <cell r="R255" t="str">
            <v xml:space="preserve">Servicios Profesionales </v>
          </cell>
          <cell r="S255" t="str">
            <v>Contratación directa</v>
          </cell>
          <cell r="T255" t="str">
            <v>Prestación de Servicios Profesionales y Apoyo</v>
          </cell>
          <cell r="U255" t="str">
            <v>Inversión</v>
          </cell>
          <cell r="V255" t="str">
            <v>298-Prestar servicios profesionales al Instituto Distrital de Patrimonio Cultural para apoyar los planes y las estrategias de comunicación de la entidad encaminadas a la comprensión, activación y apropiación del patrimonio cultural de la ciudad.</v>
          </cell>
          <cell r="W255">
            <v>64600000</v>
          </cell>
          <cell r="X255">
            <v>64600000</v>
          </cell>
          <cell r="Y255">
            <v>6460000</v>
          </cell>
          <cell r="Z255" t="str">
            <v>10 Meses</v>
          </cell>
          <cell r="AA255">
            <v>10</v>
          </cell>
          <cell r="AB255">
            <v>0</v>
          </cell>
          <cell r="AC255">
            <v>300</v>
          </cell>
          <cell r="AD255">
            <v>44588</v>
          </cell>
          <cell r="AE255">
            <v>44593</v>
          </cell>
          <cell r="AF255">
            <v>44895</v>
          </cell>
          <cell r="AG255" t="str">
            <v>ANGELICA MARIA MEDINA MENDOZA</v>
          </cell>
          <cell r="AH255">
            <v>32770467</v>
          </cell>
          <cell r="AI255">
            <v>5</v>
          </cell>
          <cell r="AJ255" t="str">
            <v>https://community.secop.gov.co/Public/Tendering/OpportunityDetail/Index?noticeUID=CO1.NTC.2737356&amp;isFromPublicArea=True&amp;isModal=true&amp;asPopupView=true</v>
          </cell>
          <cell r="AK255" t="str">
            <v>01/27/2022</v>
          </cell>
          <cell r="AL255" t="str">
            <v>ANGELICA MARIA MEDINA MENDOZA</v>
          </cell>
          <cell r="AM255" t="str">
            <v>SUBDIRECCION DE DIVULGACIÓN Y APROPIACIÓN DEL PATRIMONIO</v>
          </cell>
          <cell r="AN255">
            <v>44589</v>
          </cell>
          <cell r="AO255">
            <v>44891</v>
          </cell>
          <cell r="AP255">
            <v>350</v>
          </cell>
          <cell r="AQ255">
            <v>44589</v>
          </cell>
          <cell r="AR255" t="str">
            <v>64,600,000</v>
          </cell>
          <cell r="AS255">
            <v>44588</v>
          </cell>
          <cell r="BU255" t="str">
            <v>Sandra Jannth Rueda Ibañez</v>
          </cell>
          <cell r="BW255" t="str">
            <v>M</v>
          </cell>
          <cell r="BX255">
            <v>44895</v>
          </cell>
        </row>
        <row r="256">
          <cell r="E256">
            <v>255</v>
          </cell>
          <cell r="F256" t="str">
            <v>SARA BEATRIZ ACUÑA GÓMEZ</v>
          </cell>
          <cell r="G256" t="str">
            <v>CC</v>
          </cell>
          <cell r="H256">
            <v>52528360</v>
          </cell>
          <cell r="I256">
            <v>3</v>
          </cell>
          <cell r="J256">
            <v>29160</v>
          </cell>
          <cell r="K256" t="str">
            <v>No aplica</v>
          </cell>
          <cell r="L256" t="str">
            <v>No aplica</v>
          </cell>
          <cell r="M256" t="str">
            <v>No aplica</v>
          </cell>
          <cell r="N256" t="str">
            <v>Transversal 42 No. 4-69</v>
          </cell>
          <cell r="O256" t="str">
            <v>Bogotá</v>
          </cell>
          <cell r="P256" t="str">
            <v>sara.acuna@idpc.gov.co</v>
          </cell>
          <cell r="Q256" t="str">
            <v xml:space="preserve"> Contrato de Prestación de Servicios</v>
          </cell>
          <cell r="R256" t="str">
            <v xml:space="preserve">Servicios Profesionales </v>
          </cell>
          <cell r="S256" t="str">
            <v>Contratación directa</v>
          </cell>
          <cell r="T256" t="str">
            <v>Prestación de Servicios Profesionales y Apoyo</v>
          </cell>
          <cell r="U256" t="str">
            <v>Inversión</v>
          </cell>
          <cell r="V256" t="str">
            <v>285-Prestar servicios profesionales al Instituto Distrital de Patrimonio Cultural para apoyar la planeación, implementación y seguimiento de los procesos de formación que el proyecto adelante en en el ciclo integral de educación para la vida en Bogotá, desde una perspectiva de integralidad de los patrimonios</v>
          </cell>
          <cell r="W256">
            <v>53550000</v>
          </cell>
          <cell r="X256">
            <v>53550000</v>
          </cell>
          <cell r="Y256">
            <v>5100000</v>
          </cell>
          <cell r="Z256" t="str">
            <v>315 Dias</v>
          </cell>
          <cell r="AA256">
            <v>0</v>
          </cell>
          <cell r="AB256">
            <v>315</v>
          </cell>
          <cell r="AC256">
            <v>315</v>
          </cell>
          <cell r="AD256">
            <v>44587</v>
          </cell>
          <cell r="AE256">
            <v>44593</v>
          </cell>
          <cell r="AF256">
            <v>44910</v>
          </cell>
          <cell r="AG256" t="str">
            <v>ANGELICA MARIA MEDINA MENDOZA</v>
          </cell>
          <cell r="AH256">
            <v>32770467</v>
          </cell>
          <cell r="AI256">
            <v>5</v>
          </cell>
          <cell r="AJ256" t="str">
            <v>https://community.secop.gov.co/Public/Tendering/OpportunityDetail/Index?noticeUID=CO1.NTC.2712581&amp;isFromPublicArea=True&amp;isModal=true&amp;asPopupView=true</v>
          </cell>
          <cell r="AK256" t="str">
            <v>01/26/2022</v>
          </cell>
          <cell r="AL256" t="str">
            <v>ANGELICA MARIA MEDINA MENDOZA</v>
          </cell>
          <cell r="AM256" t="str">
            <v>SUBDIRECCION DE DIVULGACIÓN Y APROPIACIÓN DEL PATRIMONIO</v>
          </cell>
          <cell r="AN256">
            <v>44589</v>
          </cell>
          <cell r="AO256">
            <v>44912</v>
          </cell>
          <cell r="AP256">
            <v>292</v>
          </cell>
          <cell r="AQ256">
            <v>44588</v>
          </cell>
          <cell r="AR256" t="str">
            <v>53,550,000</v>
          </cell>
          <cell r="AS256">
            <v>44592</v>
          </cell>
          <cell r="BU256" t="str">
            <v>Sandra Jannth Rueda Ibañez</v>
          </cell>
          <cell r="BW256" t="str">
            <v>F</v>
          </cell>
          <cell r="BX256">
            <v>44910</v>
          </cell>
        </row>
        <row r="257">
          <cell r="E257">
            <v>256</v>
          </cell>
          <cell r="F257" t="str">
            <v>OSCAR DANIEL CLAVIJO TAVERA</v>
          </cell>
          <cell r="G257" t="str">
            <v>CC</v>
          </cell>
          <cell r="H257">
            <v>80087762</v>
          </cell>
          <cell r="I257">
            <v>9</v>
          </cell>
          <cell r="J257">
            <v>29619</v>
          </cell>
          <cell r="K257" t="str">
            <v>No aplica</v>
          </cell>
          <cell r="L257" t="str">
            <v>No aplica</v>
          </cell>
          <cell r="M257" t="str">
            <v>No aplica</v>
          </cell>
          <cell r="N257" t="str">
            <v>Calle 103 #47A-37</v>
          </cell>
          <cell r="O257" t="str">
            <v>Bogotá</v>
          </cell>
          <cell r="P257" t="str">
            <v>daniel.clavijo@idpc.gov.co</v>
          </cell>
          <cell r="Q257" t="str">
            <v xml:space="preserve"> Contrato de Prestación de Servicios</v>
          </cell>
          <cell r="R257" t="str">
            <v xml:space="preserve">Servicios Profesionales </v>
          </cell>
          <cell r="S257" t="str">
            <v>Contratación directa</v>
          </cell>
          <cell r="T257" t="str">
            <v>Prestación de Servicios Profesionales y Apoyo</v>
          </cell>
          <cell r="U257" t="str">
            <v>Inversión</v>
          </cell>
          <cell r="V257" t="str">
            <v>271-Prestar servicios profesionales al Instituto Distrital de Patrimonio Cultural para apoyar la implementación de la estrategia de posicionamiento y el proyecto de divulgación del Museo de Bogotá.</v>
          </cell>
          <cell r="W257">
            <v>73500000</v>
          </cell>
          <cell r="X257">
            <v>73500000</v>
          </cell>
          <cell r="Y257">
            <v>7000000</v>
          </cell>
          <cell r="Z257" t="str">
            <v>315 Dias</v>
          </cell>
          <cell r="AA257">
            <v>0</v>
          </cell>
          <cell r="AB257">
            <v>315</v>
          </cell>
          <cell r="AC257">
            <v>315</v>
          </cell>
          <cell r="AD257">
            <v>44587</v>
          </cell>
          <cell r="AE257">
            <v>44593</v>
          </cell>
          <cell r="AF257">
            <v>44910</v>
          </cell>
          <cell r="AG257" t="str">
            <v>LUIS CARLOS MANJARRÉZ MARTÍNEZ</v>
          </cell>
          <cell r="AH257">
            <v>1032399045</v>
          </cell>
          <cell r="AI257">
            <v>1</v>
          </cell>
          <cell r="AJ257" t="str">
            <v>https://community.secop.gov.co/Public/Tendering/OpportunityDetail/Index?noticeUID=CO1.NTC.2703114&amp;isFromPublicArea=True&amp;isModal=true&amp;asPopupView=true</v>
          </cell>
          <cell r="AK257" t="str">
            <v>01/25/2022</v>
          </cell>
          <cell r="AL257" t="str">
            <v>ANGELICA MARIA MEDINA MENDOZA</v>
          </cell>
          <cell r="AM257" t="str">
            <v>SUBDIRECCION DE DIVULGACIÓN Y APROPIACIÓN DEL PATRIMONIO</v>
          </cell>
          <cell r="AN257">
            <v>44589</v>
          </cell>
          <cell r="AO257">
            <v>44911</v>
          </cell>
          <cell r="AP257">
            <v>244</v>
          </cell>
          <cell r="AQ257">
            <v>44588</v>
          </cell>
          <cell r="AR257" t="str">
            <v>73,500,000</v>
          </cell>
          <cell r="AS257">
            <v>44592</v>
          </cell>
          <cell r="BU257" t="str">
            <v>Sandra Jannth Rueda Ibañez</v>
          </cell>
          <cell r="BW257" t="str">
            <v>M</v>
          </cell>
          <cell r="BX257">
            <v>44910</v>
          </cell>
        </row>
        <row r="258">
          <cell r="E258">
            <v>257</v>
          </cell>
          <cell r="F258" t="str">
            <v>MARÍA JOSÉ ECHEVERRI URIBE</v>
          </cell>
          <cell r="G258" t="str">
            <v>CC</v>
          </cell>
          <cell r="H258">
            <v>52451249</v>
          </cell>
          <cell r="I258">
            <v>0</v>
          </cell>
          <cell r="J258">
            <v>28671</v>
          </cell>
          <cell r="K258" t="str">
            <v>No aplica</v>
          </cell>
          <cell r="L258" t="str">
            <v>No aplica</v>
          </cell>
          <cell r="M258" t="str">
            <v>No aplica</v>
          </cell>
          <cell r="N258" t="str">
            <v>Calle 64 # 1-20 Interior 3 Apt 001</v>
          </cell>
          <cell r="O258" t="str">
            <v>Bogotá</v>
          </cell>
          <cell r="P258" t="str">
            <v>coleccionmuseodebogota@idpc.gov.co</v>
          </cell>
          <cell r="Q258" t="str">
            <v xml:space="preserve"> Contrato de Prestación de Servicios</v>
          </cell>
          <cell r="R258" t="str">
            <v xml:space="preserve">Servicios Profesionales </v>
          </cell>
          <cell r="S258" t="str">
            <v>Contratación directa</v>
          </cell>
          <cell r="T258" t="str">
            <v>Prestación de Servicios Profesionales y Apoyo</v>
          </cell>
          <cell r="U258" t="str">
            <v>Inversión</v>
          </cell>
          <cell r="V258" t="str">
            <v>215-Prestar servicios profesionales al Instituto Distrital de Patrimonio Cultural para apoyar en la elaboración del plan de identificación, clasificación y sistematización de los bienes no catalogados y que hacen parte de la colección del Museo de Bogotá.</v>
          </cell>
          <cell r="W258">
            <v>68134500</v>
          </cell>
          <cell r="X258">
            <v>68134500</v>
          </cell>
          <cell r="Y258">
            <v>6489000</v>
          </cell>
          <cell r="Z258" t="str">
            <v>315 Dias</v>
          </cell>
          <cell r="AA258">
            <v>0</v>
          </cell>
          <cell r="AB258">
            <v>315</v>
          </cell>
          <cell r="AC258">
            <v>315</v>
          </cell>
          <cell r="AD258">
            <v>44587</v>
          </cell>
          <cell r="AE258">
            <v>44593</v>
          </cell>
          <cell r="AF258">
            <v>44910</v>
          </cell>
          <cell r="AG258" t="str">
            <v>LUIS CARLOS MANJARRÉZ MARTÍNEZ</v>
          </cell>
          <cell r="AH258">
            <v>1032399045</v>
          </cell>
          <cell r="AI258">
            <v>1</v>
          </cell>
          <cell r="AJ258" t="str">
            <v>https://community.secop.gov.co/Public/Tendering/OpportunityDetail/Index?noticeUID=CO1.NTC.2708805&amp;isFromPublicArea=True&amp;isModal=true&amp;asPopupView=true</v>
          </cell>
          <cell r="AK258" t="str">
            <v>01/25/2022</v>
          </cell>
          <cell r="AL258" t="str">
            <v>ANGELICA MARIA MEDINA MENDOZA</v>
          </cell>
          <cell r="AM258" t="str">
            <v>SUBDIRECCION DE DIVULGACIÓN Y APROPIACIÓN DEL PATRIMONIO</v>
          </cell>
          <cell r="AN258">
            <v>44589</v>
          </cell>
          <cell r="AO258">
            <v>44912</v>
          </cell>
          <cell r="AP258">
            <v>249</v>
          </cell>
          <cell r="AQ258">
            <v>44588</v>
          </cell>
          <cell r="AR258" t="str">
            <v>68,134,500</v>
          </cell>
          <cell r="AS258">
            <v>44588</v>
          </cell>
          <cell r="BU258" t="str">
            <v>Sandra Jannth Rueda Ibañez</v>
          </cell>
          <cell r="BW258" t="str">
            <v>F</v>
          </cell>
          <cell r="BX258">
            <v>44910</v>
          </cell>
        </row>
        <row r="259">
          <cell r="E259">
            <v>258</v>
          </cell>
          <cell r="F259" t="str">
            <v>GRACE MCCORMICK BARBOZA</v>
          </cell>
          <cell r="G259" t="str">
            <v>CC</v>
          </cell>
          <cell r="H259">
            <v>1136880712</v>
          </cell>
          <cell r="I259">
            <v>5</v>
          </cell>
          <cell r="J259">
            <v>32468</v>
          </cell>
          <cell r="K259" t="str">
            <v>No aplica</v>
          </cell>
          <cell r="L259" t="str">
            <v>No aplica</v>
          </cell>
          <cell r="M259" t="str">
            <v>No aplica</v>
          </cell>
          <cell r="N259" t="str">
            <v>calle 62 # 7 -49</v>
          </cell>
          <cell r="O259" t="str">
            <v>Bogotá</v>
          </cell>
          <cell r="P259" t="str">
            <v>conservacionmdb@idpc.gov.co</v>
          </cell>
          <cell r="Q259" t="str">
            <v xml:space="preserve"> Contrato de Prestación de Servicios</v>
          </cell>
          <cell r="R259" t="str">
            <v xml:space="preserve">Servicios Profesionales </v>
          </cell>
          <cell r="S259" t="str">
            <v>Contratación directa</v>
          </cell>
          <cell r="T259" t="str">
            <v>Prestación de Servicios Profesionales y Apoyo</v>
          </cell>
          <cell r="U259" t="str">
            <v>Inversión</v>
          </cell>
          <cell r="V259" t="str">
            <v>216-Prestar servicios profesionales al Instituto Distrital de Patrimonio Cultural para apoyar en la elaboración del programa de conservación del Museo de Bogotá y realizar actividades de control medio ambiental y control de factores antropogénicos de las piezas de la colección.</v>
          </cell>
          <cell r="W259">
            <v>62727000</v>
          </cell>
          <cell r="X259">
            <v>62727000</v>
          </cell>
          <cell r="Y259">
            <v>5974000</v>
          </cell>
          <cell r="Z259" t="str">
            <v>315 Dias</v>
          </cell>
          <cell r="AA259">
            <v>0</v>
          </cell>
          <cell r="AB259">
            <v>315</v>
          </cell>
          <cell r="AC259">
            <v>315</v>
          </cell>
          <cell r="AD259">
            <v>44587</v>
          </cell>
          <cell r="AE259">
            <v>44593</v>
          </cell>
          <cell r="AF259">
            <v>44910</v>
          </cell>
          <cell r="AG259" t="str">
            <v>LUIS CARLOS MANJARRÉZ MARTÍNEZ</v>
          </cell>
          <cell r="AH259">
            <v>1032399045</v>
          </cell>
          <cell r="AI259">
            <v>1</v>
          </cell>
          <cell r="AJ259" t="str">
            <v>https://community.secop.gov.co/Public/Tendering/OpportunityDetail/Index?noticeUID=CO1.NTC.2714468&amp;isFromPublicArea=True&amp;isModal=true&amp;asPopupView=true</v>
          </cell>
          <cell r="AK259" t="str">
            <v>01/26/2022</v>
          </cell>
          <cell r="AL259" t="str">
            <v>ANGELICA MARIA MEDINA MENDOZA</v>
          </cell>
          <cell r="AM259" t="str">
            <v>SUBDIRECCION DE DIVULGACIÓN Y APROPIACIÓN DEL PATRIMONIO</v>
          </cell>
          <cell r="AN259">
            <v>44589</v>
          </cell>
          <cell r="AO259">
            <v>44912</v>
          </cell>
          <cell r="AP259">
            <v>262</v>
          </cell>
          <cell r="AQ259">
            <v>44588</v>
          </cell>
          <cell r="AR259" t="str">
            <v>62,727,000</v>
          </cell>
          <cell r="AS259">
            <v>44589</v>
          </cell>
          <cell r="BU259" t="str">
            <v>Sandra Jannth Rueda Ibañez</v>
          </cell>
          <cell r="BW259" t="str">
            <v>F</v>
          </cell>
          <cell r="BX259">
            <v>44910</v>
          </cell>
        </row>
        <row r="260">
          <cell r="E260">
            <v>259</v>
          </cell>
          <cell r="F260" t="str">
            <v>NATHALY ANDREA CEPEDA CARRILLO</v>
          </cell>
          <cell r="G260" t="str">
            <v>CC</v>
          </cell>
          <cell r="H260">
            <v>1033762894</v>
          </cell>
          <cell r="I260">
            <v>8</v>
          </cell>
          <cell r="J260">
            <v>34410</v>
          </cell>
          <cell r="K260" t="str">
            <v>No aplica</v>
          </cell>
          <cell r="L260" t="str">
            <v>No aplica</v>
          </cell>
          <cell r="M260" t="str">
            <v>No aplica</v>
          </cell>
          <cell r="N260" t="str">
            <v>Cra 18 a # 53- 81 sur</v>
          </cell>
          <cell r="O260" t="str">
            <v>Bogotá</v>
          </cell>
          <cell r="Q260" t="str">
            <v xml:space="preserve"> Contrato de Prestación de Servicios</v>
          </cell>
          <cell r="R260" t="str">
            <v xml:space="preserve">Servicios Profesionales </v>
          </cell>
          <cell r="S260" t="str">
            <v>Contratación directa</v>
          </cell>
          <cell r="T260" t="str">
            <v>Prestación de Servicios Profesionales y Apoyo</v>
          </cell>
          <cell r="U260" t="str">
            <v>Inversión</v>
          </cell>
          <cell r="V260" t="str">
            <v>217-Prestar servicios profesionales al Instituto Distrital de Patrimonio Cultural para apoyar en la realización de la primera etapa del proyecto de organización, acceso y ampliación del acervo digital de los fondos Acuña, Gamboa, Manuel H y Daniel Rodríguez que hacen parte de la colección del Museo de Bogotá.</v>
          </cell>
          <cell r="W260">
            <v>31363500</v>
          </cell>
          <cell r="X260">
            <v>31363500</v>
          </cell>
          <cell r="Y260">
            <v>2987000</v>
          </cell>
          <cell r="Z260" t="str">
            <v>315 Dias</v>
          </cell>
          <cell r="AA260">
            <v>0</v>
          </cell>
          <cell r="AB260">
            <v>315</v>
          </cell>
          <cell r="AC260">
            <v>315</v>
          </cell>
          <cell r="AD260">
            <v>44587</v>
          </cell>
          <cell r="AE260">
            <v>44593</v>
          </cell>
          <cell r="AF260">
            <v>44910</v>
          </cell>
          <cell r="AG260" t="str">
            <v>LUIS CARLOS MANJARRÉZ MARTÍNEZ</v>
          </cell>
          <cell r="AH260">
            <v>1032399045</v>
          </cell>
          <cell r="AI260">
            <v>1</v>
          </cell>
          <cell r="AJ260" t="str">
            <v>https://community.secop.gov.co/Public/Tendering/OpportunityDetail/Index?noticeUID=CO1.NTC.2715098&amp;isFromPublicArea=True&amp;isModal=true&amp;asPopupView=true</v>
          </cell>
          <cell r="AK260" t="str">
            <v>01/26/2022</v>
          </cell>
          <cell r="AL260" t="str">
            <v>ANGELICA MARIA MEDINA MENDOZA</v>
          </cell>
          <cell r="AM260" t="str">
            <v>SUBDIRECCION DE DIVULGACIÓN Y APROPIACIÓN DEL PATRIMONIO</v>
          </cell>
          <cell r="AN260">
            <v>44589</v>
          </cell>
          <cell r="AO260">
            <v>44912</v>
          </cell>
          <cell r="AP260">
            <v>290</v>
          </cell>
          <cell r="AQ260">
            <v>44588</v>
          </cell>
          <cell r="AR260" t="str">
            <v>31,363,500</v>
          </cell>
          <cell r="AS260">
            <v>44589</v>
          </cell>
          <cell r="BU260" t="str">
            <v>Sandra Jannth Rueda Ibañez</v>
          </cell>
          <cell r="BW260" t="str">
            <v>F</v>
          </cell>
          <cell r="BX260">
            <v>44910</v>
          </cell>
        </row>
        <row r="261">
          <cell r="E261">
            <v>260</v>
          </cell>
          <cell r="F261" t="str">
            <v>LAURA ALEJANDRA MENDOZA GARCÍA</v>
          </cell>
          <cell r="G261" t="str">
            <v>CC</v>
          </cell>
          <cell r="H261">
            <v>1073238431</v>
          </cell>
          <cell r="I261">
            <v>0</v>
          </cell>
          <cell r="J261">
            <v>33632</v>
          </cell>
          <cell r="K261" t="str">
            <v>No aplica</v>
          </cell>
          <cell r="L261" t="str">
            <v>No aplica</v>
          </cell>
          <cell r="M261" t="str">
            <v>No aplica</v>
          </cell>
          <cell r="N261" t="str">
            <v>Calle 9 N. 2-25 Este</v>
          </cell>
          <cell r="O261" t="str">
            <v>Mosquera</v>
          </cell>
          <cell r="P261" t="str">
            <v>laura.mendoza@idpc.gov.co</v>
          </cell>
          <cell r="Q261" t="str">
            <v xml:space="preserve"> Contrato de Prestación de Servicios</v>
          </cell>
          <cell r="R261" t="str">
            <v xml:space="preserve">Servicios Profesionales </v>
          </cell>
          <cell r="S261" t="str">
            <v>Contratación directa</v>
          </cell>
          <cell r="T261" t="str">
            <v>Prestación de Servicios Profesionales y Apoyo</v>
          </cell>
          <cell r="U261" t="str">
            <v>Inversión</v>
          </cell>
          <cell r="V261" t="str">
            <v>286-Prestar servicios profesionales al Instituto Distrital de Patrimonio Cultural para apoyar y acompañar el componente pedagógico, conceptual y operativo del proceso de formación a formadores del proyecto de formación en patrimonio cultural, en concordancia con las apuestas estratégicas del IDPC.</v>
          </cell>
          <cell r="W261">
            <v>53550000</v>
          </cell>
          <cell r="X261">
            <v>53550000</v>
          </cell>
          <cell r="Y261">
            <v>5100000</v>
          </cell>
          <cell r="Z261" t="str">
            <v>315 Dias</v>
          </cell>
          <cell r="AA261">
            <v>0</v>
          </cell>
          <cell r="AB261">
            <v>315</v>
          </cell>
          <cell r="AC261">
            <v>315</v>
          </cell>
          <cell r="AD261">
            <v>44588</v>
          </cell>
          <cell r="AE261">
            <v>44593</v>
          </cell>
          <cell r="AF261">
            <v>44910</v>
          </cell>
          <cell r="AG261" t="str">
            <v>ANGELICA MARIA MEDINA MENDOZA</v>
          </cell>
          <cell r="AH261">
            <v>32770467</v>
          </cell>
          <cell r="AI261">
            <v>5</v>
          </cell>
          <cell r="AJ261" t="str">
            <v>https://community.secop.gov.co/Public/Tendering/OpportunityDetail/Index?noticeUID=CO1.NTC.2715472&amp;isFromPublicArea=True&amp;isModal=true&amp;asPopupView=true</v>
          </cell>
          <cell r="AK261" t="str">
            <v>01/26/2022</v>
          </cell>
          <cell r="AL261" t="str">
            <v>ANGELICA MARIA MEDINA MENDOZA</v>
          </cell>
          <cell r="AM261" t="str">
            <v>SUBDIRECCION DE DIVULGACIÓN Y APROPIACIÓN DEL PATRIMONIO</v>
          </cell>
          <cell r="AN261">
            <v>44589</v>
          </cell>
          <cell r="AO261">
            <v>44912</v>
          </cell>
          <cell r="AP261">
            <v>291</v>
          </cell>
          <cell r="AQ261">
            <v>44588</v>
          </cell>
          <cell r="AR261" t="str">
            <v>53,550,000</v>
          </cell>
          <cell r="AS261">
            <v>44592</v>
          </cell>
          <cell r="BU261" t="str">
            <v>Sandra Jannth Rueda Ibañez</v>
          </cell>
          <cell r="BW261" t="str">
            <v>F</v>
          </cell>
          <cell r="BX261">
            <v>44910</v>
          </cell>
        </row>
        <row r="262">
          <cell r="E262">
            <v>261</v>
          </cell>
          <cell r="F262" t="str">
            <v>DIEGO FERNANDO BRIÑEZ YUNADO</v>
          </cell>
          <cell r="G262" t="str">
            <v>CC</v>
          </cell>
          <cell r="H262">
            <v>1022361897</v>
          </cell>
          <cell r="I262">
            <v>9</v>
          </cell>
          <cell r="J262">
            <v>32980</v>
          </cell>
          <cell r="K262" t="str">
            <v>No aplica</v>
          </cell>
          <cell r="L262" t="str">
            <v>No aplica</v>
          </cell>
          <cell r="M262" t="str">
            <v>No aplica</v>
          </cell>
          <cell r="N262" t="str">
            <v>Carrera 74 f # 62 I - 21 sur</v>
          </cell>
          <cell r="O262" t="str">
            <v>Bogotá</v>
          </cell>
          <cell r="P262" t="str">
            <v>diego.brinez@idpc.gov.co</v>
          </cell>
          <cell r="Q262" t="str">
            <v xml:space="preserve"> Contrato de Prestación de Servicios</v>
          </cell>
          <cell r="R262" t="str">
            <v xml:space="preserve">Servicios Profesionales </v>
          </cell>
          <cell r="S262" t="str">
            <v>Contratación directa</v>
          </cell>
          <cell r="T262" t="str">
            <v>Prestación de Servicios Profesionales y Apoyo</v>
          </cell>
          <cell r="U262" t="str">
            <v>Inversión</v>
          </cell>
          <cell r="V262" t="str">
            <v>287-Prestar servicios profesionales al Instituto Distrital de Patrimonio Cultural para apoyar la  implementación de procesos de formación en patrimonio cultural en el ciclo  integral de educación para la vida en Bogotá que contribuyan a la ampliación de la cobertura y ámbitos del proyecto de formación en patrimonio cultural, en concordancia con las apuestas estratégicas del IDPC.</v>
          </cell>
          <cell r="W262">
            <v>42000000</v>
          </cell>
          <cell r="X262">
            <v>42000000</v>
          </cell>
          <cell r="Y262">
            <v>4000000</v>
          </cell>
          <cell r="Z262" t="str">
            <v>315 Dias</v>
          </cell>
          <cell r="AA262">
            <v>0</v>
          </cell>
          <cell r="AB262">
            <v>315</v>
          </cell>
          <cell r="AC262">
            <v>315</v>
          </cell>
          <cell r="AD262">
            <v>44587</v>
          </cell>
          <cell r="AE262">
            <v>44593</v>
          </cell>
          <cell r="AF262">
            <v>44910</v>
          </cell>
          <cell r="AG262" t="str">
            <v>ANGELICA MARIA MEDINA MENDOZA</v>
          </cell>
          <cell r="AH262">
            <v>32770467</v>
          </cell>
          <cell r="AI262">
            <v>5</v>
          </cell>
          <cell r="AJ262" t="str">
            <v>https://community.secop.gov.co/Public/Tendering/OpportunityDetail/Index?noticeUID=CO1.NTC.2716167&amp;isFromPublicArea=True&amp;isModal=true&amp;asPopupView=true</v>
          </cell>
          <cell r="AK262" t="str">
            <v>01/26/2022</v>
          </cell>
          <cell r="AL262" t="str">
            <v>ANGELICA MARIA MEDINA MENDOZA</v>
          </cell>
          <cell r="AM262" t="str">
            <v>SUBDIRECCION DE DIVULGACIÓN Y APROPIACIÓN DEL PATRIMONIO</v>
          </cell>
          <cell r="AN262">
            <v>44589</v>
          </cell>
          <cell r="AO262">
            <v>44912</v>
          </cell>
          <cell r="AP262">
            <v>254</v>
          </cell>
          <cell r="AQ262">
            <v>44588</v>
          </cell>
          <cell r="AR262" t="str">
            <v>42,000,000</v>
          </cell>
          <cell r="AS262">
            <v>44592</v>
          </cell>
          <cell r="BU262" t="str">
            <v>Sandra Jannth Rueda Ibañez</v>
          </cell>
          <cell r="BW262" t="str">
            <v>M</v>
          </cell>
          <cell r="BX262">
            <v>44910</v>
          </cell>
        </row>
        <row r="263">
          <cell r="E263">
            <v>262</v>
          </cell>
          <cell r="F263" t="str">
            <v>JOHAN RUBEN ROMERO RODRIGUEZ</v>
          </cell>
          <cell r="G263" t="str">
            <v>CC</v>
          </cell>
          <cell r="H263">
            <v>1018503171</v>
          </cell>
          <cell r="I263">
            <v>7</v>
          </cell>
          <cell r="J263">
            <v>35928</v>
          </cell>
          <cell r="K263" t="str">
            <v>No aplica</v>
          </cell>
          <cell r="L263" t="str">
            <v>No aplica</v>
          </cell>
          <cell r="M263" t="str">
            <v>No aplica</v>
          </cell>
          <cell r="N263" t="str">
            <v>Carrera 60 F # 52 04 SUR</v>
          </cell>
          <cell r="O263" t="str">
            <v>Bogotá</v>
          </cell>
          <cell r="P263" t="str">
            <v>johan.romero@idpc.gov.co</v>
          </cell>
          <cell r="Q263" t="str">
            <v xml:space="preserve"> Contrato de Prestación de Servicios</v>
          </cell>
          <cell r="R263" t="str">
            <v xml:space="preserve">Servicios Profesionales </v>
          </cell>
          <cell r="S263" t="str">
            <v>Contratación directa</v>
          </cell>
          <cell r="T263" t="str">
            <v>Prestación de Servicios Profesionales y Apoyo</v>
          </cell>
          <cell r="U263" t="str">
            <v>Inversión</v>
          </cell>
          <cell r="V263" t="str">
            <v>288-Prestar servicios profesionales al Instituto Distrital de Patrimonio Cultural para apoyar la implementación de procesos de formación en patrimonio cultural que promuevan la participación de niños, niñas y adolescentes en contextos comunitarios, favoreciendo la ampliación de los ámbitos y cobertura del proyecto de formación en patrimonio cultural, en articulación con proyectos estratégicos del IDPC.</v>
          </cell>
          <cell r="W263">
            <v>42000000</v>
          </cell>
          <cell r="X263">
            <v>42000000</v>
          </cell>
          <cell r="Y263">
            <v>4000000</v>
          </cell>
          <cell r="Z263" t="str">
            <v>315 Dias</v>
          </cell>
          <cell r="AA263">
            <v>0</v>
          </cell>
          <cell r="AB263">
            <v>315</v>
          </cell>
          <cell r="AC263">
            <v>315</v>
          </cell>
          <cell r="AD263">
            <v>44588</v>
          </cell>
          <cell r="AE263">
            <v>44593</v>
          </cell>
          <cell r="AF263">
            <v>44910</v>
          </cell>
          <cell r="AG263" t="str">
            <v>ANGELICA MARIA MEDINA MENDOZA</v>
          </cell>
          <cell r="AH263">
            <v>32770467</v>
          </cell>
          <cell r="AI263">
            <v>5</v>
          </cell>
          <cell r="AJ263" t="str">
            <v>https://community.secop.gov.co/Public/Tendering/OpportunityDetail/Index?noticeUID=CO1.NTC.2718454&amp;isFromPublicArea=True&amp;isModal=true&amp;asPopupView=true</v>
          </cell>
          <cell r="AK263" t="str">
            <v>01/26/2022</v>
          </cell>
          <cell r="AL263" t="str">
            <v>ANGELICA MARIA MEDINA MENDOZA</v>
          </cell>
          <cell r="AM263" t="str">
            <v>SUBDIRECCION DE DIVULGACIÓN Y APROPIACIÓN DEL PATRIMONIO</v>
          </cell>
          <cell r="AN263">
            <v>44589</v>
          </cell>
          <cell r="AO263">
            <v>44912</v>
          </cell>
          <cell r="AP263">
            <v>296</v>
          </cell>
          <cell r="AQ263">
            <v>44588</v>
          </cell>
          <cell r="AR263" t="str">
            <v>42,000,000</v>
          </cell>
          <cell r="AS263">
            <v>44592</v>
          </cell>
          <cell r="BU263" t="str">
            <v>Sandra Jannth Rueda Ibañez</v>
          </cell>
          <cell r="BW263" t="str">
            <v>M</v>
          </cell>
          <cell r="BX263">
            <v>44910</v>
          </cell>
        </row>
        <row r="264">
          <cell r="E264">
            <v>263</v>
          </cell>
          <cell r="F264" t="str">
            <v>CHRISTIAN DAVID CELY MORALES</v>
          </cell>
          <cell r="G264" t="str">
            <v>CC</v>
          </cell>
          <cell r="H264">
            <v>1024506538</v>
          </cell>
          <cell r="I264">
            <v>1</v>
          </cell>
          <cell r="J264">
            <v>33079</v>
          </cell>
          <cell r="K264" t="str">
            <v>No aplica</v>
          </cell>
          <cell r="L264" t="str">
            <v>No aplica</v>
          </cell>
          <cell r="M264" t="str">
            <v>No aplica</v>
          </cell>
          <cell r="N264" t="str">
            <v>calle 62 F Sur No. 72 C 60</v>
          </cell>
          <cell r="O264" t="str">
            <v>Bogotá</v>
          </cell>
          <cell r="P264" t="str">
            <v>christian.cely@idpc.gov.co</v>
          </cell>
          <cell r="Q264" t="str">
            <v xml:space="preserve"> Contrato de Prestación de Servicios</v>
          </cell>
          <cell r="R264" t="str">
            <v>Servicios Apoyo a la Gestion</v>
          </cell>
          <cell r="S264" t="str">
            <v>Contratación directa</v>
          </cell>
          <cell r="T264" t="str">
            <v>Prestación de Servicios Profesionales y Apoyo</v>
          </cell>
          <cell r="U264" t="str">
            <v>Inversión</v>
          </cell>
          <cell r="V264" t="str">
            <v>305-Prestar servicios de apoyo a la gestión al Instituto Distrital de Patrimonio Cultural en la ejecución de los procesos de mediación relacionados con prácticas artísticas y en la generación de contenidos pedagógicos para el Museo de la Ciudad Autoconstruida.</v>
          </cell>
          <cell r="W264">
            <v>26051367</v>
          </cell>
          <cell r="X264">
            <v>26051367</v>
          </cell>
          <cell r="Y264">
            <v>2481082.5714285714</v>
          </cell>
          <cell r="Z264" t="str">
            <v>315 Dias</v>
          </cell>
          <cell r="AA264">
            <v>0</v>
          </cell>
          <cell r="AB264">
            <v>315</v>
          </cell>
          <cell r="AC264">
            <v>315</v>
          </cell>
          <cell r="AD264">
            <v>44588</v>
          </cell>
          <cell r="AE264">
            <v>44593</v>
          </cell>
          <cell r="AF264">
            <v>44910</v>
          </cell>
          <cell r="AG264" t="str">
            <v>LUIS CARLOS MANJARRÉZ MARTÍNEZ</v>
          </cell>
          <cell r="AH264">
            <v>1032399045</v>
          </cell>
          <cell r="AI264">
            <v>1</v>
          </cell>
          <cell r="AJ264" t="str">
            <v>https://community.secop.gov.co/Public/Tendering/OpportunityDetail/Index?noticeUID=CO1.NTC.2718762&amp;isFromPublicArea=True&amp;isModal=true&amp;asPopupView=true</v>
          </cell>
          <cell r="AK264" t="str">
            <v>01/26/2022</v>
          </cell>
          <cell r="AL264" t="str">
            <v>ANGELICA MARIA MEDINA MENDOZA</v>
          </cell>
          <cell r="AM264" t="str">
            <v>SUBDIRECCION DE DIVULGACIÓN Y APROPIACIÓN DEL PATRIMONIO</v>
          </cell>
          <cell r="AN264">
            <v>44589</v>
          </cell>
          <cell r="AO264">
            <v>44912</v>
          </cell>
          <cell r="AP264">
            <v>295</v>
          </cell>
          <cell r="AQ264">
            <v>44588</v>
          </cell>
          <cell r="AR264" t="str">
            <v>26,051,367</v>
          </cell>
          <cell r="AS264">
            <v>44592</v>
          </cell>
          <cell r="BU264" t="str">
            <v>Sandra Jannth Rueda Ibañez</v>
          </cell>
          <cell r="BW264" t="str">
            <v>M</v>
          </cell>
          <cell r="BX264">
            <v>44910</v>
          </cell>
        </row>
        <row r="265">
          <cell r="E265">
            <v>264</v>
          </cell>
          <cell r="F265" t="str">
            <v>JOSÉ MARIO MAYORGA HENAO</v>
          </cell>
          <cell r="G265" t="str">
            <v>CC</v>
          </cell>
          <cell r="H265">
            <v>80793751</v>
          </cell>
          <cell r="I265">
            <v>6</v>
          </cell>
          <cell r="J265">
            <v>30819</v>
          </cell>
          <cell r="K265" t="str">
            <v>No aplica</v>
          </cell>
          <cell r="L265" t="str">
            <v>No aplica</v>
          </cell>
          <cell r="M265" t="str">
            <v>No aplica</v>
          </cell>
          <cell r="N265" t="str">
            <v>Carrera 66 C No. 41 A 25 Apto 510</v>
          </cell>
          <cell r="O265" t="str">
            <v>Bogotá</v>
          </cell>
          <cell r="P265" t="str">
            <v>jose.mayorga@idpc.gov.co</v>
          </cell>
          <cell r="Q265" t="str">
            <v xml:space="preserve"> Contrato de Prestación de Servicios</v>
          </cell>
          <cell r="R265" t="str">
            <v xml:space="preserve">Servicios Profesionales </v>
          </cell>
          <cell r="S265" t="str">
            <v>Contratación directa</v>
          </cell>
          <cell r="T265" t="str">
            <v>Prestación de Servicios Profesionales y Apoyo</v>
          </cell>
          <cell r="U265" t="str">
            <v>Inversión</v>
          </cell>
          <cell r="V265" t="str">
            <v>24-Prestar servicios profesionales al Instituto Distrital de Patrimonio Cultural para apoyar la consolidación de los procesos de desarrollo conceptual para la valoración urbana y definición de líneas de base e indicadores en la caracterización de Unidades de Planeamiento Local UPL en el marco de la activación de entornos patrimoniales</v>
          </cell>
          <cell r="W265">
            <v>60000000</v>
          </cell>
          <cell r="X265">
            <v>60000000</v>
          </cell>
          <cell r="Y265">
            <v>8000000</v>
          </cell>
          <cell r="Z265" t="str">
            <v>225 Dias</v>
          </cell>
          <cell r="AA265">
            <v>0</v>
          </cell>
          <cell r="AB265">
            <v>225</v>
          </cell>
          <cell r="AC265">
            <v>225</v>
          </cell>
          <cell r="AD265">
            <v>44587</v>
          </cell>
          <cell r="AE265">
            <v>44588</v>
          </cell>
          <cell r="AF265">
            <v>44815</v>
          </cell>
          <cell r="AG265" t="str">
            <v>ANA MILENA VALLEJO MEJIA</v>
          </cell>
          <cell r="AH265">
            <v>41962990</v>
          </cell>
          <cell r="AI265">
            <v>3</v>
          </cell>
          <cell r="AJ265" t="str">
            <v>https://community.secop.gov.co/Public/Tendering/OpportunityDetail/Index?noticeUID=CO1.NTC.2719152&amp;isFromPublicArea=True&amp;isModal=true&amp;asPopupView=true</v>
          </cell>
          <cell r="AK265" t="str">
            <v>01/26/2022</v>
          </cell>
          <cell r="AL265" t="str">
            <v>ANA MILENA VALLEJO MEJIA</v>
          </cell>
          <cell r="AM265" t="str">
            <v xml:space="preserve"> SUBDIRECCION GESTION TERRITORAL </v>
          </cell>
          <cell r="AN265">
            <v>44588</v>
          </cell>
          <cell r="AO265">
            <v>44819</v>
          </cell>
          <cell r="AP265">
            <v>264</v>
          </cell>
          <cell r="AQ265">
            <v>44588</v>
          </cell>
          <cell r="AR265" t="str">
            <v>60,000,000</v>
          </cell>
          <cell r="AS265">
            <v>44588</v>
          </cell>
          <cell r="BU265" t="str">
            <v>Laura Maria Hernandez Restrepo</v>
          </cell>
          <cell r="BW265" t="str">
            <v>M</v>
          </cell>
          <cell r="BX265">
            <v>44815</v>
          </cell>
        </row>
        <row r="266">
          <cell r="E266">
            <v>265</v>
          </cell>
          <cell r="F266" t="str">
            <v>DIVA MARCELA GARCIA GARCIA</v>
          </cell>
          <cell r="G266" t="str">
            <v>CC</v>
          </cell>
          <cell r="H266">
            <v>53106827</v>
          </cell>
          <cell r="I266">
            <v>3</v>
          </cell>
          <cell r="J266">
            <v>31197</v>
          </cell>
          <cell r="K266" t="str">
            <v>No aplica</v>
          </cell>
          <cell r="L266" t="str">
            <v>No aplica</v>
          </cell>
          <cell r="M266" t="str">
            <v>No aplica</v>
          </cell>
          <cell r="N266" t="str">
            <v>carrera 67 D No. 24 B 48 Apto 111</v>
          </cell>
          <cell r="O266" t="str">
            <v>Bogotá</v>
          </cell>
          <cell r="P266" t="str">
            <v>diva.garcia@idpc.gov.co</v>
          </cell>
          <cell r="Q266" t="str">
            <v xml:space="preserve"> Contrato de Prestación de Servicios</v>
          </cell>
          <cell r="R266" t="str">
            <v xml:space="preserve">Servicios Profesionales </v>
          </cell>
          <cell r="S266" t="str">
            <v>Contratación directa</v>
          </cell>
          <cell r="T266" t="str">
            <v>Prestación de Servicios Profesionales y Apoyo</v>
          </cell>
          <cell r="U266" t="str">
            <v>Inversión</v>
          </cell>
          <cell r="V266" t="str">
            <v>25-Prestar servicios profesionales al Instituto Distrital de Patrimonio Cultural para apoyar la formulación del componente técnico y metodológico en la construcción de líneas de base e indicadores en la caracterización de Unidades de Planeamiento Local UPL en el marco de la activación de entornos patrimoniales</v>
          </cell>
          <cell r="W266">
            <v>60000000</v>
          </cell>
          <cell r="X266">
            <v>60000000</v>
          </cell>
          <cell r="Y266">
            <v>8000000</v>
          </cell>
          <cell r="Z266" t="str">
            <v>225 Dias</v>
          </cell>
          <cell r="AA266">
            <v>0</v>
          </cell>
          <cell r="AB266">
            <v>225</v>
          </cell>
          <cell r="AC266">
            <v>225</v>
          </cell>
          <cell r="AD266">
            <v>44587</v>
          </cell>
          <cell r="AE266">
            <v>44588</v>
          </cell>
          <cell r="AF266">
            <v>44815</v>
          </cell>
          <cell r="AG266" t="str">
            <v>ANA MILENA VALLEJO MEJIA</v>
          </cell>
          <cell r="AH266">
            <v>41962990</v>
          </cell>
          <cell r="AI266">
            <v>3</v>
          </cell>
          <cell r="AJ266" t="str">
            <v>https://community.secop.gov.co/Public/Tendering/OpportunityDetail/Index?noticeUID=CO1.NTC.2719159&amp;isFromPublicArea=True&amp;isModal=true&amp;asPopupView=true</v>
          </cell>
          <cell r="AK266" t="str">
            <v>01/26/2022</v>
          </cell>
          <cell r="AL266" t="str">
            <v>ANA MILENA VALLEJO MEJIA</v>
          </cell>
          <cell r="AM266" t="str">
            <v xml:space="preserve"> SUBDIRECCION GESTION TERRITORAL </v>
          </cell>
          <cell r="AN266">
            <v>44588</v>
          </cell>
          <cell r="AO266">
            <v>44819</v>
          </cell>
          <cell r="AP266">
            <v>265</v>
          </cell>
          <cell r="AQ266">
            <v>44588</v>
          </cell>
          <cell r="AR266" t="str">
            <v>60,000,000</v>
          </cell>
          <cell r="AS266">
            <v>44588</v>
          </cell>
          <cell r="BU266" t="str">
            <v>Laura Maria Hernandez Restrepo</v>
          </cell>
          <cell r="BW266" t="str">
            <v>F</v>
          </cell>
          <cell r="BX266">
            <v>44815</v>
          </cell>
        </row>
        <row r="267">
          <cell r="E267">
            <v>266</v>
          </cell>
          <cell r="F267" t="str">
            <v>JORGE ENRIQUE RAMÍREZ HERNÁNDEZ</v>
          </cell>
          <cell r="G267" t="str">
            <v>CC</v>
          </cell>
          <cell r="H267">
            <v>79646958</v>
          </cell>
          <cell r="I267">
            <v>0</v>
          </cell>
          <cell r="J267">
            <v>27387</v>
          </cell>
          <cell r="K267" t="str">
            <v>No aplica</v>
          </cell>
          <cell r="L267" t="str">
            <v>No aplica</v>
          </cell>
          <cell r="M267" t="str">
            <v>No aplica</v>
          </cell>
          <cell r="N267" t="str">
            <v>CARRERA 6 57 44 TORRE 1 APTO 501</v>
          </cell>
          <cell r="O267" t="str">
            <v>Bogotá</v>
          </cell>
          <cell r="P267" t="str">
            <v>jorge.torres@idpc.gov.co</v>
          </cell>
          <cell r="Q267" t="str">
            <v xml:space="preserve"> Contrato de Prestación de Servicios</v>
          </cell>
          <cell r="R267" t="str">
            <v xml:space="preserve">Servicios Profesionales </v>
          </cell>
          <cell r="S267" t="str">
            <v>Contratación directa</v>
          </cell>
          <cell r="T267" t="str">
            <v>Prestación de Servicios Profesionales y Apoyo</v>
          </cell>
          <cell r="U267" t="str">
            <v>Inversión</v>
          </cell>
          <cell r="V267" t="str">
            <v>32-Prestar servicios profesionales al Instituto Distrital de Patrimonio Cultural para apoyar el desarrollo y gestión de las acciones jurídicas, administrativas e institucionales en el marco de la implementación de la segunda fase del PEMP Centro Histórico de Bogotá</v>
          </cell>
          <cell r="W267">
            <v>82400000</v>
          </cell>
          <cell r="X267">
            <v>82400000</v>
          </cell>
          <cell r="Y267">
            <v>8240000</v>
          </cell>
          <cell r="Z267" t="str">
            <v>10 Meses</v>
          </cell>
          <cell r="AA267">
            <v>10</v>
          </cell>
          <cell r="AB267">
            <v>0</v>
          </cell>
          <cell r="AC267">
            <v>300</v>
          </cell>
          <cell r="AD267">
            <v>44587</v>
          </cell>
          <cell r="AE267">
            <v>44588</v>
          </cell>
          <cell r="AF267">
            <v>44891</v>
          </cell>
          <cell r="AG267" t="str">
            <v>ANA MILENA VALLEJO MEJIA</v>
          </cell>
          <cell r="AH267">
            <v>41962990</v>
          </cell>
          <cell r="AI267">
            <v>3</v>
          </cell>
          <cell r="AJ267" t="str">
            <v>https://community.secop.gov.co/Public/Tendering/OpportunityDetail/Index?noticeUID=CO1.NTC.2719479&amp;isFromPublicArea=True&amp;isModal=true&amp;asPopupView=true</v>
          </cell>
          <cell r="AK267" t="str">
            <v>01/26/2022</v>
          </cell>
          <cell r="AL267" t="str">
            <v>ANA MILENA VALLEJO MEJIA</v>
          </cell>
          <cell r="AM267" t="str">
            <v xml:space="preserve"> SUBDIRECCION GESTION TERRITORAL </v>
          </cell>
          <cell r="AN267">
            <v>44588</v>
          </cell>
          <cell r="AO267">
            <v>44895</v>
          </cell>
          <cell r="AP267">
            <v>257</v>
          </cell>
          <cell r="AQ267">
            <v>44588</v>
          </cell>
          <cell r="AR267" t="str">
            <v>82,400,000</v>
          </cell>
          <cell r="AS267">
            <v>44588</v>
          </cell>
          <cell r="BU267" t="str">
            <v>Laura Maria Hernandez Restrepo</v>
          </cell>
          <cell r="BW267" t="str">
            <v>M</v>
          </cell>
          <cell r="BX267">
            <v>44891</v>
          </cell>
        </row>
        <row r="268">
          <cell r="E268">
            <v>267</v>
          </cell>
          <cell r="F268" t="str">
            <v>HAROL ALEXANDER VILLAY QUIÑONES</v>
          </cell>
          <cell r="G268" t="str">
            <v>CC</v>
          </cell>
          <cell r="H268">
            <v>1022936396</v>
          </cell>
          <cell r="I268">
            <v>1</v>
          </cell>
          <cell r="J268">
            <v>32016</v>
          </cell>
          <cell r="K268" t="str">
            <v>No aplica</v>
          </cell>
          <cell r="L268" t="str">
            <v>No aplica</v>
          </cell>
          <cell r="M268" t="str">
            <v>No aplica</v>
          </cell>
          <cell r="N268" t="str">
            <v>calle 76 c sur # 14 53 int 2</v>
          </cell>
          <cell r="O268" t="str">
            <v>Bogotá</v>
          </cell>
          <cell r="P268" t="str">
            <v>harol.villay@idpc.gov.co</v>
          </cell>
          <cell r="Q268" t="str">
            <v xml:space="preserve"> Contrato de Prestación de Servicios</v>
          </cell>
          <cell r="R268" t="str">
            <v xml:space="preserve">Servicios Profesionales </v>
          </cell>
          <cell r="S268" t="str">
            <v>Contratación directa</v>
          </cell>
          <cell r="T268" t="str">
            <v>Prestación de Servicios Profesionales y Apoyo</v>
          </cell>
          <cell r="U268" t="str">
            <v>Inversión</v>
          </cell>
          <cell r="V268" t="str">
            <v>51-Prestar servicios profesionales al Instituto Distrital de Patrimono Cultural para apoyar la gestión y dinamización de la Mesa Gestora del Parque Arqueológico y del Patrimonio Cultural de Usme y de las acciones partipativas asociadas el Proyecto.</v>
          </cell>
          <cell r="W268">
            <v>44000000</v>
          </cell>
          <cell r="X268">
            <v>44000000</v>
          </cell>
          <cell r="Y268">
            <v>4000000</v>
          </cell>
          <cell r="Z268" t="str">
            <v>11 Meses</v>
          </cell>
          <cell r="AA268">
            <v>11</v>
          </cell>
          <cell r="AB268">
            <v>0</v>
          </cell>
          <cell r="AC268">
            <v>330</v>
          </cell>
          <cell r="AD268">
            <v>44587</v>
          </cell>
          <cell r="AE268">
            <v>44588</v>
          </cell>
          <cell r="AF268">
            <v>44921</v>
          </cell>
          <cell r="AG268" t="str">
            <v>ANA MILENA VALLEJO MEJIA</v>
          </cell>
          <cell r="AH268">
            <v>41962990</v>
          </cell>
          <cell r="AI268">
            <v>3</v>
          </cell>
          <cell r="AJ268" t="str">
            <v>https://community.secop.gov.co/Public/Tendering/OpportunityDetail/Index?noticeUID=CO1.NTC.2719566&amp;isFromPublicArea=True&amp;isModal=true&amp;asPopupView=true</v>
          </cell>
          <cell r="AK268" t="str">
            <v>01/26/2022</v>
          </cell>
          <cell r="AL268" t="str">
            <v>ANA MILENA VALLEJO MEJIA</v>
          </cell>
          <cell r="AM268" t="str">
            <v xml:space="preserve"> SUBDIRECCION GESTION TERRITORAL </v>
          </cell>
          <cell r="AN268">
            <v>44588</v>
          </cell>
          <cell r="AO268">
            <v>44925</v>
          </cell>
          <cell r="AP268">
            <v>258</v>
          </cell>
          <cell r="AQ268">
            <v>44588</v>
          </cell>
          <cell r="AR268" t="str">
            <v>44,000,000</v>
          </cell>
          <cell r="AS268">
            <v>44588</v>
          </cell>
          <cell r="BU268" t="str">
            <v>Laura Maria Hernandez Restrepo</v>
          </cell>
          <cell r="BW268" t="str">
            <v>M</v>
          </cell>
          <cell r="BX268">
            <v>44921</v>
          </cell>
        </row>
        <row r="269">
          <cell r="E269">
            <v>268</v>
          </cell>
          <cell r="F269" t="str">
            <v>JUAN DAVID BENAVIDES SEPÚLVEDA</v>
          </cell>
          <cell r="G269" t="str">
            <v>CC</v>
          </cell>
          <cell r="H269">
            <v>1136887782</v>
          </cell>
          <cell r="I269">
            <v>2</v>
          </cell>
          <cell r="J269">
            <v>35191</v>
          </cell>
          <cell r="K269" t="str">
            <v>No aplica</v>
          </cell>
          <cell r="L269" t="str">
            <v>No aplica</v>
          </cell>
          <cell r="M269" t="str">
            <v>No aplica</v>
          </cell>
          <cell r="N269" t="str">
            <v>Calle 59 Sur No. 52 - 21</v>
          </cell>
          <cell r="O269" t="str">
            <v>Bogotá</v>
          </cell>
          <cell r="P269" t="str">
            <v>juan.benavides@idpc.gov.co</v>
          </cell>
          <cell r="Q269" t="str">
            <v xml:space="preserve"> Contrato de Prestación de Servicios</v>
          </cell>
          <cell r="R269" t="str">
            <v xml:space="preserve">Servicios Profesionales </v>
          </cell>
          <cell r="S269" t="str">
            <v>Contratación directa</v>
          </cell>
          <cell r="T269" t="str">
            <v>Prestación de Servicios Profesionales y Apoyo</v>
          </cell>
          <cell r="U269" t="str">
            <v>Inversión</v>
          </cell>
          <cell r="V269" t="str">
            <v>65-Prestar servicios profesionales al Instituto Distrital de Patrimonio Cultural para apoyar la identificación  y registro del patrimonio vivo de las cuencas de los rios Blanco y Sumapaz.</v>
          </cell>
          <cell r="W269">
            <v>41683448</v>
          </cell>
          <cell r="X269">
            <v>41683448</v>
          </cell>
          <cell r="Y269">
            <v>3982495.0318471338</v>
          </cell>
          <cell r="Z269" t="str">
            <v>314 Dias</v>
          </cell>
          <cell r="AA269">
            <v>0</v>
          </cell>
          <cell r="AB269">
            <v>314</v>
          </cell>
          <cell r="AC269">
            <v>314</v>
          </cell>
          <cell r="AD269">
            <v>44587</v>
          </cell>
          <cell r="AE269">
            <v>44588</v>
          </cell>
          <cell r="AF269">
            <v>44906</v>
          </cell>
          <cell r="AG269" t="str">
            <v>ANA MILENA VALLEJO MEJIA</v>
          </cell>
          <cell r="AH269">
            <v>41962990</v>
          </cell>
          <cell r="AI269">
            <v>3</v>
          </cell>
          <cell r="AJ269" t="str">
            <v>https://community.secop.gov.co/Public/Tendering/OpportunityDetail/Index?noticeUID=CO1.NTC.2719924&amp;isFromPublicArea=True&amp;isModal=true&amp;asPopupView=true</v>
          </cell>
          <cell r="AK269" t="str">
            <v>01/26/2022</v>
          </cell>
          <cell r="AL269" t="str">
            <v>ANA MILENA VALLEJO MEJIA</v>
          </cell>
          <cell r="AM269" t="str">
            <v xml:space="preserve"> SUBDIRECCION GESTION TERRITORAL </v>
          </cell>
          <cell r="AN269">
            <v>44588</v>
          </cell>
          <cell r="AO269">
            <v>44912</v>
          </cell>
          <cell r="AP269">
            <v>255</v>
          </cell>
          <cell r="AQ269">
            <v>44588</v>
          </cell>
          <cell r="AR269" t="str">
            <v>41,683,448</v>
          </cell>
          <cell r="AS269">
            <v>44588</v>
          </cell>
          <cell r="BU269" t="str">
            <v>Laura Maria Hernandez Restrepo</v>
          </cell>
          <cell r="BW269" t="str">
            <v>M</v>
          </cell>
          <cell r="BX269">
            <v>44906</v>
          </cell>
        </row>
        <row r="270">
          <cell r="E270">
            <v>269</v>
          </cell>
          <cell r="F270" t="str">
            <v>LAURA CAMILA VILLAMIZAR RODRÍGUEZ</v>
          </cell>
          <cell r="G270" t="str">
            <v>CC</v>
          </cell>
          <cell r="H270">
            <v>1032469639</v>
          </cell>
          <cell r="I270">
            <v>7</v>
          </cell>
          <cell r="J270">
            <v>34752</v>
          </cell>
          <cell r="K270" t="str">
            <v>No aplica</v>
          </cell>
          <cell r="L270" t="str">
            <v>No aplica</v>
          </cell>
          <cell r="M270" t="str">
            <v>No aplica</v>
          </cell>
          <cell r="N270" t="str">
            <v>Calle 16 #4 - 64 Bloque 2 - Apt 402</v>
          </cell>
          <cell r="O270" t="str">
            <v>Bogotá</v>
          </cell>
          <cell r="P270" t="str">
            <v>laura.villamizar@idpc.gov.co</v>
          </cell>
          <cell r="Q270" t="str">
            <v xml:space="preserve"> Contrato de Prestación de Servicios</v>
          </cell>
          <cell r="R270" t="str">
            <v xml:space="preserve">Servicios Profesionales </v>
          </cell>
          <cell r="S270" t="str">
            <v>Contratación directa</v>
          </cell>
          <cell r="T270" t="str">
            <v>Prestación de Servicios Profesionales y Apoyo</v>
          </cell>
          <cell r="U270" t="str">
            <v>Inversión</v>
          </cell>
          <cell r="V270" t="str">
            <v>7-Prestar servicios profesionales al Instituto Distrital de Patrimonio Cultural para apoyar las actividades de participación ciudadana y divulgación de estrategias y procesos de activación de entornos patrimoniales.</v>
          </cell>
          <cell r="W270">
            <v>40000000</v>
          </cell>
          <cell r="X270">
            <v>40000000</v>
          </cell>
          <cell r="Y270">
            <v>4000000</v>
          </cell>
          <cell r="Z270" t="str">
            <v>10 Meses</v>
          </cell>
          <cell r="AA270">
            <v>10</v>
          </cell>
          <cell r="AB270">
            <v>0</v>
          </cell>
          <cell r="AC270">
            <v>300</v>
          </cell>
          <cell r="AD270">
            <v>44587</v>
          </cell>
          <cell r="AE270">
            <v>44588</v>
          </cell>
          <cell r="AF270">
            <v>44891</v>
          </cell>
          <cell r="AG270" t="str">
            <v>ANA MILENA VALLEJO MEJIA</v>
          </cell>
          <cell r="AH270">
            <v>41962990</v>
          </cell>
          <cell r="AI270">
            <v>3</v>
          </cell>
          <cell r="AJ270" t="str">
            <v>https://community.secop.gov.co/Public/Tendering/OpportunityDetail/Index?noticeUID=CO1.NTC.2719922&amp;isFromPublicArea=True&amp;isModal=true&amp;asPopupView=true</v>
          </cell>
          <cell r="AK270" t="str">
            <v>01/26/2022</v>
          </cell>
          <cell r="AL270" t="str">
            <v>ANA MILENA VALLEJO MEJIA</v>
          </cell>
          <cell r="AM270" t="str">
            <v xml:space="preserve"> SUBDIRECCION GESTION TERRITORAL </v>
          </cell>
          <cell r="AN270">
            <v>44588</v>
          </cell>
          <cell r="AO270">
            <v>44895</v>
          </cell>
          <cell r="AP270">
            <v>253</v>
          </cell>
          <cell r="AQ270">
            <v>44588</v>
          </cell>
          <cell r="AR270" t="str">
            <v>40,000,000</v>
          </cell>
          <cell r="AS270">
            <v>44588</v>
          </cell>
          <cell r="BU270" t="str">
            <v>Laura Maria Hernandez Restrepo</v>
          </cell>
          <cell r="BW270" t="str">
            <v>F</v>
          </cell>
          <cell r="BX270">
            <v>44891</v>
          </cell>
        </row>
        <row r="271">
          <cell r="E271">
            <v>270</v>
          </cell>
          <cell r="F271" t="str">
            <v>JUAN CARLOS SAENZ RODRIGUEZ</v>
          </cell>
          <cell r="G271" t="str">
            <v>CC</v>
          </cell>
          <cell r="H271">
            <v>79484897</v>
          </cell>
          <cell r="I271">
            <v>3</v>
          </cell>
          <cell r="J271">
            <v>25433</v>
          </cell>
          <cell r="K271" t="str">
            <v>No aplica</v>
          </cell>
          <cell r="L271" t="str">
            <v>No aplica</v>
          </cell>
          <cell r="M271" t="str">
            <v>No aplica</v>
          </cell>
          <cell r="N271" t="str">
            <v>CL 10 80 41 AP 633</v>
          </cell>
          <cell r="O271" t="str">
            <v>Bogotá</v>
          </cell>
          <cell r="P271" t="str">
            <v>juan.saenz@idpc.gov.co</v>
          </cell>
          <cell r="Q271" t="str">
            <v xml:space="preserve"> Contrato de Prestación de Servicios</v>
          </cell>
          <cell r="R271" t="str">
            <v xml:space="preserve">Servicios Profesionales </v>
          </cell>
          <cell r="S271" t="str">
            <v>Contratación directa</v>
          </cell>
          <cell r="T271" t="str">
            <v>Prestación de Servicios Profesionales y Apoyo</v>
          </cell>
          <cell r="U271" t="str">
            <v>Inversión</v>
          </cell>
          <cell r="V271" t="str">
            <v>262-Prestar servicios profesionales al Instituto Distrital de Patrimonio Cultural para apoyar el proceso de participación ciudadana y divulgación en el marco de la formulación de los instrumentos de planeación territorial en entornos patrimoniales</v>
          </cell>
          <cell r="W271">
            <v>44466667</v>
          </cell>
          <cell r="X271">
            <v>44466667</v>
          </cell>
          <cell r="Y271">
            <v>4600000.0344827585</v>
          </cell>
          <cell r="Z271" t="str">
            <v>290 Dias</v>
          </cell>
          <cell r="AA271">
            <v>0</v>
          </cell>
          <cell r="AB271">
            <v>290</v>
          </cell>
          <cell r="AC271">
            <v>290</v>
          </cell>
          <cell r="AD271">
            <v>44587</v>
          </cell>
          <cell r="AE271">
            <v>44588</v>
          </cell>
          <cell r="AF271">
            <v>44881</v>
          </cell>
          <cell r="AG271" t="str">
            <v>ANA MILENA VALLEJO MEJIA</v>
          </cell>
          <cell r="AH271">
            <v>41962990</v>
          </cell>
          <cell r="AI271">
            <v>3</v>
          </cell>
          <cell r="AJ271" t="str">
            <v>https://community.secop.gov.co/Public/Tendering/OpportunityDetail/Index?noticeUID=CO1.NTC.2723359&amp;isFromPublicArea=True&amp;isModal=true&amp;asPopupView=true</v>
          </cell>
          <cell r="AK271" t="str">
            <v>01/26/2022</v>
          </cell>
          <cell r="AL271" t="str">
            <v>ANA MILENA VALLEJO MEJIA</v>
          </cell>
          <cell r="AM271" t="str">
            <v xml:space="preserve"> SUBDIRECCION GESTION TERRITORAL </v>
          </cell>
          <cell r="AN271">
            <v>44588</v>
          </cell>
          <cell r="AO271">
            <v>44915</v>
          </cell>
          <cell r="AP271">
            <v>266</v>
          </cell>
          <cell r="AQ271">
            <v>44588</v>
          </cell>
          <cell r="AR271" t="str">
            <v>44,466,667</v>
          </cell>
          <cell r="AS271">
            <v>44588</v>
          </cell>
          <cell r="BU271" t="str">
            <v>Laura Maria Hernandez Restrepo</v>
          </cell>
          <cell r="BW271" t="str">
            <v>M</v>
          </cell>
          <cell r="BX271">
            <v>44881</v>
          </cell>
        </row>
        <row r="272">
          <cell r="E272">
            <v>271</v>
          </cell>
          <cell r="F272" t="str">
            <v>EFRAÍN JOSÉ CANEDO CASTRO 
YENIFER ANDREA LAGOS BUENO</v>
          </cell>
          <cell r="G272" t="str">
            <v>CC</v>
          </cell>
          <cell r="H272">
            <v>1129576493</v>
          </cell>
          <cell r="I272">
            <v>9</v>
          </cell>
          <cell r="J272">
            <v>31855</v>
          </cell>
          <cell r="K272" t="str">
            <v>No aplica</v>
          </cell>
          <cell r="L272" t="str">
            <v>No aplica</v>
          </cell>
          <cell r="M272" t="str">
            <v>No aplica</v>
          </cell>
          <cell r="N272" t="str">
            <v>CARRERA 64 # 67 D 48</v>
          </cell>
          <cell r="O272" t="str">
            <v>Bogotá</v>
          </cell>
          <cell r="P272" t="str">
            <v>yenifer.lagos@idpc.gov.co</v>
          </cell>
          <cell r="Q272" t="str">
            <v xml:space="preserve"> Contrato de Prestación de Servicios</v>
          </cell>
          <cell r="R272" t="str">
            <v xml:space="preserve">Servicios Profesionales </v>
          </cell>
          <cell r="S272" t="str">
            <v>Contratación directa</v>
          </cell>
          <cell r="T272" t="str">
            <v>Prestación de Servicios Profesionales y Apoyo</v>
          </cell>
          <cell r="U272" t="str">
            <v>Inversión</v>
          </cell>
          <cell r="V272" t="str">
            <v>79-Prestar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v>
          </cell>
          <cell r="W272">
            <v>50000000</v>
          </cell>
          <cell r="X272">
            <v>50000000</v>
          </cell>
          <cell r="Y272">
            <v>5000000</v>
          </cell>
          <cell r="Z272" t="str">
            <v>10 Meses</v>
          </cell>
          <cell r="AA272">
            <v>10</v>
          </cell>
          <cell r="AB272">
            <v>0</v>
          </cell>
          <cell r="AC272">
            <v>300</v>
          </cell>
          <cell r="AD272">
            <v>44587</v>
          </cell>
          <cell r="AE272">
            <v>44588</v>
          </cell>
          <cell r="AF272">
            <v>44891</v>
          </cell>
          <cell r="AG272" t="str">
            <v>ANA MILENA VALLEJO MEJIA</v>
          </cell>
          <cell r="AH272">
            <v>41962990</v>
          </cell>
          <cell r="AI272">
            <v>3</v>
          </cell>
          <cell r="AJ272" t="str">
            <v>https://community.secop.gov.co/Public/Tendering/OpportunityDetail/Index?noticeUID=CO1.NTC.2723714&amp;isFromPublicArea=True&amp;isModal=true&amp;asPopupView=true</v>
          </cell>
          <cell r="AK272" t="str">
            <v>01/26/2022</v>
          </cell>
          <cell r="AL272" t="str">
            <v>ANA MILENA VALLEJO MEJIA</v>
          </cell>
          <cell r="AM272" t="str">
            <v xml:space="preserve"> SUBDIRECCION GESTION TERRITORAL </v>
          </cell>
          <cell r="AN272" t="str">
            <v>27/01/2022
01/07/2022</v>
          </cell>
          <cell r="AO272" t="str">
            <v>30/11/2022
26/11/2022</v>
          </cell>
          <cell r="AP272">
            <v>263</v>
          </cell>
          <cell r="AQ272">
            <v>44588</v>
          </cell>
          <cell r="AR272" t="str">
            <v>50,000,000</v>
          </cell>
          <cell r="AS272" t="str">
            <v>27/01/2022 
5/07/2022</v>
          </cell>
          <cell r="BE272">
            <v>44742</v>
          </cell>
          <cell r="BF272">
            <v>44743</v>
          </cell>
          <cell r="BG272" t="str">
            <v>YENIFER ANDREA LAGOS BUENO</v>
          </cell>
          <cell r="BH272" t="str">
            <v>CC</v>
          </cell>
          <cell r="BI272">
            <v>1015434867</v>
          </cell>
          <cell r="BJ272">
            <v>7</v>
          </cell>
          <cell r="BK272" t="str">
            <v>ANDREALAGOS000@GMAIL.COM</v>
          </cell>
          <cell r="BU272" t="str">
            <v>Laura Maria Hernandez Restrepo</v>
          </cell>
          <cell r="BW272" t="str">
            <v>M</v>
          </cell>
          <cell r="BX272">
            <v>44891</v>
          </cell>
        </row>
        <row r="273">
          <cell r="E273">
            <v>272</v>
          </cell>
          <cell r="F273" t="str">
            <v>LAURA ANGELICA MORENO LEMUS</v>
          </cell>
          <cell r="G273" t="str">
            <v>CC</v>
          </cell>
          <cell r="H273">
            <v>1049626807</v>
          </cell>
          <cell r="I273">
            <v>3</v>
          </cell>
          <cell r="J273">
            <v>33494</v>
          </cell>
          <cell r="K273" t="str">
            <v>No aplica</v>
          </cell>
          <cell r="L273" t="str">
            <v>No aplica</v>
          </cell>
          <cell r="M273" t="str">
            <v>No aplica</v>
          </cell>
          <cell r="N273" t="str">
            <v>Carrera 69 D Nº 25-50 Apto 102</v>
          </cell>
          <cell r="O273" t="str">
            <v>Bogotá</v>
          </cell>
          <cell r="P273" t="str">
            <v>laura.moreno@idpc.gov.co</v>
          </cell>
          <cell r="Q273" t="str">
            <v xml:space="preserve"> Contrato de Prestación de Servicios</v>
          </cell>
          <cell r="R273" t="str">
            <v xml:space="preserve">Servicios Profesionales </v>
          </cell>
          <cell r="S273" t="str">
            <v>Contratación directa</v>
          </cell>
          <cell r="T273" t="str">
            <v>Prestación de Servicios Profesionales y Apoyo</v>
          </cell>
          <cell r="U273" t="str">
            <v>Inversión</v>
          </cell>
          <cell r="V273" t="str">
            <v>80-Prestar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v>
          </cell>
          <cell r="W273">
            <v>50000000</v>
          </cell>
          <cell r="X273">
            <v>50000000</v>
          </cell>
          <cell r="Y273">
            <v>5000000</v>
          </cell>
          <cell r="Z273" t="str">
            <v>10 Meses</v>
          </cell>
          <cell r="AA273">
            <v>10</v>
          </cell>
          <cell r="AB273">
            <v>0</v>
          </cell>
          <cell r="AC273">
            <v>300</v>
          </cell>
          <cell r="AD273">
            <v>44587</v>
          </cell>
          <cell r="AE273">
            <v>44588</v>
          </cell>
          <cell r="AF273">
            <v>44891</v>
          </cell>
          <cell r="AG273" t="str">
            <v>ANA MILENA VALLEJO MEJIA</v>
          </cell>
          <cell r="AH273">
            <v>41962990</v>
          </cell>
          <cell r="AI273">
            <v>3</v>
          </cell>
          <cell r="AJ273" t="str">
            <v>https://community.secop.gov.co/Public/Tendering/OpportunityDetail/Index?noticeUID=CO1.NTC.2723191&amp;isFromPublicArea=True&amp;isModal=true&amp;asPopupView=true</v>
          </cell>
          <cell r="AK273" t="str">
            <v>01/26/2022</v>
          </cell>
          <cell r="AL273" t="str">
            <v>ANA MILENA VALLEJO MEJIA</v>
          </cell>
          <cell r="AM273" t="str">
            <v xml:space="preserve"> SUBDIRECCION GESTION TERRITORAL </v>
          </cell>
          <cell r="AN273">
            <v>44588</v>
          </cell>
          <cell r="AO273">
            <v>44895</v>
          </cell>
          <cell r="AP273">
            <v>260</v>
          </cell>
          <cell r="AQ273">
            <v>44588</v>
          </cell>
          <cell r="AR273" t="str">
            <v>50,000,000</v>
          </cell>
          <cell r="AS273">
            <v>44588</v>
          </cell>
          <cell r="BU273" t="str">
            <v>Laura Maria Hernandez Restrepo</v>
          </cell>
          <cell r="BW273" t="str">
            <v>F</v>
          </cell>
          <cell r="BX273">
            <v>44891</v>
          </cell>
        </row>
        <row r="274">
          <cell r="E274">
            <v>273</v>
          </cell>
          <cell r="F274" t="str">
            <v>JAVIER FERNANDO MATEUS TOVAR</v>
          </cell>
          <cell r="G274" t="str">
            <v>CC</v>
          </cell>
          <cell r="H274">
            <v>11185322</v>
          </cell>
          <cell r="I274">
            <v>0</v>
          </cell>
          <cell r="J274">
            <v>26265</v>
          </cell>
          <cell r="K274" t="str">
            <v>No aplica</v>
          </cell>
          <cell r="L274" t="str">
            <v>No aplica</v>
          </cell>
          <cell r="M274" t="str">
            <v>No aplica</v>
          </cell>
          <cell r="N274" t="str">
            <v>Calle 44D # 45-45 Int. 5 Ap. 902</v>
          </cell>
          <cell r="O274" t="str">
            <v>Bogotá</v>
          </cell>
          <cell r="P274" t="str">
            <v>javier.mateus@idpc.gov.co</v>
          </cell>
          <cell r="Q274" t="str">
            <v xml:space="preserve"> Contrato de Prestación de Servicios</v>
          </cell>
          <cell r="R274" t="str">
            <v xml:space="preserve">Servicios Profesionales </v>
          </cell>
          <cell r="S274" t="str">
            <v>Contratación directa</v>
          </cell>
          <cell r="T274" t="str">
            <v>Prestación de Servicios Profesionales y Apoyo</v>
          </cell>
          <cell r="U274" t="str">
            <v>Inversión</v>
          </cell>
          <cell r="V274" t="str">
            <v>81-Prestar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v>
          </cell>
          <cell r="W274">
            <v>50000000</v>
          </cell>
          <cell r="X274">
            <v>50000000</v>
          </cell>
          <cell r="Y274">
            <v>5000000</v>
          </cell>
          <cell r="Z274" t="str">
            <v>10 Meses</v>
          </cell>
          <cell r="AA274">
            <v>10</v>
          </cell>
          <cell r="AB274">
            <v>0</v>
          </cell>
          <cell r="AC274">
            <v>300</v>
          </cell>
          <cell r="AD274">
            <v>44587</v>
          </cell>
          <cell r="AE274">
            <v>44588</v>
          </cell>
          <cell r="AF274">
            <v>44891</v>
          </cell>
          <cell r="AG274" t="str">
            <v>ANA MILENA VALLEJO MEJIA</v>
          </cell>
          <cell r="AH274">
            <v>41962990</v>
          </cell>
          <cell r="AI274">
            <v>3</v>
          </cell>
          <cell r="AJ274" t="str">
            <v>https://community.secop.gov.co/Public/Tendering/OpportunityDetail/Index?noticeUID=CO1.NTC.2723135&amp;isFromPublicArea=True&amp;isModal=true&amp;asPopupView=true</v>
          </cell>
          <cell r="AK274" t="str">
            <v>01/26/2022</v>
          </cell>
          <cell r="AL274" t="str">
            <v>ANA MILENA VALLEJO MEJIA</v>
          </cell>
          <cell r="AM274" t="str">
            <v xml:space="preserve"> SUBDIRECCION GESTION TERRITORAL </v>
          </cell>
          <cell r="AN274">
            <v>44588</v>
          </cell>
          <cell r="AO274">
            <v>44895</v>
          </cell>
          <cell r="AP274">
            <v>261</v>
          </cell>
          <cell r="AQ274">
            <v>44588</v>
          </cell>
          <cell r="AR274" t="str">
            <v>50,000,000</v>
          </cell>
          <cell r="AS274">
            <v>44588</v>
          </cell>
          <cell r="BU274" t="str">
            <v>Laura Maria Hernandez Restrepo</v>
          </cell>
          <cell r="BW274" t="str">
            <v>M</v>
          </cell>
          <cell r="BX274">
            <v>44891</v>
          </cell>
        </row>
        <row r="275">
          <cell r="E275">
            <v>274</v>
          </cell>
          <cell r="F275" t="str">
            <v>ANGEL ANTONIO DIAZ VEGA</v>
          </cell>
          <cell r="G275" t="str">
            <v>CC</v>
          </cell>
          <cell r="H275">
            <v>79446381</v>
          </cell>
          <cell r="I275">
            <v>3</v>
          </cell>
          <cell r="J275">
            <v>24791</v>
          </cell>
          <cell r="K275" t="str">
            <v>No aplica</v>
          </cell>
          <cell r="L275" t="str">
            <v>No aplica</v>
          </cell>
          <cell r="M275" t="str">
            <v>No aplica</v>
          </cell>
          <cell r="N275" t="str">
            <v>Calle 82 # 112F10 int 30 apto 503</v>
          </cell>
          <cell r="O275" t="str">
            <v>Bogotá</v>
          </cell>
          <cell r="P275" t="str">
            <v>angel.diaz@idpc.gov.co</v>
          </cell>
          <cell r="Q275" t="str">
            <v xml:space="preserve"> Contrato de Prestación de Servicios</v>
          </cell>
          <cell r="R275" t="str">
            <v xml:space="preserve">Servicios Profesionales </v>
          </cell>
          <cell r="S275" t="str">
            <v>Contratación directa</v>
          </cell>
          <cell r="T275" t="str">
            <v>Prestación de Servicios Profesionales y Apoyo</v>
          </cell>
          <cell r="U275" t="str">
            <v>Inversión</v>
          </cell>
          <cell r="V275" t="str">
            <v>248-Prestar servicios profesionales para el desarrollo de actividades relacionadas con el modelo de seguridad y privacidad de la Informaciónen en el IDPC.</v>
          </cell>
          <cell r="W275">
            <v>46350000</v>
          </cell>
          <cell r="X275">
            <v>46350000</v>
          </cell>
          <cell r="Y275">
            <v>4635000</v>
          </cell>
          <cell r="Z275" t="str">
            <v>10 Meses</v>
          </cell>
          <cell r="AA275">
            <v>10</v>
          </cell>
          <cell r="AB275">
            <v>0</v>
          </cell>
          <cell r="AC275">
            <v>300</v>
          </cell>
          <cell r="AD275">
            <v>44587</v>
          </cell>
          <cell r="AE275">
            <v>44589</v>
          </cell>
          <cell r="AF275">
            <v>44892</v>
          </cell>
          <cell r="AG275" t="str">
            <v>JUAN FERNANDO ACOSTA MIRKOW</v>
          </cell>
          <cell r="AH275">
            <v>71722121</v>
          </cell>
          <cell r="AI275">
            <v>1</v>
          </cell>
          <cell r="AJ275" t="str">
            <v>https://community.secop.gov.co/Public/Tendering/OpportunityDetail/Index?noticeUID=CO1.NTC.2721420&amp;isFromPublicArea=True&amp;isModal=true&amp;asPopupView=true</v>
          </cell>
          <cell r="AK275" t="str">
            <v>01/26/2022</v>
          </cell>
          <cell r="AL275" t="str">
            <v>JUAN FERNANDO ACOSTA MIRKOW</v>
          </cell>
          <cell r="AM275" t="str">
            <v>SUBDIRECCION DE GESTION CORPORATIVA</v>
          </cell>
          <cell r="AN275">
            <v>44587</v>
          </cell>
          <cell r="AO275">
            <v>44890</v>
          </cell>
          <cell r="AP275">
            <v>241</v>
          </cell>
          <cell r="AQ275">
            <v>44587</v>
          </cell>
          <cell r="AR275" t="str">
            <v>46,350,000</v>
          </cell>
          <cell r="AS275">
            <v>44589</v>
          </cell>
          <cell r="BU275" t="str">
            <v xml:space="preserve">Carlos Tello </v>
          </cell>
          <cell r="BW275" t="str">
            <v>M</v>
          </cell>
          <cell r="BX275">
            <v>44892</v>
          </cell>
        </row>
        <row r="276">
          <cell r="E276">
            <v>275</v>
          </cell>
          <cell r="F276" t="str">
            <v>DIANA CONSTANZA DIAZ BAHAMON</v>
          </cell>
          <cell r="G276" t="str">
            <v>CC</v>
          </cell>
          <cell r="H276">
            <v>52927767</v>
          </cell>
          <cell r="I276">
            <v>9</v>
          </cell>
          <cell r="J276">
            <v>30060</v>
          </cell>
          <cell r="K276" t="str">
            <v>No aplica</v>
          </cell>
          <cell r="L276" t="str">
            <v>No aplica</v>
          </cell>
          <cell r="M276" t="str">
            <v>No aplica</v>
          </cell>
          <cell r="N276" t="str">
            <v>KR 32 # 33 – 99</v>
          </cell>
          <cell r="O276" t="str">
            <v>Soacha</v>
          </cell>
          <cell r="P276" t="str">
            <v>diana.diaz@idpc.gov.co</v>
          </cell>
          <cell r="Q276" t="str">
            <v xml:space="preserve"> Contrato de Prestación de Servicios</v>
          </cell>
          <cell r="R276" t="str">
            <v>Servicios Apoyo a la Gestion</v>
          </cell>
          <cell r="S276" t="str">
            <v>Contratación directa</v>
          </cell>
          <cell r="T276" t="str">
            <v>Prestación de Servicios Profesionales y Apoyo</v>
          </cell>
          <cell r="U276" t="str">
            <v>Inversión</v>
          </cell>
          <cell r="V276" t="str">
            <v>406-Prestar servicios de apoyo a la gestión para realizar actividades de archivo y de correspondencia  en el marco de la Política de Gestión Documental.</v>
          </cell>
          <cell r="W276">
            <v>39071505</v>
          </cell>
          <cell r="X276">
            <v>39071505</v>
          </cell>
          <cell r="Y276">
            <v>3551955</v>
          </cell>
          <cell r="Z276" t="str">
            <v>11 Meses</v>
          </cell>
          <cell r="AA276">
            <v>11</v>
          </cell>
          <cell r="AB276">
            <v>0</v>
          </cell>
          <cell r="AC276">
            <v>330</v>
          </cell>
          <cell r="AD276">
            <v>44587</v>
          </cell>
          <cell r="AE276">
            <v>44589</v>
          </cell>
          <cell r="AF276">
            <v>44922</v>
          </cell>
          <cell r="AG276" t="str">
            <v>JUAN FERNANDO ACOSTA MIRKOW</v>
          </cell>
          <cell r="AH276">
            <v>71722121</v>
          </cell>
          <cell r="AI276">
            <v>1</v>
          </cell>
          <cell r="AJ276" t="str">
            <v>https://community.secop.gov.co/Public/Tendering/OpportunityDetail/Index?noticeUID=CO1.NTC.2721866&amp;isFromPublicArea=True&amp;isModal=true&amp;asPopupView=true</v>
          </cell>
          <cell r="AK276" t="str">
            <v>01/26/2022</v>
          </cell>
          <cell r="AL276" t="str">
            <v>JUAN FERNANDO ACOSTA MIRKOW</v>
          </cell>
          <cell r="AM276" t="str">
            <v>SUBDIRECCION DE GESTION CORPORATIVA</v>
          </cell>
          <cell r="AN276">
            <v>44587</v>
          </cell>
          <cell r="AO276">
            <v>44920</v>
          </cell>
          <cell r="AP276">
            <v>312</v>
          </cell>
          <cell r="AQ276">
            <v>44588</v>
          </cell>
          <cell r="AR276" t="str">
            <v>39,071,505</v>
          </cell>
          <cell r="AS276">
            <v>44589</v>
          </cell>
          <cell r="BU276" t="str">
            <v xml:space="preserve">Carlos Tello </v>
          </cell>
          <cell r="BW276" t="str">
            <v>F</v>
          </cell>
          <cell r="BX276">
            <v>44922</v>
          </cell>
        </row>
        <row r="277">
          <cell r="E277">
            <v>276</v>
          </cell>
          <cell r="F277" t="str">
            <v>OSCAR MARIO YUSTY TRUJILLO</v>
          </cell>
          <cell r="G277" t="str">
            <v>CC</v>
          </cell>
          <cell r="H277">
            <v>80779532</v>
          </cell>
          <cell r="I277">
            <v>1</v>
          </cell>
          <cell r="J277">
            <v>30894</v>
          </cell>
          <cell r="K277" t="str">
            <v>No aplica</v>
          </cell>
          <cell r="L277" t="str">
            <v>No aplica</v>
          </cell>
          <cell r="M277" t="str">
            <v>No aplica</v>
          </cell>
          <cell r="N277" t="str">
            <v>Calle 78f 28 30 sur</v>
          </cell>
          <cell r="O277" t="str">
            <v>Bogotá</v>
          </cell>
          <cell r="P277" t="str">
            <v>oscar.yusty@idpc.gov.co</v>
          </cell>
          <cell r="Q277" t="str">
            <v xml:space="preserve"> Contrato de Prestación de Servicios</v>
          </cell>
          <cell r="R277" t="str">
            <v>Servicios Apoyo a la Gestion</v>
          </cell>
          <cell r="S277" t="str">
            <v>Contratación directa</v>
          </cell>
          <cell r="T277" t="str">
            <v>Prestación de Servicios Profesionales y Apoyo</v>
          </cell>
          <cell r="U277" t="str">
            <v>Inversión</v>
          </cell>
          <cell r="V277" t="str">
            <v>412-Prestar servicios de apoyo administrativo en la ejecución de actividades de archivo y correspondencia con ocasión de la gestión instucional del IDPC.</v>
          </cell>
          <cell r="W277">
            <v>19955532</v>
          </cell>
          <cell r="X277">
            <v>19955532</v>
          </cell>
          <cell r="Y277">
            <v>3325922</v>
          </cell>
          <cell r="Z277" t="str">
            <v>6 Meses</v>
          </cell>
          <cell r="AA277">
            <v>6</v>
          </cell>
          <cell r="AB277">
            <v>0</v>
          </cell>
          <cell r="AC277">
            <v>180</v>
          </cell>
          <cell r="AD277">
            <v>44588</v>
          </cell>
          <cell r="AE277">
            <v>44592</v>
          </cell>
          <cell r="AF277">
            <v>44772</v>
          </cell>
          <cell r="AG277" t="str">
            <v>JUAN FERNANDO ACOSTA MIRKOW</v>
          </cell>
          <cell r="AH277">
            <v>71722121</v>
          </cell>
          <cell r="AI277">
            <v>1</v>
          </cell>
          <cell r="AJ277" t="str">
            <v>https://community.secop.gov.co/Public/Tendering/OpportunityDetail/Index?noticeUID=CO1.NTC.2745638&amp;isFromPublicArea=True&amp;isModal=true&amp;asPopupView=true</v>
          </cell>
          <cell r="AK277" t="str">
            <v>01/27/2022</v>
          </cell>
          <cell r="AL277" t="str">
            <v>JUAN FERNANDO ACOSTA MIRKOW</v>
          </cell>
          <cell r="AM277" t="str">
            <v>SUBDIRECCION DE GESTION CORPORATIVA</v>
          </cell>
          <cell r="AN277">
            <v>44587</v>
          </cell>
          <cell r="AO277">
            <v>44767</v>
          </cell>
          <cell r="AP277">
            <v>302</v>
          </cell>
          <cell r="AQ277">
            <v>44588</v>
          </cell>
          <cell r="AR277" t="str">
            <v>19,955,532</v>
          </cell>
          <cell r="AS277">
            <v>44592</v>
          </cell>
          <cell r="BU277" t="str">
            <v xml:space="preserve">Carlos Tello </v>
          </cell>
          <cell r="BW277" t="str">
            <v>M</v>
          </cell>
          <cell r="BX277">
            <v>44772</v>
          </cell>
        </row>
        <row r="278">
          <cell r="E278">
            <v>277</v>
          </cell>
          <cell r="F278" t="str">
            <v>LUIS FERNANDO SUESCÚN ARRIETA</v>
          </cell>
          <cell r="G278" t="str">
            <v>CC</v>
          </cell>
          <cell r="H278">
            <v>1066184730</v>
          </cell>
          <cell r="I278">
            <v>9</v>
          </cell>
          <cell r="J278">
            <v>34683</v>
          </cell>
          <cell r="K278" t="str">
            <v>No aplica</v>
          </cell>
          <cell r="L278" t="str">
            <v>No aplica</v>
          </cell>
          <cell r="M278" t="str">
            <v>No aplica</v>
          </cell>
          <cell r="N278" t="str">
            <v>CL 6471D 44 AP 401</v>
          </cell>
          <cell r="O278" t="str">
            <v>Bogotá</v>
          </cell>
          <cell r="P278" t="str">
            <v>luis.suescun@idpc.gov.co</v>
          </cell>
          <cell r="Q278" t="str">
            <v xml:space="preserve"> Contrato de Prestación de Servicios</v>
          </cell>
          <cell r="R278" t="str">
            <v xml:space="preserve">Servicios Profesionales </v>
          </cell>
          <cell r="S278" t="str">
            <v>Contratación directa</v>
          </cell>
          <cell r="T278" t="str">
            <v>Prestación de Servicios Profesionales y Apoyo</v>
          </cell>
          <cell r="U278" t="str">
            <v>Inversión</v>
          </cell>
          <cell r="V278" t="str">
            <v>514-Prestar servicios profesionales al Instituto Distrital de Patrimonio Cultural apoyando las actividades relacionadas con el patrimonio arqueológico de Bogotá D.C., en los inventarios e intervenciones en bienes y sectores de interés cultural que desarrolle el IDPC.</v>
          </cell>
          <cell r="W278">
            <v>34740000</v>
          </cell>
          <cell r="X278">
            <v>34740000</v>
          </cell>
          <cell r="Y278">
            <v>5790000</v>
          </cell>
          <cell r="Z278" t="str">
            <v>6 Meses</v>
          </cell>
          <cell r="AA278">
            <v>6</v>
          </cell>
          <cell r="AB278">
            <v>0</v>
          </cell>
          <cell r="AC278">
            <v>180</v>
          </cell>
          <cell r="AD278">
            <v>44587</v>
          </cell>
          <cell r="AE278">
            <v>44593</v>
          </cell>
          <cell r="AF278">
            <v>44773</v>
          </cell>
          <cell r="AG278" t="str">
            <v>MARIA CLAUDIA VARGAS MARTINEZ</v>
          </cell>
          <cell r="AH278">
            <v>39791978</v>
          </cell>
          <cell r="AI278">
            <v>2</v>
          </cell>
          <cell r="AJ278" t="str">
            <v>https://community.secop.gov.co/Public/Tendering/OpportunityDetail/Index?noticeUID=CO1.NTC.2716005&amp;isFromPublicArea=True&amp;isModal=true&amp;asPopupView=true</v>
          </cell>
          <cell r="AK278" t="str">
            <v>01/26/2022</v>
          </cell>
          <cell r="AL278" t="str">
            <v>MARIA CLAUDIA VARGAS MARTINEZ</v>
          </cell>
          <cell r="AM278" t="str">
            <v xml:space="preserve"> SUBDIRECCION DE PROTECCION E INTERVENCION  </v>
          </cell>
          <cell r="AN278">
            <v>44587</v>
          </cell>
          <cell r="AO278">
            <v>44767</v>
          </cell>
          <cell r="AP278">
            <v>223</v>
          </cell>
          <cell r="AQ278">
            <v>44587</v>
          </cell>
          <cell r="AR278" t="str">
            <v>34,740,000</v>
          </cell>
          <cell r="AS278">
            <v>44592</v>
          </cell>
          <cell r="BU278" t="str">
            <v>Gina Paola Ochoa Vivas</v>
          </cell>
          <cell r="BW278" t="str">
            <v>M</v>
          </cell>
          <cell r="BX278">
            <v>44773</v>
          </cell>
        </row>
        <row r="279">
          <cell r="E279">
            <v>278</v>
          </cell>
          <cell r="F279" t="str">
            <v>YENNY ANDREA FORERO PEÑA</v>
          </cell>
          <cell r="G279" t="str">
            <v>CC</v>
          </cell>
          <cell r="H279">
            <v>1033765698</v>
          </cell>
          <cell r="I279">
            <v>4</v>
          </cell>
          <cell r="J279">
            <v>34513</v>
          </cell>
          <cell r="K279" t="str">
            <v>No aplica</v>
          </cell>
          <cell r="L279" t="str">
            <v>No aplica</v>
          </cell>
          <cell r="M279" t="str">
            <v>No aplica</v>
          </cell>
          <cell r="N279" t="str">
            <v>CLL 59 # 47-27 SUR</v>
          </cell>
          <cell r="O279" t="str">
            <v>Bogotá</v>
          </cell>
          <cell r="P279" t="str">
            <v>andrea.forero@idpc.gov.co</v>
          </cell>
          <cell r="Q279" t="str">
            <v xml:space="preserve"> Contrato de Prestación de Servicios</v>
          </cell>
          <cell r="R279" t="str">
            <v>Servicios Apoyo a la Gestion</v>
          </cell>
          <cell r="S279" t="str">
            <v>Contratación directa</v>
          </cell>
          <cell r="T279" t="str">
            <v>Prestación de Servicios Profesionales y Apoyo</v>
          </cell>
          <cell r="U279" t="str">
            <v>Inversión</v>
          </cell>
          <cell r="V279" t="str">
            <v>107-Prestar sus servicios de apoyo a la gestión al Instituto Distrital de Patrimonio Cultural en actividades administrativasy operativas relacionadas con gestión de información, seguimiento, control de solicitudes y presentación de informes, dentro de la línea de trabajo de Control Urbano, Beneficios Económicos para BIC y Amenaza de Ruina.</v>
          </cell>
          <cell r="W279">
            <v>40686030</v>
          </cell>
          <cell r="X279">
            <v>40686030</v>
          </cell>
          <cell r="Y279">
            <v>3874860</v>
          </cell>
          <cell r="Z279" t="str">
            <v>315 Dias</v>
          </cell>
          <cell r="AA279">
            <v>0</v>
          </cell>
          <cell r="AB279">
            <v>315</v>
          </cell>
          <cell r="AC279">
            <v>315</v>
          </cell>
          <cell r="AD279">
            <v>44586</v>
          </cell>
          <cell r="AE279">
            <v>44587</v>
          </cell>
          <cell r="AF279">
            <v>44905</v>
          </cell>
          <cell r="AG279" t="str">
            <v>MARIA CLAUDIA VARGAS MARTINEZ</v>
          </cell>
          <cell r="AH279">
            <v>39791978</v>
          </cell>
          <cell r="AI279">
            <v>2</v>
          </cell>
          <cell r="AJ279" t="str">
            <v>https://community.secop.gov.co/Public/Tendering/OpportunityDetail/Index?noticeUID=CO1.NTC.2709101&amp;isFromPublicArea=True&amp;isModal=true&amp;asPopupView=true</v>
          </cell>
          <cell r="AK279" t="str">
            <v>01/25/2022</v>
          </cell>
          <cell r="AL279" t="str">
            <v>MARIA CLAUDIA VARGAS MARTINEZ</v>
          </cell>
          <cell r="AM279" t="str">
            <v xml:space="preserve"> SUBDIRECCION DE PROTECCION E INTERVENCION  </v>
          </cell>
          <cell r="AN279">
            <v>44587</v>
          </cell>
          <cell r="AO279">
            <v>44905</v>
          </cell>
          <cell r="AP279">
            <v>215</v>
          </cell>
          <cell r="AQ279">
            <v>44587</v>
          </cell>
          <cell r="AR279" t="str">
            <v>40,686,030</v>
          </cell>
          <cell r="AS279">
            <v>44587</v>
          </cell>
          <cell r="BU279" t="str">
            <v>Liliana Cecilia Rojas León</v>
          </cell>
          <cell r="BW279" t="str">
            <v>F</v>
          </cell>
          <cell r="BX279">
            <v>44905</v>
          </cell>
        </row>
        <row r="280">
          <cell r="E280">
            <v>279</v>
          </cell>
          <cell r="F280" t="str">
            <v>LUIS FELIPE AGÜERO MATEUS</v>
          </cell>
          <cell r="G280" t="str">
            <v>CC</v>
          </cell>
          <cell r="H280">
            <v>1032497488</v>
          </cell>
          <cell r="I280">
            <v>0</v>
          </cell>
          <cell r="J280">
            <v>35909</v>
          </cell>
          <cell r="K280" t="str">
            <v>No aplica</v>
          </cell>
          <cell r="L280" t="str">
            <v>No aplica</v>
          </cell>
          <cell r="M280" t="str">
            <v>No aplica</v>
          </cell>
          <cell r="N280" t="str">
            <v>Calle 12b No. 2-58</v>
          </cell>
          <cell r="O280" t="str">
            <v>Bogotá</v>
          </cell>
          <cell r="P280" t="str">
            <v>luis.aguero@idpc.gov.co</v>
          </cell>
          <cell r="Q280" t="str">
            <v xml:space="preserve"> Contrato de Prestación de Servicios</v>
          </cell>
          <cell r="R280" t="str">
            <v xml:space="preserve">Servicios Profesionales </v>
          </cell>
          <cell r="S280" t="str">
            <v>Contratación directa</v>
          </cell>
          <cell r="T280" t="str">
            <v>Prestación de Servicios Profesionales y Apoyo</v>
          </cell>
          <cell r="U280" t="str">
            <v>Inversión</v>
          </cell>
          <cell r="V280" t="str">
            <v>379-Prestar servicios profesionales al Instituto Distrital de Patrimonio Cultural apoyando en las actividades relacionadas con el patrimonio arqueológico en las intervenciones en bienes y sectores de interés cultural del Distrito Capital</v>
          </cell>
          <cell r="W280">
            <v>44000000</v>
          </cell>
          <cell r="X280">
            <v>43807445</v>
          </cell>
          <cell r="Y280">
            <v>3982495</v>
          </cell>
          <cell r="Z280" t="str">
            <v>11 Meses</v>
          </cell>
          <cell r="AA280">
            <v>11</v>
          </cell>
          <cell r="AB280">
            <v>0</v>
          </cell>
          <cell r="AC280">
            <v>330</v>
          </cell>
          <cell r="AD280">
            <v>44587</v>
          </cell>
          <cell r="AE280">
            <v>44588</v>
          </cell>
          <cell r="AF280">
            <v>44921</v>
          </cell>
          <cell r="AG280" t="str">
            <v>MARIA CLAUDIA VARGAS MARTINEZ</v>
          </cell>
          <cell r="AH280">
            <v>39791978</v>
          </cell>
          <cell r="AI280">
            <v>2</v>
          </cell>
          <cell r="AJ280" t="str">
            <v>https://community.secop.gov.co/Public/Tendering/OpportunityDetail/Index?noticeUID=CO1.NTC.2710035&amp;isFromPublicArea=True&amp;isModal=False</v>
          </cell>
          <cell r="AK280" t="str">
            <v>01/26/2022</v>
          </cell>
          <cell r="AL280" t="str">
            <v>MARIA CLAUDIA VARGAS MARTINEZ</v>
          </cell>
          <cell r="AM280" t="str">
            <v xml:space="preserve"> SUBDIRECCION DE PROTECCION E INTERVENCION  </v>
          </cell>
          <cell r="AN280">
            <v>44587</v>
          </cell>
          <cell r="AO280">
            <v>44920</v>
          </cell>
          <cell r="AP280">
            <v>256</v>
          </cell>
          <cell r="AQ280">
            <v>44588</v>
          </cell>
          <cell r="AR280" t="str">
            <v>44,000,000</v>
          </cell>
          <cell r="AS280">
            <v>44587</v>
          </cell>
          <cell r="BU280" t="str">
            <v>Liliana Cecilia Rojas León</v>
          </cell>
          <cell r="BW280" t="str">
            <v>M</v>
          </cell>
          <cell r="BX280">
            <v>44921</v>
          </cell>
        </row>
        <row r="281">
          <cell r="E281">
            <v>280</v>
          </cell>
          <cell r="F281" t="str">
            <v>JAIR ALEJANDRO ALVARADO SOTO</v>
          </cell>
          <cell r="G281" t="str">
            <v>CC</v>
          </cell>
          <cell r="H281">
            <v>79840342</v>
          </cell>
          <cell r="I281">
            <v>5</v>
          </cell>
          <cell r="J281">
            <v>28047</v>
          </cell>
          <cell r="K281" t="str">
            <v>No aplica</v>
          </cell>
          <cell r="L281" t="str">
            <v>No aplica</v>
          </cell>
          <cell r="M281" t="str">
            <v>No aplica</v>
          </cell>
          <cell r="N281" t="str">
            <v>calle 55 sur # 82B 91 torre 6 apartamento 604</v>
          </cell>
          <cell r="O281" t="str">
            <v>Bogotá</v>
          </cell>
          <cell r="P281" t="str">
            <v>jair.alvarado@idpc.gov.co</v>
          </cell>
          <cell r="Q281" t="str">
            <v xml:space="preserve"> Contrato de Prestación de Servicios</v>
          </cell>
          <cell r="R281" t="str">
            <v xml:space="preserve">Servicios Profesionales </v>
          </cell>
          <cell r="S281" t="str">
            <v>Contratación directa</v>
          </cell>
          <cell r="T281" t="str">
            <v>Prestación de Servicios Profesionales y Apoyo</v>
          </cell>
          <cell r="U281" t="str">
            <v>Inversión</v>
          </cell>
          <cell r="V281" t="str">
            <v>384-Prestar servicios profesionales al Instituto Distrital de Patrimonio Cultural para apoyar el desarrollo de las etapas precontractuales  contractuales y postcontractuales  de los procesos y proyectos de la Subdirección de Protección e Intervención del Patrimonio.</v>
          </cell>
          <cell r="W281">
            <v>32000000</v>
          </cell>
          <cell r="X281">
            <v>31999998</v>
          </cell>
          <cell r="Y281">
            <v>5333333</v>
          </cell>
          <cell r="Z281" t="str">
            <v>6 Meses</v>
          </cell>
          <cell r="AA281">
            <v>6</v>
          </cell>
          <cell r="AB281">
            <v>0</v>
          </cell>
          <cell r="AC281">
            <v>180</v>
          </cell>
          <cell r="AD281">
            <v>44587</v>
          </cell>
          <cell r="AE281">
            <v>44588</v>
          </cell>
          <cell r="AF281">
            <v>44768</v>
          </cell>
          <cell r="AG281" t="str">
            <v xml:space="preserve">RICARDO  DE JESUS ESCOBAR  ALVAREZ </v>
          </cell>
          <cell r="AH281">
            <v>19462376</v>
          </cell>
          <cell r="AI281">
            <v>5</v>
          </cell>
          <cell r="AJ281" t="str">
            <v>https://community.secop.gov.co/Public/Tendering/OpportunityDetail/Index?noticeUID=CO1.NTC.2711891&amp;isFromPublicArea=True&amp;isModal=true&amp;asPopupView=true</v>
          </cell>
          <cell r="AK281" t="str">
            <v>01/26/2022</v>
          </cell>
          <cell r="AL281" t="str">
            <v>MARIA CLAUDIA VARGAS MARTINEZ</v>
          </cell>
          <cell r="AM281" t="str">
            <v xml:space="preserve"> SUBDIRECCION DE PROTECCION E INTERVENCION  </v>
          </cell>
          <cell r="AN281">
            <v>44587</v>
          </cell>
          <cell r="AO281">
            <v>44769</v>
          </cell>
          <cell r="AP281">
            <v>252</v>
          </cell>
          <cell r="AQ281">
            <v>44588</v>
          </cell>
          <cell r="AR281" t="str">
            <v>32,000,000</v>
          </cell>
          <cell r="AS281">
            <v>44587</v>
          </cell>
          <cell r="BU281" t="str">
            <v>Liliana Cecilia Rojas León</v>
          </cell>
          <cell r="BW281" t="str">
            <v>M</v>
          </cell>
          <cell r="BX281">
            <v>44768</v>
          </cell>
        </row>
        <row r="282">
          <cell r="E282">
            <v>281</v>
          </cell>
          <cell r="F282" t="str">
            <v>YESID HUMBERTO HURTADO SANDOVAL</v>
          </cell>
          <cell r="G282" t="str">
            <v>CC</v>
          </cell>
          <cell r="H282">
            <v>80181782</v>
          </cell>
          <cell r="I282">
            <v>8</v>
          </cell>
          <cell r="J282">
            <v>29858</v>
          </cell>
          <cell r="K282" t="str">
            <v>No aplica</v>
          </cell>
          <cell r="L282" t="str">
            <v>No aplica</v>
          </cell>
          <cell r="M282" t="str">
            <v>No aplica</v>
          </cell>
          <cell r="N282" t="str">
            <v>KR 53  NO. 131 A 10</v>
          </cell>
          <cell r="O282" t="str">
            <v>Bogotá</v>
          </cell>
          <cell r="P282" t="str">
            <v>yesid.hurtado@idpc.gov.co</v>
          </cell>
          <cell r="Q282" t="str">
            <v xml:space="preserve"> Contrato de Prestación de Servicios</v>
          </cell>
          <cell r="R282" t="str">
            <v>Servicios Apoyo a la Gestion</v>
          </cell>
          <cell r="S282" t="str">
            <v>Contratación directa</v>
          </cell>
          <cell r="T282" t="str">
            <v>Prestación de Servicios Profesionales y Apoyo</v>
          </cell>
          <cell r="U282" t="str">
            <v>Inversión</v>
          </cell>
          <cell r="V282" t="str">
            <v>513-Prestar servicios de apoyo a la gestión al Instituto Distrital de Patrimonio Cultural, en las actividades relacionadas con la identificación de documentos  y fuentes de carácter primario derivadas de la recuperación de la memoria asociada a los inventarios de patrimonio cultural que realice el IDPC.</v>
          </cell>
          <cell r="W282">
            <v>23249160</v>
          </cell>
          <cell r="X282">
            <v>23249160</v>
          </cell>
          <cell r="Y282">
            <v>3874860</v>
          </cell>
          <cell r="Z282" t="str">
            <v>6 Meses</v>
          </cell>
          <cell r="AA282">
            <v>6</v>
          </cell>
          <cell r="AB282">
            <v>0</v>
          </cell>
          <cell r="AC282">
            <v>180</v>
          </cell>
          <cell r="AD282">
            <v>44587</v>
          </cell>
          <cell r="AE282">
            <v>44587</v>
          </cell>
          <cell r="AF282">
            <v>44767</v>
          </cell>
          <cell r="AG282" t="str">
            <v>MARIA CLAUDIA VARGAS MARTINEZ</v>
          </cell>
          <cell r="AH282">
            <v>39791978</v>
          </cell>
          <cell r="AI282">
            <v>2</v>
          </cell>
          <cell r="AJ282" t="str">
            <v>https://community.secop.gov.co/Public/Tendering/OpportunityDetail/Index?noticeUID=CO1.NTC.2713064&amp;isFromPublicArea=True&amp;isModal=true&amp;asPopupView=true</v>
          </cell>
          <cell r="AK282" t="str">
            <v>01/26/2022</v>
          </cell>
          <cell r="AL282" t="str">
            <v>MARIA CLAUDIA VARGAS MARTINEZ</v>
          </cell>
          <cell r="AM282" t="str">
            <v xml:space="preserve"> SUBDIRECCION DE PROTECCION E INTERVENCION  </v>
          </cell>
          <cell r="AN282">
            <v>44587</v>
          </cell>
          <cell r="AO282">
            <v>44769</v>
          </cell>
          <cell r="AP282">
            <v>229</v>
          </cell>
          <cell r="AQ282">
            <v>44587</v>
          </cell>
          <cell r="AR282" t="str">
            <v>23,249,160</v>
          </cell>
          <cell r="AS282">
            <v>44587</v>
          </cell>
          <cell r="BU282" t="str">
            <v>Liliana Cecilia Rojas León</v>
          </cell>
          <cell r="BW282" t="str">
            <v>M</v>
          </cell>
          <cell r="BX282">
            <v>44767</v>
          </cell>
        </row>
        <row r="283">
          <cell r="E283">
            <v>282</v>
          </cell>
          <cell r="F283" t="str">
            <v>CAMILO ANDRES RODRIGUEZ ANGULO</v>
          </cell>
          <cell r="G283" t="str">
            <v>CC</v>
          </cell>
          <cell r="H283">
            <v>80076255</v>
          </cell>
          <cell r="I283">
            <v>9</v>
          </cell>
          <cell r="J283">
            <v>31055</v>
          </cell>
          <cell r="K283" t="str">
            <v>No aplica</v>
          </cell>
          <cell r="L283" t="str">
            <v>No aplica</v>
          </cell>
          <cell r="M283" t="str">
            <v>No aplica</v>
          </cell>
          <cell r="N283" t="str">
            <v>Cll 44#13-44</v>
          </cell>
          <cell r="O283" t="str">
            <v>Bogotá</v>
          </cell>
          <cell r="P283" t="str">
            <v>camilo.moreno@idpc.gov.co</v>
          </cell>
          <cell r="Q283" t="str">
            <v xml:space="preserve"> Contrato de Prestación de Servicios</v>
          </cell>
          <cell r="R283" t="str">
            <v>Servicios Apoyo a la Gestion</v>
          </cell>
          <cell r="S283" t="str">
            <v>Contratación directa</v>
          </cell>
          <cell r="T283" t="str">
            <v>Prestación de Servicios Profesionales y Apoyo</v>
          </cell>
          <cell r="U283" t="str">
            <v>Inversión</v>
          </cell>
          <cell r="V283" t="str">
            <v>297-Prestar servicios de apoyo a la gestión al Instituto Distrital de Patrimonio Cultural para apoyar la elaboración del registro fotográfico de las actividades y contenidos derivados de las estrategias de comunciación de la entidad durante la vigencia 2022.</v>
          </cell>
          <cell r="W283">
            <v>41382000</v>
          </cell>
          <cell r="X283">
            <v>41382000</v>
          </cell>
          <cell r="Y283">
            <v>3762000</v>
          </cell>
          <cell r="Z283" t="str">
            <v>11 Meses</v>
          </cell>
          <cell r="AA283">
            <v>11</v>
          </cell>
          <cell r="AB283">
            <v>0</v>
          </cell>
          <cell r="AC283">
            <v>330</v>
          </cell>
          <cell r="AD283">
            <v>44588</v>
          </cell>
          <cell r="AE283">
            <v>44593</v>
          </cell>
          <cell r="AF283">
            <v>44926</v>
          </cell>
          <cell r="AG283" t="str">
            <v>ANGELICA MARIA MEDINA MENDOZA</v>
          </cell>
          <cell r="AH283">
            <v>32770467</v>
          </cell>
          <cell r="AI283">
            <v>5</v>
          </cell>
          <cell r="AJ283" t="str">
            <v>https://community.secop.gov.co/Public/Tendering/OpportunityDetail/Index?noticeUID=CO1.NTC.2719616&amp;isFromPublicArea=True&amp;isModal=true&amp;asPopupView=true</v>
          </cell>
          <cell r="AK283" t="str">
            <v>01/27/2022</v>
          </cell>
          <cell r="AL283" t="str">
            <v>ANGELICA MARIA MEDINA MENDOZA</v>
          </cell>
          <cell r="AM283" t="str">
            <v>SUBDIRECCION DE DIVULGACIÓN Y APROPIACIÓN DEL PATRIMONIO</v>
          </cell>
          <cell r="AN283">
            <v>44589</v>
          </cell>
          <cell r="AO283">
            <v>44912</v>
          </cell>
          <cell r="AP283">
            <v>349</v>
          </cell>
          <cell r="AQ283">
            <v>44589</v>
          </cell>
          <cell r="AR283" t="str">
            <v>41,382,000</v>
          </cell>
          <cell r="AS283">
            <v>44593</v>
          </cell>
          <cell r="BU283" t="str">
            <v>Sandra Jannth Rueda Ibañez</v>
          </cell>
          <cell r="BW283" t="str">
            <v>M</v>
          </cell>
          <cell r="BX283">
            <v>44926</v>
          </cell>
        </row>
        <row r="284">
          <cell r="E284">
            <v>283</v>
          </cell>
          <cell r="F284" t="str">
            <v>JHON JAIRO RIOS</v>
          </cell>
          <cell r="G284" t="str">
            <v>CC</v>
          </cell>
          <cell r="H284">
            <v>80768877</v>
          </cell>
          <cell r="I284">
            <v>1</v>
          </cell>
          <cell r="J284">
            <v>30849</v>
          </cell>
          <cell r="K284" t="str">
            <v>No aplica</v>
          </cell>
          <cell r="L284" t="str">
            <v>No aplica</v>
          </cell>
          <cell r="M284" t="str">
            <v>No aplica</v>
          </cell>
          <cell r="N284" t="str">
            <v>Diagonal 1 No. 11 - 46 Este</v>
          </cell>
          <cell r="O284" t="str">
            <v>Bogotá</v>
          </cell>
          <cell r="P284" t="str">
            <v>john.rios@idpc.gov.co</v>
          </cell>
          <cell r="Q284" t="str">
            <v xml:space="preserve"> Contrato de Prestación de Servicios</v>
          </cell>
          <cell r="R284" t="str">
            <v>Servicios Apoyo a la Gestion</v>
          </cell>
          <cell r="S284" t="str">
            <v>Contratación directa</v>
          </cell>
          <cell r="T284" t="str">
            <v>Prestación de Servicios Profesionales y Apoyo</v>
          </cell>
          <cell r="U284" t="str">
            <v>Inversión</v>
          </cell>
          <cell r="V284" t="str">
            <v>284-Prestar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v>
          </cell>
          <cell r="W284">
            <v>23679700</v>
          </cell>
          <cell r="X284">
            <v>23679700</v>
          </cell>
          <cell r="Y284">
            <v>2152700</v>
          </cell>
          <cell r="Z284" t="str">
            <v>11 Meses</v>
          </cell>
          <cell r="AA284">
            <v>11</v>
          </cell>
          <cell r="AB284">
            <v>0</v>
          </cell>
          <cell r="AC284">
            <v>330</v>
          </cell>
          <cell r="AD284">
            <v>44588</v>
          </cell>
          <cell r="AE284">
            <v>44593</v>
          </cell>
          <cell r="AF284">
            <v>44926</v>
          </cell>
          <cell r="AG284" t="str">
            <v>ANGELICA MARIA MEDINA MENDOZA</v>
          </cell>
          <cell r="AH284">
            <v>32770467</v>
          </cell>
          <cell r="AI284">
            <v>5</v>
          </cell>
          <cell r="AJ284" t="str">
            <v>https://community.secop.gov.co/Public/Tendering/OpportunityDetail/Index?noticeUID=CO1.NTC.2720019&amp;isFromPublicArea=True&amp;isModal=true&amp;asPopupView=true</v>
          </cell>
          <cell r="AK284" t="str">
            <v>01/26/2022</v>
          </cell>
          <cell r="AL284" t="str">
            <v>ANGELICA MARIA MEDINA MENDOZA</v>
          </cell>
          <cell r="AM284" t="str">
            <v>SUBDIRECCION DE DIVULGACIÓN Y APROPIACIÓN DEL PATRIMONIO</v>
          </cell>
          <cell r="AN284">
            <v>44589</v>
          </cell>
          <cell r="AO284">
            <v>44892</v>
          </cell>
          <cell r="AP284">
            <v>318</v>
          </cell>
          <cell r="AQ284">
            <v>44588</v>
          </cell>
          <cell r="AR284" t="str">
            <v>23,679,700</v>
          </cell>
          <cell r="AS284">
            <v>44592</v>
          </cell>
          <cell r="BU284" t="str">
            <v>Sandra Jannth Rueda Ibañez</v>
          </cell>
          <cell r="BW284" t="str">
            <v>M</v>
          </cell>
          <cell r="BX284">
            <v>44926</v>
          </cell>
        </row>
        <row r="285">
          <cell r="E285">
            <v>284</v>
          </cell>
          <cell r="F285" t="str">
            <v>VALERIA MIRANDA GUTIÉRREZ</v>
          </cell>
          <cell r="G285" t="str">
            <v>CC</v>
          </cell>
          <cell r="H285">
            <v>1010234053</v>
          </cell>
          <cell r="I285">
            <v>2</v>
          </cell>
          <cell r="J285">
            <v>35598</v>
          </cell>
          <cell r="K285" t="str">
            <v>No aplica</v>
          </cell>
          <cell r="L285" t="str">
            <v>No aplica</v>
          </cell>
          <cell r="M285" t="str">
            <v>No aplica</v>
          </cell>
          <cell r="N285" t="str">
            <v>cra 58 # 134A-52</v>
          </cell>
          <cell r="O285" t="str">
            <v>Bogotá</v>
          </cell>
          <cell r="P285" t="str">
            <v>valeria.gutierrez@idpc.gov.co</v>
          </cell>
          <cell r="Q285" t="str">
            <v xml:space="preserve"> Contrato de Prestación de Servicios</v>
          </cell>
          <cell r="R285" t="str">
            <v>Servicios Apoyo a la Gestion</v>
          </cell>
          <cell r="S285" t="str">
            <v>Contratación directa</v>
          </cell>
          <cell r="T285" t="str">
            <v>Prestación de Servicios Profesionales y Apoyo</v>
          </cell>
          <cell r="U285" t="str">
            <v>Inversión</v>
          </cell>
          <cell r="V285" t="str">
            <v>283-Prestar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v>
          </cell>
          <cell r="W285">
            <v>23679700</v>
          </cell>
          <cell r="X285">
            <v>23679700</v>
          </cell>
          <cell r="Y285">
            <v>2152700</v>
          </cell>
          <cell r="Z285" t="str">
            <v>11 Meses</v>
          </cell>
          <cell r="AA285">
            <v>11</v>
          </cell>
          <cell r="AB285">
            <v>0</v>
          </cell>
          <cell r="AC285">
            <v>330</v>
          </cell>
          <cell r="AD285">
            <v>44588</v>
          </cell>
          <cell r="AE285">
            <v>44593</v>
          </cell>
          <cell r="AF285">
            <v>44926</v>
          </cell>
          <cell r="AG285" t="str">
            <v>ANGELICA MARIA MEDINA MENDOZA</v>
          </cell>
          <cell r="AH285">
            <v>32770467</v>
          </cell>
          <cell r="AI285">
            <v>5</v>
          </cell>
          <cell r="AJ285" t="str">
            <v>https://community.secop.gov.co/Public/Tendering/OpportunityDetail/Index?noticeUID=CO1.NTC.2728942&amp;isFromPublicArea=True&amp;isModal=true&amp;asPopupView=true</v>
          </cell>
          <cell r="AK285" t="str">
            <v>01/26/2022</v>
          </cell>
          <cell r="AL285" t="str">
            <v>ANGELICA MARIA MEDINA MENDOZA</v>
          </cell>
          <cell r="AM285" t="str">
            <v>SUBDIRECCION DE DIVULGACIÓN Y APROPIACIÓN DEL PATRIMONIO</v>
          </cell>
          <cell r="AN285">
            <v>44589</v>
          </cell>
          <cell r="AO285">
            <v>44892</v>
          </cell>
          <cell r="AP285">
            <v>347</v>
          </cell>
          <cell r="AQ285">
            <v>44589</v>
          </cell>
          <cell r="AR285" t="str">
            <v>23,679,700</v>
          </cell>
          <cell r="AS285">
            <v>44592</v>
          </cell>
          <cell r="BU285" t="str">
            <v>Sandra Jannth Rueda Ibañez</v>
          </cell>
          <cell r="BW285" t="str">
            <v>F</v>
          </cell>
          <cell r="BX285">
            <v>44926</v>
          </cell>
        </row>
        <row r="286">
          <cell r="E286">
            <v>285</v>
          </cell>
          <cell r="F286" t="str">
            <v>EDNA GISEL RIVEROS AGUIRRE</v>
          </cell>
          <cell r="G286" t="str">
            <v>CC</v>
          </cell>
          <cell r="H286">
            <v>52176760</v>
          </cell>
          <cell r="I286">
            <v>4</v>
          </cell>
          <cell r="J286">
            <v>27202</v>
          </cell>
          <cell r="K286" t="str">
            <v>No aplica</v>
          </cell>
          <cell r="L286" t="str">
            <v>No aplica</v>
          </cell>
          <cell r="M286" t="str">
            <v>No aplica</v>
          </cell>
          <cell r="N286" t="str">
            <v>CALLE 21 87 B 36 TORRE 5 APTO 402</v>
          </cell>
          <cell r="O286" t="str">
            <v>Bogotá</v>
          </cell>
          <cell r="P286" t="str">
            <v>edna.riveros@idpc.gov.co</v>
          </cell>
          <cell r="Q286" t="str">
            <v xml:space="preserve"> Contrato de Prestación de Servicios</v>
          </cell>
          <cell r="R286" t="str">
            <v xml:space="preserve">Servicios Profesionales </v>
          </cell>
          <cell r="S286" t="str">
            <v>Contratación directa</v>
          </cell>
          <cell r="T286" t="str">
            <v>Prestación de Servicios Profesionales y Apoyo</v>
          </cell>
          <cell r="U286" t="str">
            <v>Inversión</v>
          </cell>
          <cell r="V286" t="str">
            <v>203-Prestar servicios profesionales al Instituto Distrital de Patrimonio Cultural para apoyar la realización de acciones y articulaciones que permitan el acceso diverso, plural e igualitario a los programas institucionales en perspectiva del enfoque diferencial étnico.</v>
          </cell>
          <cell r="W286">
            <v>68250000</v>
          </cell>
          <cell r="X286">
            <v>68250000</v>
          </cell>
          <cell r="Y286">
            <v>6500000</v>
          </cell>
          <cell r="Z286" t="str">
            <v>315 Dias</v>
          </cell>
          <cell r="AA286">
            <v>0</v>
          </cell>
          <cell r="AB286">
            <v>315</v>
          </cell>
          <cell r="AC286">
            <v>315</v>
          </cell>
          <cell r="AD286">
            <v>44588</v>
          </cell>
          <cell r="AE286">
            <v>44593</v>
          </cell>
          <cell r="AF286">
            <v>44910</v>
          </cell>
          <cell r="AG286" t="str">
            <v>ANGELICA MARIA MEDINA MENDOZA</v>
          </cell>
          <cell r="AH286">
            <v>32770467</v>
          </cell>
          <cell r="AI286">
            <v>5</v>
          </cell>
          <cell r="AJ286" t="str">
            <v>https://community.secop.gov.co/Public/Tendering/OpportunityDetail/Index?noticeUID=CO1.NTC.2718668&amp;isFromPublicArea=True&amp;isModal=true&amp;asPopupView=true</v>
          </cell>
          <cell r="AK286" t="str">
            <v>01/26/2022</v>
          </cell>
          <cell r="AL286" t="str">
            <v>ANGELICA MARIA MEDINA MENDOZA</v>
          </cell>
          <cell r="AM286" t="str">
            <v>SUBDIRECCION DE DIVULGACIÓN Y APROPIACIÓN DEL PATRIMONIO</v>
          </cell>
          <cell r="AN286">
            <v>44589</v>
          </cell>
          <cell r="AO286">
            <v>44912</v>
          </cell>
          <cell r="AP286">
            <v>328</v>
          </cell>
          <cell r="AQ286">
            <v>44589</v>
          </cell>
          <cell r="AR286" t="str">
            <v>68,250,000</v>
          </cell>
          <cell r="AS286">
            <v>44592</v>
          </cell>
          <cell r="BU286" t="str">
            <v>Sandra Jannth Rueda Ibañez</v>
          </cell>
          <cell r="BW286" t="str">
            <v>F</v>
          </cell>
          <cell r="BX286">
            <v>44910</v>
          </cell>
        </row>
        <row r="287">
          <cell r="E287">
            <v>286</v>
          </cell>
          <cell r="F287" t="str">
            <v>RAISSA PATRICIA ROSAS MARTÍNEZ</v>
          </cell>
          <cell r="G287" t="str">
            <v>CC</v>
          </cell>
          <cell r="H287">
            <v>52712118</v>
          </cell>
          <cell r="I287">
            <v>5</v>
          </cell>
          <cell r="J287">
            <v>29675</v>
          </cell>
          <cell r="K287" t="str">
            <v>No aplica</v>
          </cell>
          <cell r="L287" t="str">
            <v>No aplica</v>
          </cell>
          <cell r="M287" t="str">
            <v>No aplica</v>
          </cell>
          <cell r="N287" t="str">
            <v>carrera 18 # 34-16</v>
          </cell>
          <cell r="O287" t="str">
            <v>Bogotá</v>
          </cell>
          <cell r="P287" t="str">
            <v>raissa.rosas@idpc.gov.co</v>
          </cell>
          <cell r="Q287" t="str">
            <v xml:space="preserve"> Contrato de Prestación de Servicios</v>
          </cell>
          <cell r="R287" t="str">
            <v>Servicios Apoyo a la Gestion</v>
          </cell>
          <cell r="S287" t="str">
            <v>Contratación directa</v>
          </cell>
          <cell r="T287" t="str">
            <v>Prestación de Servicios Profesionales y Apoyo</v>
          </cell>
          <cell r="U287" t="str">
            <v>Inversión</v>
          </cell>
          <cell r="V287" t="str">
            <v>222-Prestar servicios de apoyo a la gestión  al Instituto Distrital de Patrimonio Cultural para desarrollar actividades relacionadas con la co-producción de contenidos audiovisuales y multimediales con comunidades de la localidad de Suba, en el marco de la estrategia de comunicación participativa de la entidad.</v>
          </cell>
          <cell r="W287">
            <v>15000000</v>
          </cell>
          <cell r="X287">
            <v>15000000</v>
          </cell>
          <cell r="Y287">
            <v>3000000</v>
          </cell>
          <cell r="Z287" t="str">
            <v>5 Meses</v>
          </cell>
          <cell r="AA287">
            <v>5</v>
          </cell>
          <cell r="AB287">
            <v>0</v>
          </cell>
          <cell r="AC287">
            <v>150</v>
          </cell>
          <cell r="AD287">
            <v>44588</v>
          </cell>
          <cell r="AE287">
            <v>44592</v>
          </cell>
          <cell r="AF287">
            <v>44742</v>
          </cell>
          <cell r="AG287" t="str">
            <v>JUAN FERNANDO ACOSTA MIRKOW</v>
          </cell>
          <cell r="AH287">
            <v>71722121</v>
          </cell>
          <cell r="AI287">
            <v>1</v>
          </cell>
          <cell r="AJ287" t="str">
            <v>https://community.secop.gov.co/Public/Tendering/OpportunityDetail/Index?noticeUID=CO1.NTC.2720276&amp;isFromPublicArea=True&amp;isModal=true&amp;asPopupView=true</v>
          </cell>
          <cell r="AK287" t="str">
            <v>01/26/2022</v>
          </cell>
          <cell r="AL287" t="str">
            <v>JUAN FERNANDO ACOSTA MIRKOW</v>
          </cell>
          <cell r="AM287" t="str">
            <v>SUBDIRECCION DE GESTION CORPORATIVA</v>
          </cell>
          <cell r="AN287">
            <v>44588</v>
          </cell>
          <cell r="AO287">
            <v>44738</v>
          </cell>
          <cell r="AP287">
            <v>301</v>
          </cell>
          <cell r="AQ287">
            <v>44588</v>
          </cell>
          <cell r="AR287" t="str">
            <v>15,000,000</v>
          </cell>
          <cell r="AS287">
            <v>44592</v>
          </cell>
          <cell r="BU287" t="str">
            <v xml:space="preserve">Carlos Tello </v>
          </cell>
          <cell r="BW287" t="str">
            <v>F</v>
          </cell>
          <cell r="BX287">
            <v>44742</v>
          </cell>
        </row>
        <row r="288">
          <cell r="E288">
            <v>287</v>
          </cell>
          <cell r="F288" t="str">
            <v>MAURICIO ERNESTO MARTINEZ VARGAS</v>
          </cell>
          <cell r="G288" t="str">
            <v>CC</v>
          </cell>
          <cell r="H288">
            <v>79722551</v>
          </cell>
          <cell r="I288">
            <v>2</v>
          </cell>
          <cell r="J288">
            <v>28230</v>
          </cell>
          <cell r="K288" t="str">
            <v>No aplica</v>
          </cell>
          <cell r="L288" t="str">
            <v>No aplica</v>
          </cell>
          <cell r="M288" t="str">
            <v>No aplica</v>
          </cell>
          <cell r="N288" t="str">
            <v>cll 77a No114a-29</v>
          </cell>
          <cell r="O288" t="str">
            <v>Bogotá</v>
          </cell>
          <cell r="P288" t="str">
            <v>mauricio.martinez@idpc.gov.co</v>
          </cell>
          <cell r="Q288" t="str">
            <v xml:space="preserve"> Contrato de Prestación de Servicios</v>
          </cell>
          <cell r="R288" t="str">
            <v>Servicios Apoyo a la Gestion</v>
          </cell>
          <cell r="S288" t="str">
            <v>Contratación directa</v>
          </cell>
          <cell r="T288" t="str">
            <v>Prestación de Servicios Profesionales y Apoyo</v>
          </cell>
          <cell r="U288" t="str">
            <v>Inversión</v>
          </cell>
          <cell r="V288" t="str">
            <v>223-Prestar servicios de apoyo a la gestión al Instituto Distrital de Patrimonio Cultural para desarrollar actividades relacionadas con la co-producción de contenidos audiovisuales y multimediales con comunidades de la localidad de Usme y Bosa, en el marco de la estrategia de comunicación participativa de la entidad.</v>
          </cell>
          <cell r="W288">
            <v>15000000</v>
          </cell>
          <cell r="X288">
            <v>15000000</v>
          </cell>
          <cell r="Y288">
            <v>3000000</v>
          </cell>
          <cell r="Z288" t="str">
            <v>5 Meses</v>
          </cell>
          <cell r="AA288">
            <v>5</v>
          </cell>
          <cell r="AB288">
            <v>0</v>
          </cell>
          <cell r="AC288">
            <v>150</v>
          </cell>
          <cell r="AD288">
            <v>44588</v>
          </cell>
          <cell r="AE288">
            <v>44592</v>
          </cell>
          <cell r="AF288">
            <v>44742</v>
          </cell>
          <cell r="AG288" t="str">
            <v>JUAN FERNANDO ACOSTA MIRKOW</v>
          </cell>
          <cell r="AH288">
            <v>71722121</v>
          </cell>
          <cell r="AI288">
            <v>1</v>
          </cell>
          <cell r="AJ288" t="str">
            <v>https://community.secop.gov.co/Public/Tendering/OpportunityDetail/Index?noticeUID=CO1.NTC.2754795&amp;isFromPublicArea=True&amp;isModal=true&amp;asPopupView=true</v>
          </cell>
          <cell r="AK288" t="str">
            <v>01/27/2022</v>
          </cell>
          <cell r="AL288" t="str">
            <v>JUAN FERNANDO ACOSTA MIRKOW</v>
          </cell>
          <cell r="AM288" t="str">
            <v>SUBDIRECCION DE GESTION CORPORATIVA</v>
          </cell>
          <cell r="AN288">
            <v>44588</v>
          </cell>
          <cell r="AO288">
            <v>44738</v>
          </cell>
          <cell r="AP288">
            <v>297</v>
          </cell>
          <cell r="AQ288">
            <v>44588</v>
          </cell>
          <cell r="AR288" t="str">
            <v>15,000,000</v>
          </cell>
          <cell r="AS288">
            <v>44592</v>
          </cell>
          <cell r="BU288" t="str">
            <v xml:space="preserve">Carlos Tello </v>
          </cell>
          <cell r="BW288" t="str">
            <v>M</v>
          </cell>
          <cell r="BX288">
            <v>44742</v>
          </cell>
        </row>
        <row r="289">
          <cell r="E289">
            <v>288</v>
          </cell>
          <cell r="F289" t="str">
            <v>NAYIBE LIZETH SANCHEZ RODRIGUEZ</v>
          </cell>
          <cell r="G289" t="str">
            <v>CC</v>
          </cell>
          <cell r="H289">
            <v>52898254</v>
          </cell>
          <cell r="I289">
            <v>7</v>
          </cell>
          <cell r="J289">
            <v>29930</v>
          </cell>
          <cell r="K289" t="str">
            <v>No aplica</v>
          </cell>
          <cell r="L289" t="str">
            <v>No aplica</v>
          </cell>
          <cell r="M289" t="str">
            <v>No aplica</v>
          </cell>
          <cell r="N289" t="str">
            <v>CRA 78 #11C-21</v>
          </cell>
          <cell r="O289" t="str">
            <v>Bogotá</v>
          </cell>
          <cell r="P289" t="str">
            <v>nayibe.sanchez@idpc.gov.co</v>
          </cell>
          <cell r="Q289" t="str">
            <v xml:space="preserve"> Contrato de Prestación de Servicios</v>
          </cell>
          <cell r="R289" t="str">
            <v xml:space="preserve">Servicios Profesionales </v>
          </cell>
          <cell r="S289" t="str">
            <v>Contratación directa</v>
          </cell>
          <cell r="T289" t="str">
            <v>Prestación de Servicios Profesionales y Apoyo</v>
          </cell>
          <cell r="U289" t="str">
            <v>Inversión</v>
          </cell>
          <cell r="V289" t="str">
            <v>241-Prestar servicios profesionales al Instituto Distrital de Patrimonio Cultural para apoyar la puesta en marcha de la Política de Participación Ciudadana de la entidad con enfoque territorial y diferencial.</v>
          </cell>
          <cell r="W289">
            <v>63000000</v>
          </cell>
          <cell r="X289">
            <v>63000000</v>
          </cell>
          <cell r="Y289">
            <v>6000000</v>
          </cell>
          <cell r="Z289" t="str">
            <v>315 Dias</v>
          </cell>
          <cell r="AA289">
            <v>0</v>
          </cell>
          <cell r="AB289">
            <v>315</v>
          </cell>
          <cell r="AC289">
            <v>315</v>
          </cell>
          <cell r="AD289">
            <v>44587</v>
          </cell>
          <cell r="AE289">
            <v>44592</v>
          </cell>
          <cell r="AF289">
            <v>44909</v>
          </cell>
          <cell r="AG289" t="str">
            <v>JUAN FERNANDO ACOSTA MIRKOW</v>
          </cell>
          <cell r="AH289">
            <v>71722121</v>
          </cell>
          <cell r="AI289">
            <v>1</v>
          </cell>
          <cell r="AJ289" t="str">
            <v>https://community.secop.gov.co/Public/Tendering/OpportunityDetail/Index?noticeUID=CO1.NTC.2721310&amp;isFromPublicArea=True&amp;isModal=true&amp;asPopupView=true</v>
          </cell>
          <cell r="AK289" t="str">
            <v>01/26/2022</v>
          </cell>
          <cell r="AL289" t="str">
            <v>JUAN FERNANDO ACOSTA MIRKOW</v>
          </cell>
          <cell r="AM289" t="str">
            <v>SUBDIRECCION DE GESTION CORPORATIVA</v>
          </cell>
          <cell r="AN289">
            <v>44588</v>
          </cell>
          <cell r="AO289">
            <v>44907</v>
          </cell>
          <cell r="AP289">
            <v>242</v>
          </cell>
          <cell r="AQ289">
            <v>44587</v>
          </cell>
          <cell r="AR289" t="str">
            <v>63,000,000</v>
          </cell>
          <cell r="AS289">
            <v>44592</v>
          </cell>
          <cell r="BS289">
            <v>44785</v>
          </cell>
          <cell r="BT289">
            <v>44785</v>
          </cell>
          <cell r="BU289" t="str">
            <v xml:space="preserve">Carlos Tello </v>
          </cell>
          <cell r="BW289" t="str">
            <v>F</v>
          </cell>
          <cell r="BX289">
            <v>44785</v>
          </cell>
        </row>
        <row r="290">
          <cell r="E290">
            <v>289</v>
          </cell>
          <cell r="F290" t="str">
            <v>ELSY ROCIO VIVAS BABATIVA</v>
          </cell>
          <cell r="G290" t="str">
            <v>CC</v>
          </cell>
          <cell r="H290">
            <v>1022930814</v>
          </cell>
          <cell r="I290">
            <v>1</v>
          </cell>
          <cell r="J290">
            <v>31735</v>
          </cell>
          <cell r="K290" t="str">
            <v>No aplica</v>
          </cell>
          <cell r="L290" t="str">
            <v>No aplica</v>
          </cell>
          <cell r="M290" t="str">
            <v>No aplica</v>
          </cell>
          <cell r="N290" t="str">
            <v>calle 14B- 119 a 20</v>
          </cell>
          <cell r="O290" t="str">
            <v>Bogotá</v>
          </cell>
          <cell r="P290" t="str">
            <v>elcy.vivas@idpc.gov.co</v>
          </cell>
          <cell r="Q290" t="str">
            <v xml:space="preserve"> Contrato de Prestación de Servicios</v>
          </cell>
          <cell r="R290" t="str">
            <v xml:space="preserve">Servicios Profesionales </v>
          </cell>
          <cell r="S290" t="str">
            <v>Contratación directa</v>
          </cell>
          <cell r="T290" t="str">
            <v>Prestación de Servicios Profesionales y Apoyo</v>
          </cell>
          <cell r="U290" t="str">
            <v>Inversión</v>
          </cell>
          <cell r="V290" t="str">
            <v>255-Prestar servicios profesionales para apoyar el desarrollo de actividades relacionadas con el Sistema de Gestión de Seguridad y Salud en el Trabajo en el IDPC.</v>
          </cell>
          <cell r="W290">
            <v>24720000</v>
          </cell>
          <cell r="X290">
            <v>24720000</v>
          </cell>
          <cell r="Y290">
            <v>4120000</v>
          </cell>
          <cell r="Z290" t="str">
            <v>6 Meses</v>
          </cell>
          <cell r="AA290">
            <v>6</v>
          </cell>
          <cell r="AB290">
            <v>0</v>
          </cell>
          <cell r="AC290">
            <v>180</v>
          </cell>
          <cell r="AD290">
            <v>44587</v>
          </cell>
          <cell r="AE290">
            <v>44589</v>
          </cell>
          <cell r="AF290">
            <v>44769</v>
          </cell>
          <cell r="AG290" t="str">
            <v>JUAN FERNANDO ACOSTA MIRKOW</v>
          </cell>
          <cell r="AH290">
            <v>71722121</v>
          </cell>
          <cell r="AI290">
            <v>1</v>
          </cell>
          <cell r="AJ290" t="str">
            <v>https://community.secop.gov.co/Public/Tendering/OpportunityDetail/Index?noticeUID=CO1.NTC.2721826&amp;isFromPublicArea=True&amp;isModal=true&amp;asPopupView=true</v>
          </cell>
          <cell r="AK290" t="str">
            <v>01/26/2022</v>
          </cell>
          <cell r="AL290" t="str">
            <v>JUAN FERNANDO ACOSTA MIRKOW</v>
          </cell>
          <cell r="AM290" t="str">
            <v>SUBDIRECCION DE GESTION CORPORATIVA</v>
          </cell>
          <cell r="AN290">
            <v>44588</v>
          </cell>
          <cell r="AO290">
            <v>44768</v>
          </cell>
          <cell r="AP290">
            <v>288</v>
          </cell>
          <cell r="AQ290">
            <v>44588</v>
          </cell>
          <cell r="AR290" t="str">
            <v>24,720,000</v>
          </cell>
          <cell r="AS290">
            <v>44589</v>
          </cell>
          <cell r="BU290" t="str">
            <v xml:space="preserve">Carlos Tello </v>
          </cell>
          <cell r="BW290" t="str">
            <v>F</v>
          </cell>
          <cell r="BX290">
            <v>44769</v>
          </cell>
        </row>
        <row r="291">
          <cell r="E291">
            <v>290</v>
          </cell>
          <cell r="F291" t="str">
            <v>CATHERINE HENKEL</v>
          </cell>
          <cell r="G291" t="str">
            <v>CE</v>
          </cell>
          <cell r="H291">
            <v>942407</v>
          </cell>
          <cell r="I291">
            <v>6</v>
          </cell>
          <cell r="J291">
            <v>26608</v>
          </cell>
          <cell r="K291" t="str">
            <v>No aplica</v>
          </cell>
          <cell r="L291" t="str">
            <v>No aplica</v>
          </cell>
          <cell r="M291" t="str">
            <v>No aplica</v>
          </cell>
          <cell r="N291" t="str">
            <v>Calle 39 # 24-66</v>
          </cell>
          <cell r="O291" t="str">
            <v>Bogotá</v>
          </cell>
          <cell r="P291" t="str">
            <v>catherine.henkel@idpc.gov.co</v>
          </cell>
          <cell r="Q291" t="str">
            <v xml:space="preserve"> Contrato de Prestación de Servicios</v>
          </cell>
          <cell r="R291" t="str">
            <v xml:space="preserve">Servicios Profesionales </v>
          </cell>
          <cell r="S291" t="str">
            <v>Contratación directa</v>
          </cell>
          <cell r="T291" t="str">
            <v>Prestación de Servicios Profesionales y Apoyo</v>
          </cell>
          <cell r="U291" t="str">
            <v>Inversión</v>
          </cell>
          <cell r="V291" t="str">
            <v>228-Prestar servicios profesionales para establecer mecanismos de articulación entre el IDPC y otros sectores en cumplimiento de la gestión institucional del IDPC.</v>
          </cell>
          <cell r="W291">
            <v>55000000</v>
          </cell>
          <cell r="X291">
            <v>55000000</v>
          </cell>
          <cell r="Y291">
            <v>5000000</v>
          </cell>
          <cell r="Z291" t="str">
            <v>11 Meses</v>
          </cell>
          <cell r="AA291">
            <v>11</v>
          </cell>
          <cell r="AB291">
            <v>0</v>
          </cell>
          <cell r="AC291">
            <v>330</v>
          </cell>
          <cell r="AD291">
            <v>44587</v>
          </cell>
          <cell r="AE291">
            <v>44589</v>
          </cell>
          <cell r="AF291">
            <v>44922</v>
          </cell>
          <cell r="AG291" t="str">
            <v>JUAN FERNANDO ACOSTA MIRKOW</v>
          </cell>
          <cell r="AH291">
            <v>71722121</v>
          </cell>
          <cell r="AI291">
            <v>1</v>
          </cell>
          <cell r="AJ291" t="str">
            <v>https://community.secop.gov.co/Public/Tendering/OpportunityDetail/Index?noticeUID=CO1.NTC.2720848&amp;isFromPublicArea=True&amp;isModal=true&amp;asPopupView=true</v>
          </cell>
          <cell r="AK291" t="str">
            <v>01/26/2022</v>
          </cell>
          <cell r="AL291" t="str">
            <v>JUAN FERNANDO ACOSTA MIRKOW</v>
          </cell>
          <cell r="AM291" t="str">
            <v>SUBDIRECCION DE GESTION CORPORATIVA</v>
          </cell>
          <cell r="AN291">
            <v>44588</v>
          </cell>
          <cell r="AO291">
            <v>44921</v>
          </cell>
          <cell r="AP291">
            <v>289</v>
          </cell>
          <cell r="AQ291">
            <v>44588</v>
          </cell>
          <cell r="AR291" t="str">
            <v>55,000,000</v>
          </cell>
          <cell r="AS291">
            <v>44589</v>
          </cell>
          <cell r="BU291" t="str">
            <v xml:space="preserve">Carlos Tello </v>
          </cell>
          <cell r="BW291" t="str">
            <v>F</v>
          </cell>
          <cell r="BX291">
            <v>44922</v>
          </cell>
        </row>
        <row r="292">
          <cell r="E292">
            <v>291</v>
          </cell>
          <cell r="F292" t="str">
            <v>YENNY SAGRARIO GUEVARA ALVAREZ</v>
          </cell>
          <cell r="G292" t="str">
            <v>CC</v>
          </cell>
          <cell r="H292">
            <v>51930482</v>
          </cell>
          <cell r="I292">
            <v>2</v>
          </cell>
          <cell r="J292">
            <v>25223</v>
          </cell>
          <cell r="K292" t="str">
            <v>No aplica</v>
          </cell>
          <cell r="L292" t="str">
            <v>No aplica</v>
          </cell>
          <cell r="M292" t="str">
            <v>No aplica</v>
          </cell>
          <cell r="N292" t="str">
            <v>Avenida boyacá No. 152 B 90</v>
          </cell>
          <cell r="O292" t="str">
            <v>Bogotá</v>
          </cell>
          <cell r="Q292" t="str">
            <v xml:space="preserve"> Contrato de Prestación de Servicios</v>
          </cell>
          <cell r="R292" t="str">
            <v xml:space="preserve">Servicios Profesionales </v>
          </cell>
          <cell r="S292" t="str">
            <v>Contratación directa</v>
          </cell>
          <cell r="T292" t="str">
            <v>Prestación de Servicios Profesionales y Apoyo</v>
          </cell>
          <cell r="U292" t="str">
            <v>Inversión</v>
          </cell>
          <cell r="V292" t="str">
            <v>414-Prestar servicios profesionales al Instituto Distrital de Patrimonio Cultural para apoyar jurídicamente en la sustanciación y trámite de los procesos disciplinarios que se adelanten en la Oficina de Control Disciplinario Interno del IDPC</v>
          </cell>
          <cell r="W292">
            <v>54000000</v>
          </cell>
          <cell r="X292">
            <v>54000000</v>
          </cell>
          <cell r="Y292">
            <v>5400000</v>
          </cell>
          <cell r="Z292" t="str">
            <v>10 Meses</v>
          </cell>
          <cell r="AA292">
            <v>10</v>
          </cell>
          <cell r="AB292">
            <v>0</v>
          </cell>
          <cell r="AC292">
            <v>300</v>
          </cell>
          <cell r="AD292">
            <v>44588</v>
          </cell>
          <cell r="AE292">
            <v>44589</v>
          </cell>
          <cell r="AF292">
            <v>44892</v>
          </cell>
          <cell r="AG292" t="str">
            <v>OSCAR JAVIER FONSECA GOMEZ</v>
          </cell>
          <cell r="AH292">
            <v>80763536</v>
          </cell>
          <cell r="AI292">
            <v>0</v>
          </cell>
          <cell r="AJ292" t="str">
            <v>https://community.secop.gov.co/Public/Tendering/OpportunityDetail/Index?noticeUID=CO1.NTC.2756023&amp;isFromPublicArea=True&amp;isModal=true&amp;asPopupView=true</v>
          </cell>
          <cell r="AK292" t="str">
            <v>01/27/2022</v>
          </cell>
          <cell r="AL292" t="str">
            <v>JUAN FERNANDO ACOSTA MIRKOW</v>
          </cell>
          <cell r="AM292" t="str">
            <v>SUBDIRECCION DE GESTION CORPORATIVA</v>
          </cell>
          <cell r="AN292">
            <v>44588</v>
          </cell>
          <cell r="AO292">
            <v>44891</v>
          </cell>
          <cell r="AP292">
            <v>298</v>
          </cell>
          <cell r="AQ292">
            <v>44588</v>
          </cell>
          <cell r="AR292" t="str">
            <v>54,000,000</v>
          </cell>
          <cell r="AS292">
            <v>44589</v>
          </cell>
          <cell r="BU292" t="str">
            <v xml:space="preserve">Carlos Tello </v>
          </cell>
          <cell r="BW292" t="str">
            <v>F</v>
          </cell>
          <cell r="BX292">
            <v>44892</v>
          </cell>
        </row>
        <row r="293">
          <cell r="E293">
            <v>292</v>
          </cell>
          <cell r="F293" t="str">
            <v>LUZ ANGELICA MEJIA CASTAÑEDA</v>
          </cell>
          <cell r="G293" t="str">
            <v>CC</v>
          </cell>
          <cell r="H293">
            <v>1015456716</v>
          </cell>
          <cell r="I293">
            <v>8</v>
          </cell>
          <cell r="J293">
            <v>34953</v>
          </cell>
          <cell r="K293" t="str">
            <v>No aplica</v>
          </cell>
          <cell r="L293" t="str">
            <v>No aplica</v>
          </cell>
          <cell r="M293" t="str">
            <v>No aplica</v>
          </cell>
          <cell r="N293" t="str">
            <v>Calle 77 # 63-63</v>
          </cell>
          <cell r="O293" t="str">
            <v>Bogotá</v>
          </cell>
          <cell r="P293" t="str">
            <v>luz.mejia@idpc.gov.co</v>
          </cell>
          <cell r="Q293" t="str">
            <v xml:space="preserve"> Contrato de Prestación de Servicios</v>
          </cell>
          <cell r="R293" t="str">
            <v xml:space="preserve">Servicios Profesionales </v>
          </cell>
          <cell r="S293" t="str">
            <v>Contratación directa</v>
          </cell>
          <cell r="T293" t="str">
            <v>Prestación de Servicios Profesionales y Apoyo</v>
          </cell>
          <cell r="U293" t="str">
            <v>Inversión</v>
          </cell>
          <cell r="V293" t="str">
            <v>430-Prestar servicios profesionales al Instituto Distrital de Patrimonio Cultural para el fortalecimiento de la comunicación pública mediante la distribución de contenidos digitales y la interacción con las audiencias digitales en el marco de los proyectos estratégicos de la entidad.</v>
          </cell>
          <cell r="W293">
            <v>63000000</v>
          </cell>
          <cell r="X293">
            <v>25200000</v>
          </cell>
          <cell r="Y293">
            <v>6000000</v>
          </cell>
          <cell r="Z293" t="str">
            <v>315 Dias</v>
          </cell>
          <cell r="AA293">
            <v>0</v>
          </cell>
          <cell r="AB293">
            <v>315</v>
          </cell>
          <cell r="AC293">
            <v>315</v>
          </cell>
          <cell r="AD293">
            <v>44588</v>
          </cell>
          <cell r="AE293">
            <v>44589</v>
          </cell>
          <cell r="AF293">
            <v>44908</v>
          </cell>
          <cell r="AG293" t="str">
            <v>JUAN FERNANDO ACOSTA MIRKOW</v>
          </cell>
          <cell r="AH293">
            <v>71722121</v>
          </cell>
          <cell r="AI293">
            <v>1</v>
          </cell>
          <cell r="AJ293" t="str">
            <v>https://community.secop.gov.co/Public/Tendering/OpportunityDetail/Index?noticeUID=CO1.NTC.2735102&amp;isFromPublicArea=True&amp;isModal=true&amp;asPopupView=true</v>
          </cell>
          <cell r="AK293" t="str">
            <v>01/26/2022</v>
          </cell>
          <cell r="AL293" t="str">
            <v>JUAN FERNANDO ACOSTA MIRKOW</v>
          </cell>
          <cell r="AM293" t="str">
            <v>SUBDIRECCION DE GESTION CORPORATIVA</v>
          </cell>
          <cell r="AN293">
            <v>44588</v>
          </cell>
          <cell r="AO293">
            <v>44907</v>
          </cell>
          <cell r="AP293">
            <v>303</v>
          </cell>
          <cell r="AQ293">
            <v>44588</v>
          </cell>
          <cell r="AR293" t="str">
            <v>63,000,000</v>
          </cell>
          <cell r="AS293">
            <v>44589</v>
          </cell>
          <cell r="BS293">
            <v>44715</v>
          </cell>
          <cell r="BT293">
            <v>44715</v>
          </cell>
          <cell r="BU293" t="str">
            <v>Sandra Jannth Rueda Ibañez</v>
          </cell>
          <cell r="BW293" t="str">
            <v>F</v>
          </cell>
          <cell r="BX293">
            <v>44715</v>
          </cell>
        </row>
        <row r="294">
          <cell r="E294">
            <v>293</v>
          </cell>
          <cell r="F294" t="str">
            <v>HUGO HERNAN PEDRAZA BARON</v>
          </cell>
          <cell r="G294" t="str">
            <v>CC</v>
          </cell>
          <cell r="H294">
            <v>19499775</v>
          </cell>
          <cell r="I294">
            <v>0</v>
          </cell>
          <cell r="J294">
            <v>23046</v>
          </cell>
          <cell r="K294" t="str">
            <v>No aplica</v>
          </cell>
          <cell r="L294" t="str">
            <v>No aplica</v>
          </cell>
          <cell r="M294" t="str">
            <v>No aplica</v>
          </cell>
          <cell r="N294" t="str">
            <v>TRANSVERSAL 11B ESTE 47 30 SUR</v>
          </cell>
          <cell r="O294" t="str">
            <v>Bogotá</v>
          </cell>
          <cell r="Q294" t="str">
            <v xml:space="preserve"> Contrato de Prestación de Servicios</v>
          </cell>
          <cell r="R294" t="str">
            <v>Servicios Apoyo a la Gestion</v>
          </cell>
          <cell r="S294" t="str">
            <v>Contratación directa</v>
          </cell>
          <cell r="T294" t="str">
            <v>Prestación de Servicios Profesionales y Apoyo</v>
          </cell>
          <cell r="U294" t="str">
            <v>Funcionamiento</v>
          </cell>
          <cell r="V294" t="str">
            <v>467-Prestar los servicios de apoyo al IDPC desarrollando actividades asistenciales, operativas y de ornato en las instalaciones de propiedad o a cargo del IDPC.</v>
          </cell>
          <cell r="W294">
            <v>21425936</v>
          </cell>
          <cell r="X294">
            <v>21425936</v>
          </cell>
          <cell r="Y294">
            <v>1947812.3636363635</v>
          </cell>
          <cell r="Z294" t="str">
            <v>11 Meses</v>
          </cell>
          <cell r="AA294">
            <v>11</v>
          </cell>
          <cell r="AB294">
            <v>0</v>
          </cell>
          <cell r="AC294">
            <v>330</v>
          </cell>
          <cell r="AD294">
            <v>44587</v>
          </cell>
          <cell r="AE294">
            <v>44589</v>
          </cell>
          <cell r="AF294">
            <v>44922</v>
          </cell>
          <cell r="AG294" t="str">
            <v>JUAN FERNANDO ACOSTA MIRKOW</v>
          </cell>
          <cell r="AH294">
            <v>71722121</v>
          </cell>
          <cell r="AI294">
            <v>1</v>
          </cell>
          <cell r="AJ294" t="str">
            <v>https://community.secop.gov.co/Public/Tendering/OpportunityDetail/Index?noticeUID=CO1.NTC.2723136&amp;isFromPublicArea=True&amp;isModal=true&amp;asPopupView=true</v>
          </cell>
          <cell r="AK294" t="str">
            <v>01/26/2022</v>
          </cell>
          <cell r="AL294" t="str">
            <v>JUAN FERNANDO ACOSTA MIRKOW</v>
          </cell>
          <cell r="AM294" t="str">
            <v>SUBDIRECCION DE GESTION CORPORATIVA</v>
          </cell>
          <cell r="AN294">
            <v>44588</v>
          </cell>
          <cell r="AO294">
            <v>44921</v>
          </cell>
          <cell r="AP294">
            <v>294</v>
          </cell>
          <cell r="AQ294">
            <v>44588</v>
          </cell>
          <cell r="AR294" t="str">
            <v>21,425,936</v>
          </cell>
          <cell r="AS294">
            <v>44589</v>
          </cell>
          <cell r="BU294" t="str">
            <v xml:space="preserve">Carlos Tello </v>
          </cell>
          <cell r="BW294" t="str">
            <v>M</v>
          </cell>
          <cell r="BX294">
            <v>44922</v>
          </cell>
        </row>
        <row r="295">
          <cell r="E295">
            <v>294</v>
          </cell>
          <cell r="F295" t="str">
            <v>DANIEL CUELLAR MEDINA</v>
          </cell>
          <cell r="G295" t="str">
            <v>CC</v>
          </cell>
          <cell r="H295">
            <v>1020777742</v>
          </cell>
          <cell r="I295">
            <v>5</v>
          </cell>
          <cell r="J295">
            <v>33956</v>
          </cell>
          <cell r="K295" t="str">
            <v>No aplica</v>
          </cell>
          <cell r="L295" t="str">
            <v>No aplica</v>
          </cell>
          <cell r="M295" t="str">
            <v>No aplica</v>
          </cell>
          <cell r="N295" t="str">
            <v>CL 128959 AP 102</v>
          </cell>
          <cell r="O295" t="str">
            <v>Bogotá</v>
          </cell>
          <cell r="P295" t="str">
            <v>daniel.cuellar@idpc.gov.co</v>
          </cell>
          <cell r="Q295" t="str">
            <v xml:space="preserve"> Contrato de Prestación de Servicios</v>
          </cell>
          <cell r="R295" t="str">
            <v xml:space="preserve">Servicios Profesionales </v>
          </cell>
          <cell r="S295" t="str">
            <v>Contratación directa</v>
          </cell>
          <cell r="T295" t="str">
            <v>Prestación de Servicios Profesionales y Apoyo</v>
          </cell>
          <cell r="U295" t="str">
            <v>Inversión</v>
          </cell>
          <cell r="V295" t="str">
            <v>211-Prestar servicios profesionales al Instituto Distrital de Patrimonio Cultural para apoyar la actualización y realización de planimetrias de los proyectos a cargo del Museo de Bogotá.</v>
          </cell>
          <cell r="W295">
            <v>41816198</v>
          </cell>
          <cell r="X295">
            <v>41816198</v>
          </cell>
          <cell r="Y295">
            <v>3982495.0476190476</v>
          </cell>
          <cell r="Z295" t="str">
            <v>315 Dias</v>
          </cell>
          <cell r="AA295">
            <v>0</v>
          </cell>
          <cell r="AB295">
            <v>315</v>
          </cell>
          <cell r="AC295">
            <v>315</v>
          </cell>
          <cell r="AD295">
            <v>44588</v>
          </cell>
          <cell r="AE295">
            <v>44593</v>
          </cell>
          <cell r="AF295">
            <v>44910</v>
          </cell>
          <cell r="AG295" t="str">
            <v>LUIS CARLOS MANJARRÉZ MARTÍNEZ</v>
          </cell>
          <cell r="AH295">
            <v>1032399045</v>
          </cell>
          <cell r="AI295">
            <v>1</v>
          </cell>
          <cell r="AJ295" t="str">
            <v>https://community.secop.gov.co/Public/Tendering/OpportunityDetail/Index?noticeUID=CO1.NTC.2731401&amp;isFromPublicArea=True&amp;isModal=true&amp;asPopupView=true</v>
          </cell>
          <cell r="AK295" t="str">
            <v>01/26/2022</v>
          </cell>
          <cell r="AL295" t="str">
            <v>ANGELICA MARIA MEDINA MENDOZA</v>
          </cell>
          <cell r="AM295" t="str">
            <v>SUBDIRECCION DE DIVULGACIÓN Y APROPIACIÓN DEL PATRIMONIO</v>
          </cell>
          <cell r="AN295">
            <v>44589</v>
          </cell>
          <cell r="AO295">
            <v>44912</v>
          </cell>
          <cell r="AP295">
            <v>354</v>
          </cell>
          <cell r="AQ295">
            <v>44589</v>
          </cell>
          <cell r="AR295" t="str">
            <v>41,816,198</v>
          </cell>
          <cell r="AS295">
            <v>44589</v>
          </cell>
          <cell r="BU295" t="str">
            <v>Sandra Jannth Rueda Ibañez</v>
          </cell>
          <cell r="BW295" t="str">
            <v>M</v>
          </cell>
          <cell r="BX295">
            <v>44910</v>
          </cell>
        </row>
        <row r="296">
          <cell r="E296">
            <v>295</v>
          </cell>
          <cell r="F296" t="str">
            <v>JUAN CAMILO CUERVO RESTREPO</v>
          </cell>
          <cell r="G296" t="str">
            <v>CC</v>
          </cell>
          <cell r="H296">
            <v>1020801169</v>
          </cell>
          <cell r="I296">
            <v>7</v>
          </cell>
          <cell r="J296">
            <v>34717</v>
          </cell>
          <cell r="K296" t="str">
            <v>No aplica</v>
          </cell>
          <cell r="L296" t="str">
            <v>No aplica</v>
          </cell>
          <cell r="M296" t="str">
            <v>No aplica</v>
          </cell>
          <cell r="N296" t="str">
            <v>CRA. 9A # 92-55</v>
          </cell>
          <cell r="O296" t="str">
            <v>Bogotá</v>
          </cell>
          <cell r="P296" t="str">
            <v>juan.cuervo@idpc.gov.co</v>
          </cell>
          <cell r="Q296" t="str">
            <v xml:space="preserve"> Contrato de Prestación de Servicios</v>
          </cell>
          <cell r="R296" t="str">
            <v xml:space="preserve">Servicios Profesionales </v>
          </cell>
          <cell r="S296" t="str">
            <v>Contratación directa</v>
          </cell>
          <cell r="T296" t="str">
            <v>Prestación de Servicios Profesionales y Apoyo</v>
          </cell>
          <cell r="U296" t="str">
            <v>Inversión</v>
          </cell>
          <cell r="V296" t="str">
            <v>270-Prestar servicios profesionales al Instituto Distrital de Patrimonio Cultural para apoyar el registro y edición en video, imagen y audio, de los proyectos, estrategias, actividades y campañas del Museo de Bogotá</v>
          </cell>
          <cell r="W296">
            <v>41816198</v>
          </cell>
          <cell r="X296">
            <v>41816198</v>
          </cell>
          <cell r="Y296">
            <v>3982495.0476190476</v>
          </cell>
          <cell r="Z296" t="str">
            <v>315 Dias</v>
          </cell>
          <cell r="AA296">
            <v>0</v>
          </cell>
          <cell r="AB296">
            <v>315</v>
          </cell>
          <cell r="AC296">
            <v>315</v>
          </cell>
          <cell r="AD296">
            <v>44588</v>
          </cell>
          <cell r="AE296">
            <v>44593</v>
          </cell>
          <cell r="AF296">
            <v>44910</v>
          </cell>
          <cell r="AG296" t="str">
            <v>LUIS CARLOS MANJARRÉZ MARTÍNEZ</v>
          </cell>
          <cell r="AH296">
            <v>1032399045</v>
          </cell>
          <cell r="AI296">
            <v>1</v>
          </cell>
          <cell r="AJ296" t="str">
            <v>https://community.secop.gov.co/Public/Tendering/OpportunityDetail/Index?noticeUID=CO1.NTC.2729869&amp;isFromPublicArea=True&amp;isModal=true&amp;asPopupView=true</v>
          </cell>
          <cell r="AK296" t="str">
            <v>01/26/2022</v>
          </cell>
          <cell r="AL296" t="str">
            <v>ANGELICA MARIA MEDINA MENDOZA</v>
          </cell>
          <cell r="AM296" t="str">
            <v>SUBDIRECCION DE DIVULGACIÓN Y APROPIACIÓN DEL PATRIMONIO</v>
          </cell>
          <cell r="AN296">
            <v>44589</v>
          </cell>
          <cell r="AO296">
            <v>44912</v>
          </cell>
          <cell r="AP296">
            <v>307</v>
          </cell>
          <cell r="AQ296">
            <v>44588</v>
          </cell>
          <cell r="AR296" t="str">
            <v>41,816,198</v>
          </cell>
          <cell r="AS296">
            <v>44592</v>
          </cell>
          <cell r="BU296" t="str">
            <v>Sandra Jannth Rueda Ibañez</v>
          </cell>
          <cell r="BW296" t="str">
            <v>M</v>
          </cell>
          <cell r="BX296">
            <v>44910</v>
          </cell>
        </row>
        <row r="297">
          <cell r="E297">
            <v>296</v>
          </cell>
          <cell r="F297" t="str">
            <v>JUAN CARLOS VARGAS FRANCO</v>
          </cell>
          <cell r="G297" t="str">
            <v>CC</v>
          </cell>
          <cell r="H297">
            <v>74083581</v>
          </cell>
          <cell r="I297">
            <v>2</v>
          </cell>
          <cell r="J297">
            <v>30809</v>
          </cell>
          <cell r="K297" t="str">
            <v>No aplica</v>
          </cell>
          <cell r="L297" t="str">
            <v>No aplica</v>
          </cell>
          <cell r="M297" t="str">
            <v>No aplica</v>
          </cell>
          <cell r="N297" t="str">
            <v>Carrera 7a 41-20 aprt 304</v>
          </cell>
          <cell r="O297" t="str">
            <v>Bogotá</v>
          </cell>
          <cell r="P297" t="str">
            <v>juan.saenz@idpc.gov.co</v>
          </cell>
          <cell r="Q297" t="str">
            <v xml:space="preserve"> Contrato de Prestación de Servicios</v>
          </cell>
          <cell r="R297" t="str">
            <v>Servicios Apoyo a la Gestion</v>
          </cell>
          <cell r="S297" t="str">
            <v>Contratación directa</v>
          </cell>
          <cell r="T297" t="str">
            <v>Prestación de Servicios Profesionales y Apoyo</v>
          </cell>
          <cell r="U297" t="str">
            <v>Inversión</v>
          </cell>
          <cell r="V297" t="str">
            <v>304-Prestar servicios de apoyo a la gestión al Instituto Distrital de Patrimonio Cultural para orientar y desarrollar la implementación de la estrategia digital en el marco del proyecto de renovación del Museo de Bogotá.</v>
          </cell>
          <cell r="W297">
            <v>40686030</v>
          </cell>
          <cell r="X297">
            <v>40686030</v>
          </cell>
          <cell r="Y297">
            <v>3874860</v>
          </cell>
          <cell r="Z297" t="str">
            <v>315 Dias</v>
          </cell>
          <cell r="AA297">
            <v>0</v>
          </cell>
          <cell r="AB297">
            <v>315</v>
          </cell>
          <cell r="AC297">
            <v>315</v>
          </cell>
          <cell r="AD297">
            <v>44588</v>
          </cell>
          <cell r="AE297">
            <v>44593</v>
          </cell>
          <cell r="AF297">
            <v>44910</v>
          </cell>
          <cell r="AG297" t="str">
            <v>LUIS CARLOS MANJARRÉZ MARTÍNEZ</v>
          </cell>
          <cell r="AH297">
            <v>1032399045</v>
          </cell>
          <cell r="AI297">
            <v>1</v>
          </cell>
          <cell r="AJ297" t="str">
            <v>https://community.secop.gov.co/Public/Tendering/OpportunityDetail/Index?noticeUID=CO1.NTC.2729627&amp;isFromPublicArea=True&amp;isModal=true&amp;asPopupView=true</v>
          </cell>
          <cell r="AK297" t="str">
            <v>01/26/2022</v>
          </cell>
          <cell r="AL297" t="str">
            <v>ANGELICA MARIA MEDINA MENDOZA</v>
          </cell>
          <cell r="AM297" t="str">
            <v>SUBDIRECCION DE DIVULGACIÓN Y APROPIACIÓN DEL PATRIMONIO</v>
          </cell>
          <cell r="AN297">
            <v>44590</v>
          </cell>
          <cell r="AO297">
            <v>44908</v>
          </cell>
          <cell r="AP297">
            <v>346</v>
          </cell>
          <cell r="AQ297">
            <v>44589</v>
          </cell>
          <cell r="AR297" t="str">
            <v>40,686,030</v>
          </cell>
          <cell r="AS297">
            <v>44592</v>
          </cell>
          <cell r="BU297" t="str">
            <v>Sandra Jannth Rueda Ibañez</v>
          </cell>
          <cell r="BW297" t="str">
            <v>M</v>
          </cell>
          <cell r="BX297">
            <v>44910</v>
          </cell>
        </row>
        <row r="298">
          <cell r="E298">
            <v>297</v>
          </cell>
          <cell r="F298" t="str">
            <v>JUAN SEBASTIÁN MURILLO PÉREZ</v>
          </cell>
          <cell r="G298" t="str">
            <v>CC</v>
          </cell>
          <cell r="H298">
            <v>1032470367</v>
          </cell>
          <cell r="I298">
            <v>0</v>
          </cell>
          <cell r="J298">
            <v>34788</v>
          </cell>
          <cell r="K298" t="str">
            <v>No aplica</v>
          </cell>
          <cell r="L298" t="str">
            <v>No aplica</v>
          </cell>
          <cell r="M298" t="str">
            <v>No aplica</v>
          </cell>
          <cell r="N298" t="str">
            <v>CRA 116B # 74A-65Torre 7 apto 504</v>
          </cell>
          <cell r="O298" t="str">
            <v>Bogotá</v>
          </cell>
          <cell r="Q298" t="str">
            <v xml:space="preserve"> Contrato de Prestación de Servicios</v>
          </cell>
          <cell r="R298" t="str">
            <v xml:space="preserve">Servicios Profesionales </v>
          </cell>
          <cell r="S298" t="str">
            <v>Contratación directa</v>
          </cell>
          <cell r="T298" t="str">
            <v>Prestación de Servicios Profesionales y Apoyo</v>
          </cell>
          <cell r="U298" t="str">
            <v>Inversión</v>
          </cell>
          <cell r="V298" t="str">
            <v>269-Prestar servicios profesionales al Instituto Distrital de Patrimonio Cultural para apoyar la planeación, elaboración y finalización gráfica de contenidos digitales según los requerimientos de la estrategia digital en el marco de la renovación del Museo de Bogotá.</v>
          </cell>
          <cell r="W298">
            <v>45963750</v>
          </cell>
          <cell r="X298">
            <v>45963750</v>
          </cell>
          <cell r="Y298">
            <v>4377500</v>
          </cell>
          <cell r="Z298" t="str">
            <v>315 Dias</v>
          </cell>
          <cell r="AA298">
            <v>0</v>
          </cell>
          <cell r="AB298">
            <v>315</v>
          </cell>
          <cell r="AC298">
            <v>315</v>
          </cell>
          <cell r="AD298">
            <v>44588</v>
          </cell>
          <cell r="AE298">
            <v>44593</v>
          </cell>
          <cell r="AF298">
            <v>44910</v>
          </cell>
          <cell r="AG298" t="str">
            <v>LUIS CARLOS MANJARRÉZ MARTÍNEZ</v>
          </cell>
          <cell r="AH298">
            <v>1032399045</v>
          </cell>
          <cell r="AI298">
            <v>1</v>
          </cell>
          <cell r="AJ298" t="str">
            <v>https://community.secop.gov.co/Public/Tendering/OpportunityDetail/Index?noticeUID=CO1.NTC.2730194&amp;isFromPublicArea=True&amp;isModal=true&amp;asPopupView=true</v>
          </cell>
          <cell r="AK298" t="str">
            <v>01/26/2022</v>
          </cell>
          <cell r="AL298" t="str">
            <v>ANGELICA MARIA MEDINA MENDOZA</v>
          </cell>
          <cell r="AM298" t="str">
            <v>SUBDIRECCION DE DIVULGACIÓN Y APROPIACIÓN DEL PATRIMONIO</v>
          </cell>
          <cell r="AN298">
            <v>44589</v>
          </cell>
          <cell r="AO298">
            <v>44912</v>
          </cell>
          <cell r="AP298">
            <v>315</v>
          </cell>
          <cell r="AQ298">
            <v>44588</v>
          </cell>
          <cell r="AR298" t="str">
            <v>45,963,750</v>
          </cell>
          <cell r="AS298">
            <v>44593</v>
          </cell>
          <cell r="BU298" t="str">
            <v>Sandra Jannth Rueda Ibañez</v>
          </cell>
          <cell r="BW298" t="str">
            <v>M</v>
          </cell>
          <cell r="BX298">
            <v>44910</v>
          </cell>
        </row>
        <row r="299">
          <cell r="E299">
            <v>298</v>
          </cell>
          <cell r="F299" t="str">
            <v>KATHERIN ANDREA CAMACHO HIGUERA</v>
          </cell>
          <cell r="G299" t="str">
            <v>CC</v>
          </cell>
          <cell r="H299">
            <v>1022949143</v>
          </cell>
          <cell r="I299">
            <v>1</v>
          </cell>
          <cell r="J299">
            <v>32559</v>
          </cell>
          <cell r="K299" t="str">
            <v>No aplica</v>
          </cell>
          <cell r="L299" t="str">
            <v>No aplica</v>
          </cell>
          <cell r="M299" t="str">
            <v>No aplica</v>
          </cell>
          <cell r="N299" t="str">
            <v>CRA 2A ESTE No. 90D-22 SUR</v>
          </cell>
          <cell r="O299" t="str">
            <v>Bogotá</v>
          </cell>
          <cell r="P299" t="str">
            <v>katherine.camacho@idpc.gov.co</v>
          </cell>
          <cell r="Q299" t="str">
            <v xml:space="preserve"> Contrato de Prestación de Servicios</v>
          </cell>
          <cell r="R299" t="str">
            <v xml:space="preserve">Servicios Profesionales </v>
          </cell>
          <cell r="S299" t="str">
            <v>Contratación directa</v>
          </cell>
          <cell r="T299" t="str">
            <v>Prestación de Servicios Profesionales y Apoyo</v>
          </cell>
          <cell r="U299" t="str">
            <v>Inversión</v>
          </cell>
          <cell r="V299" t="str">
            <v>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v>
          </cell>
          <cell r="W299">
            <v>43000000</v>
          </cell>
          <cell r="X299">
            <v>43000000</v>
          </cell>
          <cell r="Y299">
            <v>4300000</v>
          </cell>
          <cell r="Z299" t="str">
            <v>10 Meses</v>
          </cell>
          <cell r="AA299">
            <v>10</v>
          </cell>
          <cell r="AB299">
            <v>0</v>
          </cell>
          <cell r="AC299">
            <v>300</v>
          </cell>
          <cell r="AD299">
            <v>44588</v>
          </cell>
          <cell r="AE299">
            <v>44593</v>
          </cell>
          <cell r="AF299">
            <v>44895</v>
          </cell>
          <cell r="AG299" t="str">
            <v>ANGELICA MARIA MEDINA MENDOZA</v>
          </cell>
          <cell r="AH299">
            <v>32770467</v>
          </cell>
          <cell r="AI299">
            <v>5</v>
          </cell>
          <cell r="AJ299" t="str">
            <v>https://community.secop.gov.co/Public/Tendering/OpportunityDetail/Index?noticeUID=CO1.NTC.2738832&amp;isFromPublicArea=True&amp;isModal=true&amp;asPopupView=true</v>
          </cell>
          <cell r="AK299" t="str">
            <v>01/27/2022</v>
          </cell>
          <cell r="AL299" t="str">
            <v>ANGELICA MARIA MEDINA MENDOZA</v>
          </cell>
          <cell r="AM299" t="str">
            <v>SUBDIRECCION DE DIVULGACIÓN Y APROPIACIÓN DEL PATRIMONIO</v>
          </cell>
          <cell r="AN299">
            <v>44589</v>
          </cell>
          <cell r="AO299">
            <v>44922</v>
          </cell>
          <cell r="AP299">
            <v>358</v>
          </cell>
          <cell r="AQ299">
            <v>44589</v>
          </cell>
          <cell r="AR299" t="str">
            <v>43,000,000</v>
          </cell>
          <cell r="AS299">
            <v>44592</v>
          </cell>
          <cell r="BU299" t="str">
            <v>Sandra Jannth Rueda Ibañez</v>
          </cell>
          <cell r="BW299" t="str">
            <v>F</v>
          </cell>
          <cell r="BX299">
            <v>44895</v>
          </cell>
        </row>
        <row r="300">
          <cell r="E300">
            <v>299</v>
          </cell>
          <cell r="F300" t="str">
            <v>SONIA ANDREA PEÑARETTE VEGA</v>
          </cell>
          <cell r="G300" t="str">
            <v>CC</v>
          </cell>
          <cell r="H300">
            <v>52959900</v>
          </cell>
          <cell r="I300">
            <v>1</v>
          </cell>
          <cell r="J300">
            <v>30119</v>
          </cell>
          <cell r="K300" t="str">
            <v>No aplica</v>
          </cell>
          <cell r="L300" t="str">
            <v>No aplica</v>
          </cell>
          <cell r="M300" t="str">
            <v>No aplica</v>
          </cell>
          <cell r="N300" t="str">
            <v>Av. Calle 26 39-21</v>
          </cell>
          <cell r="O300" t="str">
            <v>Bogotá</v>
          </cell>
          <cell r="P300" t="str">
            <v>sonia.penarette@idpc.gov.co</v>
          </cell>
          <cell r="Q300" t="str">
            <v xml:space="preserve"> Contrato de Prestación de Servicios</v>
          </cell>
          <cell r="R300" t="str">
            <v xml:space="preserve">Servicios Profesionales </v>
          </cell>
          <cell r="S300" t="str">
            <v>Contratación directa</v>
          </cell>
          <cell r="T300" t="str">
            <v>Prestación de Servicios Profesionales y Apoyo</v>
          </cell>
          <cell r="U300" t="str">
            <v>Inversión</v>
          </cell>
          <cell r="V300" t="str">
            <v>213-Prestar servicios profesionales al Instituto Distrital de Patrimonio Cultural para apoyar la puesta en marcha de un sistema de información y planeación del Museo de Bogotá.</v>
          </cell>
          <cell r="W300">
            <v>62727000</v>
          </cell>
          <cell r="X300">
            <v>62727000</v>
          </cell>
          <cell r="Y300">
            <v>5974000</v>
          </cell>
          <cell r="Z300" t="str">
            <v>315 Dias</v>
          </cell>
          <cell r="AA300">
            <v>0</v>
          </cell>
          <cell r="AB300">
            <v>315</v>
          </cell>
          <cell r="AC300">
            <v>315</v>
          </cell>
          <cell r="AD300">
            <v>44587</v>
          </cell>
          <cell r="AE300">
            <v>44593</v>
          </cell>
          <cell r="AF300">
            <v>44910</v>
          </cell>
          <cell r="AG300" t="str">
            <v>LUIS CARLOS MANJARRÉZ MARTÍNEZ</v>
          </cell>
          <cell r="AH300">
            <v>1032399045</v>
          </cell>
          <cell r="AI300">
            <v>1</v>
          </cell>
          <cell r="AJ300" t="str">
            <v>https://community.secop.gov.co/Public/Tendering/OpportunityDetail/Index?noticeUID=CO1.NTC.2732132&amp;isFromPublicArea=True&amp;isModal=true&amp;asPopupView=true</v>
          </cell>
          <cell r="AK300" t="str">
            <v>01/26/2022</v>
          </cell>
          <cell r="AL300" t="str">
            <v>ANGELICA MARIA MEDINA MENDOZA</v>
          </cell>
          <cell r="AM300" t="str">
            <v>SUBDIRECCION DE DIVULGACIÓN Y APROPIACIÓN DEL PATRIMONIO</v>
          </cell>
          <cell r="AN300">
            <v>44590</v>
          </cell>
          <cell r="AO300">
            <v>44909</v>
          </cell>
          <cell r="AP300">
            <v>316</v>
          </cell>
          <cell r="AQ300">
            <v>44588</v>
          </cell>
          <cell r="AR300" t="str">
            <v>62,727,000</v>
          </cell>
          <cell r="AS300">
            <v>44589</v>
          </cell>
          <cell r="BU300" t="str">
            <v>Sandra Jannth Rueda Ibañez</v>
          </cell>
          <cell r="BW300" t="str">
            <v>F</v>
          </cell>
          <cell r="BX300">
            <v>44910</v>
          </cell>
        </row>
        <row r="301">
          <cell r="E301">
            <v>300</v>
          </cell>
          <cell r="F301" t="str">
            <v>YENI LILIANA SÁNCHEZ GÓMEZ</v>
          </cell>
          <cell r="G301" t="str">
            <v>CC</v>
          </cell>
          <cell r="H301">
            <v>1033694590</v>
          </cell>
          <cell r="I301">
            <v>2</v>
          </cell>
          <cell r="J301">
            <v>32189</v>
          </cell>
          <cell r="K301" t="str">
            <v>No aplica</v>
          </cell>
          <cell r="L301" t="str">
            <v>No aplica</v>
          </cell>
          <cell r="M301" t="str">
            <v>No aplica</v>
          </cell>
          <cell r="N301" t="str">
            <v>KR 6A E 3888</v>
          </cell>
          <cell r="O301" t="str">
            <v>Bogotá</v>
          </cell>
          <cell r="Q301" t="str">
            <v xml:space="preserve"> Contrato de Prestación de Servicios</v>
          </cell>
          <cell r="R301" t="str">
            <v xml:space="preserve">Servicios Profesionales </v>
          </cell>
          <cell r="S301" t="str">
            <v>Contratación directa</v>
          </cell>
          <cell r="T301" t="str">
            <v>Prestación de Servicios Profesionales y Apoyo</v>
          </cell>
          <cell r="U301" t="str">
            <v>Inversión</v>
          </cell>
          <cell r="V301" t="str">
            <v>218-Prestar servicios profesionales al Instituto Distrital de Patrimonio Cultural para apoyar en la elaboración y ejecución del proyecto de organización y mejoramiento del sistema y las condiciones de almacenamiento de los bienes de la colección, en las reservas del Museo de Bogotá y Archivo de Bogotá.</v>
          </cell>
          <cell r="W301">
            <v>41816198</v>
          </cell>
          <cell r="X301">
            <v>41816198</v>
          </cell>
          <cell r="Y301">
            <v>3982495.0476190476</v>
          </cell>
          <cell r="Z301" t="str">
            <v>315 Dias</v>
          </cell>
          <cell r="AA301">
            <v>0</v>
          </cell>
          <cell r="AB301">
            <v>315</v>
          </cell>
          <cell r="AC301">
            <v>315</v>
          </cell>
          <cell r="AD301">
            <v>44588</v>
          </cell>
          <cell r="AE301">
            <v>44593</v>
          </cell>
          <cell r="AF301">
            <v>44910</v>
          </cell>
          <cell r="AG301" t="str">
            <v>LUIS CARLOS MANJARRÉZ MARTÍNEZ</v>
          </cell>
          <cell r="AH301">
            <v>1032399045</v>
          </cell>
          <cell r="AI301">
            <v>1</v>
          </cell>
          <cell r="AJ301" t="str">
            <v>https://community.secop.gov.co/Public/Tendering/OpportunityDetail/Index?noticeUID=CO1.NTC.2736586&amp;isFromPublicArea=True&amp;isModal=true&amp;asPopupView=true</v>
          </cell>
          <cell r="AK301" t="str">
            <v>01/27/2022</v>
          </cell>
          <cell r="AL301" t="str">
            <v>ANGELICA MARIA MEDINA MENDOZA</v>
          </cell>
          <cell r="AM301" t="str">
            <v>SUBDIRECCION DE DIVULGACIÓN Y APROPIACIÓN DEL PATRIMONIO</v>
          </cell>
          <cell r="AN301">
            <v>44590</v>
          </cell>
          <cell r="AO301">
            <v>44909</v>
          </cell>
          <cell r="AP301">
            <v>352</v>
          </cell>
          <cell r="AQ301">
            <v>44589</v>
          </cell>
          <cell r="AR301" t="str">
            <v>41,816,198</v>
          </cell>
          <cell r="AS301">
            <v>44593</v>
          </cell>
          <cell r="BU301" t="str">
            <v>Sandra Jannth Rueda Ibañez</v>
          </cell>
          <cell r="BW301" t="str">
            <v>F</v>
          </cell>
          <cell r="BX301">
            <v>44910</v>
          </cell>
        </row>
        <row r="302">
          <cell r="E302">
            <v>301</v>
          </cell>
          <cell r="F302" t="str">
            <v>KAREN DANIELA ARCINIEGAS QUIROGA</v>
          </cell>
          <cell r="G302" t="str">
            <v>CC</v>
          </cell>
          <cell r="H302">
            <v>1012435890</v>
          </cell>
          <cell r="I302">
            <v>0</v>
          </cell>
          <cell r="J302">
            <v>35272</v>
          </cell>
          <cell r="K302" t="str">
            <v>No aplica</v>
          </cell>
          <cell r="L302" t="str">
            <v>No aplica</v>
          </cell>
          <cell r="M302" t="str">
            <v>No aplica</v>
          </cell>
          <cell r="N302" t="str">
            <v>TRANSVERSAL 70 D BIS A 68 - 75 SUR</v>
          </cell>
          <cell r="O302" t="str">
            <v>Bogotá</v>
          </cell>
          <cell r="P302" t="str">
            <v>daniela.arciniegas@idpc.gov.co</v>
          </cell>
          <cell r="Q302" t="str">
            <v xml:space="preserve"> Contrato de Prestación de Servicios</v>
          </cell>
          <cell r="R302" t="str">
            <v>Servicios Apoyo a la Gestion</v>
          </cell>
          <cell r="S302" t="str">
            <v>Contratación directa</v>
          </cell>
          <cell r="T302" t="str">
            <v>Prestación de Servicios Profesionales y Apoyo</v>
          </cell>
          <cell r="U302" t="str">
            <v>Inversión</v>
          </cell>
          <cell r="V302" t="str">
            <v>275-Prestar servicios de apoyo a la gestión al Instituto Distrital de Patrimonio Cultural en la ejecución de los procesos de mediación relacionados con niños y niñas y en la generación de contenidos pedagógicos para el Museo de la Ciudad Autoconstruida.</v>
          </cell>
          <cell r="W302">
            <v>21000000</v>
          </cell>
          <cell r="X302">
            <v>21000000</v>
          </cell>
          <cell r="Y302">
            <v>2000000</v>
          </cell>
          <cell r="Z302" t="str">
            <v>315 Dias</v>
          </cell>
          <cell r="AA302">
            <v>0</v>
          </cell>
          <cell r="AB302">
            <v>315</v>
          </cell>
          <cell r="AC302">
            <v>315</v>
          </cell>
          <cell r="AD302">
            <v>44588</v>
          </cell>
          <cell r="AE302">
            <v>44593</v>
          </cell>
          <cell r="AF302">
            <v>44910</v>
          </cell>
          <cell r="AG302" t="str">
            <v>LUIS CARLOS MANJARRÉZ MARTÍNEZ</v>
          </cell>
          <cell r="AH302">
            <v>1032399045</v>
          </cell>
          <cell r="AI302">
            <v>1</v>
          </cell>
          <cell r="AJ302" t="str">
            <v>https://community.secop.gov.co/Public/Tendering/OpportunityDetail/Index?noticeUID=CO1.NTC.2739292&amp;isFromPublicArea=True&amp;isModal=true&amp;asPopupView=true</v>
          </cell>
          <cell r="AK302" t="str">
            <v>01/27/2022</v>
          </cell>
          <cell r="AL302" t="str">
            <v>ANGELICA MARIA MEDINA MENDOZA</v>
          </cell>
          <cell r="AM302" t="str">
            <v>SUBDIRECCION DE DIVULGACIÓN Y APROPIACIÓN DEL PATRIMONIO</v>
          </cell>
          <cell r="AN302">
            <v>44590</v>
          </cell>
          <cell r="AO302">
            <v>44909</v>
          </cell>
          <cell r="AP302">
            <v>345</v>
          </cell>
          <cell r="AQ302">
            <v>44589</v>
          </cell>
          <cell r="AR302" t="str">
            <v>21,000,000</v>
          </cell>
          <cell r="AS302">
            <v>44592</v>
          </cell>
          <cell r="BU302" t="str">
            <v>Sandra Jannth Rueda Ibañez</v>
          </cell>
          <cell r="BW302" t="str">
            <v>F</v>
          </cell>
          <cell r="BX302">
            <v>44910</v>
          </cell>
        </row>
        <row r="303">
          <cell r="E303">
            <v>302</v>
          </cell>
          <cell r="F303" t="str">
            <v>ELIZABETH BUILES CARMONA</v>
          </cell>
          <cell r="G303" t="str">
            <v>CC</v>
          </cell>
          <cell r="H303">
            <v>1128445296</v>
          </cell>
          <cell r="I303">
            <v>9</v>
          </cell>
          <cell r="J303">
            <v>31919</v>
          </cell>
          <cell r="K303" t="str">
            <v>No aplica</v>
          </cell>
          <cell r="L303" t="str">
            <v>No aplica</v>
          </cell>
          <cell r="M303" t="str">
            <v>No aplica</v>
          </cell>
          <cell r="N303" t="str">
            <v>carrera 65f 32c-04 ap 401</v>
          </cell>
          <cell r="O303" t="str">
            <v>Bogotá</v>
          </cell>
          <cell r="Q303" t="str">
            <v xml:space="preserve"> Contrato de Prestación de Servicios</v>
          </cell>
          <cell r="R303" t="str">
            <v xml:space="preserve">Servicios Profesionales </v>
          </cell>
          <cell r="S303" t="str">
            <v>Contratación directa</v>
          </cell>
          <cell r="T303" t="str">
            <v>Prestación de Servicios Profesionales y Apoyo</v>
          </cell>
          <cell r="U303" t="str">
            <v>Inversión</v>
          </cell>
          <cell r="V303" t="str">
            <v>317-Prestar servicios profesionales al Instituto Distrital de Patrimonio Cultural para apoyar la realización de las ilustraciones que acompañarán de forma gráfica algunas de las publicaciones del Instituto Distrital de Patrimonio Cultural.</v>
          </cell>
          <cell r="W303">
            <v>12000000</v>
          </cell>
          <cell r="X303">
            <v>12000000</v>
          </cell>
          <cell r="Y303">
            <v>4000000</v>
          </cell>
          <cell r="Z303" t="str">
            <v>3 Meses</v>
          </cell>
          <cell r="AA303">
            <v>3</v>
          </cell>
          <cell r="AB303">
            <v>0</v>
          </cell>
          <cell r="AC303">
            <v>90</v>
          </cell>
          <cell r="AD303">
            <v>44588</v>
          </cell>
          <cell r="AE303">
            <v>44596</v>
          </cell>
          <cell r="AF303">
            <v>44684</v>
          </cell>
          <cell r="AG303" t="str">
            <v>ANGELICA MARIA MEDINA MENDOZA</v>
          </cell>
          <cell r="AH303">
            <v>32770467</v>
          </cell>
          <cell r="AI303">
            <v>5</v>
          </cell>
          <cell r="AJ303" t="str">
            <v>https://community.secop.gov.co/Public/Tendering/OpportunityDetail/Index?noticeUID=CO1.NTC.2741062&amp;isFromPublicArea=True&amp;isModal=true&amp;asPopupView=true</v>
          </cell>
          <cell r="AK303" t="str">
            <v>01/27/2022</v>
          </cell>
          <cell r="AL303" t="str">
            <v>ANGELICA MARIA MEDINA MENDOZA</v>
          </cell>
          <cell r="AM303" t="str">
            <v>SUBDIRECCION DE DIVULGACIÓN Y APROPIACIÓN DEL PATRIMONIO</v>
          </cell>
          <cell r="AN303">
            <v>44590</v>
          </cell>
          <cell r="AO303">
            <v>44679</v>
          </cell>
          <cell r="AP303">
            <v>362</v>
          </cell>
          <cell r="AQ303">
            <v>44589</v>
          </cell>
          <cell r="AR303" t="str">
            <v>12,000,000</v>
          </cell>
          <cell r="AS303">
            <v>44596</v>
          </cell>
          <cell r="BU303" t="str">
            <v>Sandra Jannth Rueda Ibañez</v>
          </cell>
          <cell r="BW303" t="str">
            <v>F</v>
          </cell>
          <cell r="BX303">
            <v>44684</v>
          </cell>
        </row>
        <row r="304">
          <cell r="E304">
            <v>303</v>
          </cell>
          <cell r="F304" t="str">
            <v>BIBIANA CASTRO RAMÍREZ</v>
          </cell>
          <cell r="G304" t="str">
            <v>CC</v>
          </cell>
          <cell r="H304">
            <v>52439734</v>
          </cell>
          <cell r="I304">
            <v>2</v>
          </cell>
          <cell r="J304">
            <v>28686</v>
          </cell>
          <cell r="K304" t="str">
            <v>No aplica</v>
          </cell>
          <cell r="L304" t="str">
            <v>No aplica</v>
          </cell>
          <cell r="M304" t="str">
            <v>No aplica</v>
          </cell>
          <cell r="N304" t="str">
            <v>calle 45 no 45 - 47 int 1 apto 501 V Etapa Rafael Nuñez</v>
          </cell>
          <cell r="O304" t="str">
            <v>Bogotá</v>
          </cell>
          <cell r="Q304" t="str">
            <v xml:space="preserve"> Contrato de Prestación de Servicios</v>
          </cell>
          <cell r="R304" t="str">
            <v xml:space="preserve">Servicios Profesionales </v>
          </cell>
          <cell r="S304" t="str">
            <v>Contratación directa</v>
          </cell>
          <cell r="T304" t="str">
            <v>Prestación de Servicios Profesionales y Apoyo</v>
          </cell>
          <cell r="U304" t="str">
            <v>Inversión</v>
          </cell>
          <cell r="V304" t="str">
            <v>154-Prestar servicios profesionales al Instituto Distrital de Patrimonio Cultural para apoyar la revisión de la sintaxis, semántica y ortografía de páginas de texto a ser publicadas por la entidad en el marco de la estrategia de territorialización del Museo de Bogotá.</v>
          </cell>
          <cell r="W304">
            <v>9500000</v>
          </cell>
          <cell r="X304">
            <v>9500000</v>
          </cell>
          <cell r="Y304">
            <v>950000</v>
          </cell>
          <cell r="Z304" t="str">
            <v>10 Meses</v>
          </cell>
          <cell r="AA304">
            <v>10</v>
          </cell>
          <cell r="AB304">
            <v>0</v>
          </cell>
          <cell r="AC304">
            <v>300</v>
          </cell>
          <cell r="AD304">
            <v>44588</v>
          </cell>
          <cell r="AE304">
            <v>44593</v>
          </cell>
          <cell r="AF304">
            <v>44895</v>
          </cell>
          <cell r="AG304" t="str">
            <v>ANGELICA MARIA MEDINA MENDOZA</v>
          </cell>
          <cell r="AH304">
            <v>32770467</v>
          </cell>
          <cell r="AI304">
            <v>5</v>
          </cell>
          <cell r="AJ304" t="str">
            <v>https://community.secop.gov.co/Public/Tendering/OpportunityDetail/Index?noticeUID=CO1.NTC.2743647&amp;isFromPublicArea=True&amp;isModal=true&amp;asPopupView=true</v>
          </cell>
          <cell r="AK304" t="str">
            <v>01/27/2022</v>
          </cell>
          <cell r="AL304" t="str">
            <v>ANGELICA MARIA MEDINA MENDOZA</v>
          </cell>
          <cell r="AM304" t="str">
            <v>SUBDIRECCION DE DIVULGACIÓN Y APROPIACIÓN DEL PATRIMONIO</v>
          </cell>
          <cell r="AN304">
            <v>44589</v>
          </cell>
          <cell r="AO304">
            <v>44892</v>
          </cell>
          <cell r="AP304">
            <v>332</v>
          </cell>
          <cell r="AQ304">
            <v>44589</v>
          </cell>
          <cell r="AR304" t="str">
            <v>9,500,000</v>
          </cell>
          <cell r="AS304">
            <v>44592</v>
          </cell>
          <cell r="BU304" t="str">
            <v>Sandra Jannth Rueda Ibañez</v>
          </cell>
          <cell r="BW304" t="str">
            <v>F</v>
          </cell>
          <cell r="BX304">
            <v>44895</v>
          </cell>
        </row>
        <row r="305">
          <cell r="E305">
            <v>304</v>
          </cell>
          <cell r="F305" t="str">
            <v>FERNANDO JOHAN RIVERA GUERRERO</v>
          </cell>
          <cell r="G305" t="str">
            <v>CC</v>
          </cell>
          <cell r="H305">
            <v>72009650</v>
          </cell>
          <cell r="I305">
            <v>0</v>
          </cell>
          <cell r="J305">
            <v>29141</v>
          </cell>
          <cell r="K305" t="str">
            <v>No aplica</v>
          </cell>
          <cell r="L305" t="str">
            <v>No aplica</v>
          </cell>
          <cell r="M305" t="str">
            <v>No aplica</v>
          </cell>
          <cell r="N305" t="str">
            <v>carrera 56 # 161 - 32</v>
          </cell>
          <cell r="O305" t="str">
            <v>Bogotá</v>
          </cell>
          <cell r="P305" t="str">
            <v>fernando.rivera@idpc.gov.co</v>
          </cell>
          <cell r="Q305" t="str">
            <v xml:space="preserve"> Contrato de Prestación de Servicios</v>
          </cell>
          <cell r="R305" t="str">
            <v>Servicios Apoyo a la Gestion</v>
          </cell>
          <cell r="S305" t="str">
            <v>Contratación directa</v>
          </cell>
          <cell r="T305" t="str">
            <v>Prestación de Servicios Profesionales y Apoyo</v>
          </cell>
          <cell r="U305" t="str">
            <v>Inversión</v>
          </cell>
          <cell r="V305" t="str">
            <v>376-Prestar servicios de apoyo a la gestión al Instituto Distrital de Patrimonio Cultural para apoyar la implementación de la estrategia de comunicación y el sistema gráfico para el parque arqueológico y cultural de Usme, en el marco del Convenio Interadministratvo FDLU-CIA-370-2021.</v>
          </cell>
          <cell r="W305">
            <v>38748600</v>
          </cell>
          <cell r="X305">
            <v>38748600</v>
          </cell>
          <cell r="Y305">
            <v>3874860</v>
          </cell>
          <cell r="Z305" t="str">
            <v>10 Meses</v>
          </cell>
          <cell r="AA305">
            <v>10</v>
          </cell>
          <cell r="AB305">
            <v>0</v>
          </cell>
          <cell r="AC305">
            <v>300</v>
          </cell>
          <cell r="AD305">
            <v>44589</v>
          </cell>
          <cell r="AE305">
            <v>44593</v>
          </cell>
          <cell r="AF305">
            <v>44895</v>
          </cell>
          <cell r="AG305" t="str">
            <v>LUIS CARLOS MANJARRÉZ MARTÍNEZ</v>
          </cell>
          <cell r="AH305">
            <v>1032399045</v>
          </cell>
          <cell r="AI305">
            <v>1</v>
          </cell>
          <cell r="AJ305" t="str">
            <v>https://community.secop.gov.co/Public/Tendering/OpportunityDetail/Index?noticeUID=CO1.NTC.2744660&amp;isFromPublicArea=True&amp;isModal=true&amp;asPopupView=true</v>
          </cell>
          <cell r="AK305" t="str">
            <v>01/27/2022</v>
          </cell>
          <cell r="AL305" t="str">
            <v>ANGELICA MARIA MEDINA MENDOZA</v>
          </cell>
          <cell r="AM305" t="str">
            <v>SUBDIRECCION DE DIVULGACIÓN Y APROPIACIÓN DEL PATRIMONIO</v>
          </cell>
          <cell r="AN305">
            <v>44590</v>
          </cell>
          <cell r="AO305">
            <v>44892</v>
          </cell>
          <cell r="AP305">
            <v>334</v>
          </cell>
          <cell r="AQ305">
            <v>44589</v>
          </cell>
          <cell r="AR305" t="str">
            <v>38,748,600</v>
          </cell>
          <cell r="AS305">
            <v>44592</v>
          </cell>
          <cell r="BU305" t="str">
            <v>Sandra Jannth Rueda Ibañez</v>
          </cell>
          <cell r="BW305" t="str">
            <v>M</v>
          </cell>
          <cell r="BX305">
            <v>44895</v>
          </cell>
        </row>
        <row r="306">
          <cell r="E306">
            <v>305</v>
          </cell>
          <cell r="F306" t="str">
            <v>DIANA PAOLA GAITÁN MARTÍNEZ</v>
          </cell>
          <cell r="G306" t="str">
            <v>CC</v>
          </cell>
          <cell r="H306">
            <v>53083890</v>
          </cell>
          <cell r="I306">
            <v>7</v>
          </cell>
          <cell r="J306">
            <v>31238</v>
          </cell>
          <cell r="K306" t="str">
            <v>No aplica</v>
          </cell>
          <cell r="L306" t="str">
            <v>No aplica</v>
          </cell>
          <cell r="M306" t="str">
            <v>No aplica</v>
          </cell>
          <cell r="N306" t="str">
            <v>Carrera 5 # 1-29 este manzana 4 casa 4</v>
          </cell>
          <cell r="O306" t="str">
            <v>Bogotá</v>
          </cell>
          <cell r="P306" t="str">
            <v>diana.castillo@idpc.gov.co</v>
          </cell>
          <cell r="Q306" t="str">
            <v xml:space="preserve"> Contrato de Prestación de Servicios</v>
          </cell>
          <cell r="R306" t="str">
            <v xml:space="preserve">Servicios Profesionales </v>
          </cell>
          <cell r="S306" t="str">
            <v>Contratación directa</v>
          </cell>
          <cell r="T306" t="str">
            <v>Prestación de Servicios Profesionales y Apoyo</v>
          </cell>
          <cell r="U306" t="str">
            <v>Inversión</v>
          </cell>
          <cell r="V306" t="str">
            <v>349-Prestar servicios profesionales al Intituto Distrital de Patrimonio Cultural para apoyar las acciones de evaluación relacionadas con la visita regular de la Contraloria en la vigencia 2022.</v>
          </cell>
          <cell r="W306">
            <v>12000000</v>
          </cell>
          <cell r="X306">
            <v>12000000</v>
          </cell>
          <cell r="Y306">
            <v>4000000</v>
          </cell>
          <cell r="Z306" t="str">
            <v>3 Meses</v>
          </cell>
          <cell r="AA306">
            <v>3</v>
          </cell>
          <cell r="AB306">
            <v>0</v>
          </cell>
          <cell r="AC306">
            <v>90</v>
          </cell>
          <cell r="AD306">
            <v>44588</v>
          </cell>
          <cell r="AE306">
            <v>44593</v>
          </cell>
          <cell r="AF306">
            <v>44681</v>
          </cell>
          <cell r="AG306" t="str">
            <v>ANGELICA MARIA MEDINA MENDOZA</v>
          </cell>
          <cell r="AH306">
            <v>32770467</v>
          </cell>
          <cell r="AI306">
            <v>5</v>
          </cell>
          <cell r="AJ306" t="str">
            <v>https://community.secop.gov.co/Public/Tendering/OpportunityDetail/Index?noticeUID=CO1.NTC.2745378&amp;isFromPublicArea=True&amp;isModal=true&amp;asPopupView=true</v>
          </cell>
          <cell r="AK306" t="str">
            <v>01/27/2022</v>
          </cell>
          <cell r="AL306" t="str">
            <v>ANGELICA MARIA MEDINA MENDOZA</v>
          </cell>
          <cell r="AM306" t="str">
            <v>SUBDIRECCION DE DIVULGACIÓN Y APROPIACIÓN DEL PATRIMONIO</v>
          </cell>
          <cell r="AN306">
            <v>44590</v>
          </cell>
          <cell r="AO306">
            <v>44678</v>
          </cell>
          <cell r="AP306">
            <v>357</v>
          </cell>
          <cell r="AQ306">
            <v>44589</v>
          </cell>
          <cell r="AR306" t="str">
            <v>12,000,000</v>
          </cell>
          <cell r="AS306">
            <v>44593</v>
          </cell>
          <cell r="BU306" t="str">
            <v>Sandra Jannth Rueda Ibañez</v>
          </cell>
          <cell r="BW306" t="str">
            <v>F</v>
          </cell>
          <cell r="BX306">
            <v>44681</v>
          </cell>
        </row>
        <row r="307">
          <cell r="E307">
            <v>306</v>
          </cell>
          <cell r="F307" t="str">
            <v>YESICA MILENA ACOSTA MOLINA</v>
          </cell>
          <cell r="G307" t="str">
            <v>CC</v>
          </cell>
          <cell r="H307">
            <v>52702693</v>
          </cell>
          <cell r="I307">
            <v>6</v>
          </cell>
          <cell r="J307">
            <v>28995</v>
          </cell>
          <cell r="K307" t="str">
            <v>No aplica</v>
          </cell>
          <cell r="L307" t="str">
            <v>No aplica</v>
          </cell>
          <cell r="M307" t="str">
            <v>No aplica</v>
          </cell>
          <cell r="N307" t="str">
            <v>Calle 29 No 4 02 apto 101</v>
          </cell>
          <cell r="O307" t="str">
            <v>Bogotá</v>
          </cell>
          <cell r="P307" t="str">
            <v>yessica.acosta@idpc.gov.co</v>
          </cell>
          <cell r="Q307" t="str">
            <v xml:space="preserve"> Contrato de Prestación de Servicios</v>
          </cell>
          <cell r="R307" t="str">
            <v xml:space="preserve">Servicios Profesionales </v>
          </cell>
          <cell r="S307" t="str">
            <v>Contratación directa</v>
          </cell>
          <cell r="T307" t="str">
            <v>Prestación de Servicios Profesionales y Apoyo</v>
          </cell>
          <cell r="U307" t="str">
            <v>Inversión</v>
          </cell>
          <cell r="V307" t="str">
            <v>152-Prestar servicios profesionales al Instituto Distrital de Patrimonio Cultural para apoyar la implementación de la imagen y el diseño grafico de los títulos publicados por la entidad en el marco de la estrategia de territorialización del Museo de Bogotá</v>
          </cell>
          <cell r="W307">
            <v>72100000</v>
          </cell>
          <cell r="X307">
            <v>72100000</v>
          </cell>
          <cell r="Y307">
            <v>7210000</v>
          </cell>
          <cell r="Z307" t="str">
            <v>10 Meses</v>
          </cell>
          <cell r="AA307">
            <v>10</v>
          </cell>
          <cell r="AB307">
            <v>0</v>
          </cell>
          <cell r="AC307">
            <v>300</v>
          </cell>
          <cell r="AD307">
            <v>44589</v>
          </cell>
          <cell r="AE307">
            <v>44593</v>
          </cell>
          <cell r="AF307">
            <v>44895</v>
          </cell>
          <cell r="AG307" t="str">
            <v>ANGELICA MARIA MEDINA MENDOZA</v>
          </cell>
          <cell r="AH307">
            <v>32770467</v>
          </cell>
          <cell r="AI307">
            <v>5</v>
          </cell>
          <cell r="AJ307" t="str">
            <v>https://community.secop.gov.co/Public/Tendering/OpportunityDetail/Index?noticeUID=CO1.NTC.2746677&amp;isFromPublicArea=True&amp;isModal=true&amp;asPopupView=true</v>
          </cell>
          <cell r="AK307" t="str">
            <v>01/27/2022</v>
          </cell>
          <cell r="AL307" t="str">
            <v>ANGELICA MARIA MEDINA MENDOZA</v>
          </cell>
          <cell r="AM307" t="str">
            <v>SUBDIRECCION DE DIVULGACIÓN Y APROPIACIÓN DEL PATRIMONIO</v>
          </cell>
          <cell r="AN307">
            <v>44589</v>
          </cell>
          <cell r="AO307">
            <v>44892</v>
          </cell>
          <cell r="AP307">
            <v>369</v>
          </cell>
          <cell r="AQ307">
            <v>44589</v>
          </cell>
          <cell r="AR307" t="str">
            <v>72,100,000</v>
          </cell>
          <cell r="AS307">
            <v>44592</v>
          </cell>
          <cell r="BU307" t="str">
            <v>Sandra Jannth Rueda Ibañez</v>
          </cell>
          <cell r="BW307" t="str">
            <v>F</v>
          </cell>
          <cell r="BX307">
            <v>44895</v>
          </cell>
        </row>
        <row r="308">
          <cell r="E308">
            <v>307</v>
          </cell>
          <cell r="F308" t="str">
            <v>LEONARDO OCHICA SALAMANCA 
GERMAN DARIO AVILA MOLINA</v>
          </cell>
          <cell r="G308" t="str">
            <v>CC</v>
          </cell>
          <cell r="H308">
            <v>80720871</v>
          </cell>
          <cell r="I308">
            <v>9</v>
          </cell>
          <cell r="J308">
            <v>33031</v>
          </cell>
          <cell r="K308" t="str">
            <v>No aplica</v>
          </cell>
          <cell r="L308" t="str">
            <v>No aplica</v>
          </cell>
          <cell r="M308" t="str">
            <v>No aplica</v>
          </cell>
          <cell r="N308" t="str">
            <v>CARRERA 94P 88A 08</v>
          </cell>
          <cell r="O308" t="str">
            <v>Bogotá</v>
          </cell>
          <cell r="P308" t="str">
            <v>german.avila@idpc.gov.co</v>
          </cell>
          <cell r="Q308" t="str">
            <v xml:space="preserve"> Contrato de Prestación de Servicios</v>
          </cell>
          <cell r="R308" t="str">
            <v xml:space="preserve">Servicios Profesionales </v>
          </cell>
          <cell r="S308" t="str">
            <v>Contratación directa</v>
          </cell>
          <cell r="T308" t="str">
            <v>Prestación de Servicios Profesionales y Apoyo</v>
          </cell>
          <cell r="U308" t="str">
            <v>Inversión</v>
          </cell>
          <cell r="V308" t="str">
            <v>295-Prestar servicios profesionales al Instituto Distrital de Patrimonio Cultural para apoyar la produccion de los contentenidos gráficos que se requeran en el marco de las estrategias y acciones de comunciación durante la vigencia 2022.</v>
          </cell>
          <cell r="W308">
            <v>74800000</v>
          </cell>
          <cell r="X308">
            <v>74800000</v>
          </cell>
          <cell r="Y308">
            <v>6800000</v>
          </cell>
          <cell r="Z308" t="str">
            <v>11 Meses</v>
          </cell>
          <cell r="AA308">
            <v>11</v>
          </cell>
          <cell r="AB308">
            <v>0</v>
          </cell>
          <cell r="AC308">
            <v>330</v>
          </cell>
          <cell r="AD308">
            <v>44588</v>
          </cell>
          <cell r="AE308">
            <v>44593</v>
          </cell>
          <cell r="AF308">
            <v>44926</v>
          </cell>
          <cell r="AG308" t="str">
            <v>ANGELICA MARIA MEDINA MENDOZA</v>
          </cell>
          <cell r="AH308">
            <v>32770467</v>
          </cell>
          <cell r="AI308">
            <v>5</v>
          </cell>
          <cell r="AJ308" t="str">
            <v>https://community.secop.gov.co/Public/Tendering/OpportunityDetail/Index?noticeUID=CO1.NTC.2747957&amp;isFromPublicArea=True&amp;isModal=true&amp;asPopupView=true</v>
          </cell>
          <cell r="AK308" t="str">
            <v>01/27/2022</v>
          </cell>
          <cell r="AL308" t="str">
            <v>ANGELICA MARIA MEDINA MENDOZA</v>
          </cell>
          <cell r="AM308" t="str">
            <v>SUBDIRECCION DE DIVULGACIÓN Y APROPIACIÓN DEL PATRIMONIO</v>
          </cell>
          <cell r="AN308" t="str">
            <v>28/01/2022
01/04/2022</v>
          </cell>
          <cell r="AO308" t="str">
            <v>27/12/2022
31/12/2022</v>
          </cell>
          <cell r="AP308">
            <v>353</v>
          </cell>
          <cell r="AQ308">
            <v>44589</v>
          </cell>
          <cell r="AR308" t="str">
            <v>74,800,000</v>
          </cell>
          <cell r="AS308" t="str">
            <v>31/01/2022 
5/04/2022</v>
          </cell>
          <cell r="BE308">
            <v>44651</v>
          </cell>
          <cell r="BF308">
            <v>44652</v>
          </cell>
          <cell r="BG308" t="str">
            <v>GERMAN DARIO AVILA MOLINA</v>
          </cell>
          <cell r="BH308" t="str">
            <v>CC</v>
          </cell>
          <cell r="BI308">
            <v>1049621172</v>
          </cell>
          <cell r="BJ308">
            <v>2</v>
          </cell>
          <cell r="BK308" t="str">
            <v>gavilagrafico@gmail.com</v>
          </cell>
          <cell r="BU308" t="str">
            <v>Gina Paola Ochoa Vivas</v>
          </cell>
          <cell r="BW308" t="str">
            <v>M</v>
          </cell>
          <cell r="BX308">
            <v>44926</v>
          </cell>
        </row>
        <row r="309">
          <cell r="E309">
            <v>308</v>
          </cell>
          <cell r="F309" t="str">
            <v>WILLIAM MANUEL VEGA VARGAS</v>
          </cell>
          <cell r="G309" t="str">
            <v>CC</v>
          </cell>
          <cell r="H309">
            <v>79840910</v>
          </cell>
          <cell r="I309">
            <v>9</v>
          </cell>
          <cell r="J309">
            <v>28028</v>
          </cell>
          <cell r="K309" t="str">
            <v>No aplica</v>
          </cell>
          <cell r="L309" t="str">
            <v>No aplica</v>
          </cell>
          <cell r="M309" t="str">
            <v>No aplica</v>
          </cell>
          <cell r="N309" t="str">
            <v>CALLE 11 No. 2-16 apt 202</v>
          </cell>
          <cell r="O309" t="str">
            <v>Bogotá</v>
          </cell>
          <cell r="P309" t="str">
            <v>william.vega@idpc.gov.co</v>
          </cell>
          <cell r="Q309" t="str">
            <v xml:space="preserve"> Contrato de Prestación de Servicios</v>
          </cell>
          <cell r="R309" t="str">
            <v xml:space="preserve">Servicios Profesionales </v>
          </cell>
          <cell r="S309" t="str">
            <v>Contratación directa</v>
          </cell>
          <cell r="T309" t="str">
            <v>Prestación de Servicios Profesionales y Apoyo</v>
          </cell>
          <cell r="U309" t="str">
            <v>Inversión</v>
          </cell>
          <cell r="V309" t="str">
            <v>282-Prestar servicios profesionales al Instituto Distrital de Patrimonio Cultural para apoyar el analisis e Implementación de la Estrategia de activación social y Salvaguardia de los Patrimonios Integrados del Complejo Hospitalario San Juan de Dios durante la vigencia 2022.</v>
          </cell>
          <cell r="W309">
            <v>53279325</v>
          </cell>
          <cell r="X309">
            <v>53279325</v>
          </cell>
          <cell r="Y309">
            <v>4843575</v>
          </cell>
          <cell r="Z309" t="str">
            <v>11 Meses</v>
          </cell>
          <cell r="AA309">
            <v>11</v>
          </cell>
          <cell r="AB309">
            <v>0</v>
          </cell>
          <cell r="AC309">
            <v>330</v>
          </cell>
          <cell r="AD309">
            <v>44589</v>
          </cell>
          <cell r="AE309">
            <v>44593</v>
          </cell>
          <cell r="AF309">
            <v>44926</v>
          </cell>
          <cell r="AG309" t="str">
            <v>ANGELICA MARIA MEDINA MENDOZA</v>
          </cell>
          <cell r="AH309">
            <v>32770467</v>
          </cell>
          <cell r="AI309">
            <v>5</v>
          </cell>
          <cell r="AJ309" t="str">
            <v>https://community.secop.gov.co/Public/Tendering/OpportunityDetail/Index?noticeUID=CO1.NTC.2769651&amp;isFromPublicArea=True&amp;isModal=true&amp;asPopupView=true</v>
          </cell>
          <cell r="AK309" t="str">
            <v>01/28/2022</v>
          </cell>
          <cell r="AL309" t="str">
            <v>ANGELICA MARIA MEDINA MENDOZA</v>
          </cell>
          <cell r="AM309" t="str">
            <v>SUBDIRECCION DE DIVULGACIÓN Y APROPIACIÓN DEL PATRIMONIO</v>
          </cell>
          <cell r="AN309">
            <v>44589</v>
          </cell>
          <cell r="AO309">
            <v>44922</v>
          </cell>
          <cell r="AP309">
            <v>331</v>
          </cell>
          <cell r="AQ309">
            <v>44589</v>
          </cell>
          <cell r="AR309" t="str">
            <v>53,279,325</v>
          </cell>
          <cell r="AS309">
            <v>44592</v>
          </cell>
          <cell r="BU309" t="str">
            <v>Gina Paola Ochoa Vivas</v>
          </cell>
          <cell r="BW309" t="str">
            <v>M</v>
          </cell>
          <cell r="BX309">
            <v>44926</v>
          </cell>
        </row>
        <row r="310">
          <cell r="E310">
            <v>309</v>
          </cell>
          <cell r="F310" t="str">
            <v>MARIA ANGELICA MONROY CASTRO</v>
          </cell>
          <cell r="G310" t="str">
            <v>CC</v>
          </cell>
          <cell r="H310">
            <v>1032428976</v>
          </cell>
          <cell r="I310">
            <v>9</v>
          </cell>
          <cell r="J310">
            <v>32637</v>
          </cell>
          <cell r="K310" t="str">
            <v>No aplica</v>
          </cell>
          <cell r="L310" t="str">
            <v>No aplica</v>
          </cell>
          <cell r="M310" t="str">
            <v>No aplica</v>
          </cell>
          <cell r="N310" t="str">
            <v>CR 110 G 72 -37</v>
          </cell>
          <cell r="O310" t="str">
            <v>Bogotá</v>
          </cell>
          <cell r="P310" t="str">
            <v>maria.rodriguez@idpc.gov.co</v>
          </cell>
          <cell r="Q310" t="str">
            <v xml:space="preserve"> Contrato de Prestación de Servicios</v>
          </cell>
          <cell r="R310" t="str">
            <v xml:space="preserve">Servicios Profesionales </v>
          </cell>
          <cell r="S310" t="str">
            <v>Contratación directa</v>
          </cell>
          <cell r="T310" t="str">
            <v>Prestación de Servicios Profesionales y Apoyo</v>
          </cell>
          <cell r="U310" t="str">
            <v>Inversión</v>
          </cell>
          <cell r="V310" t="str">
            <v>207-Prestar servicios profesionales al Instituto Distrital de Patrimonio Cultural para apoyar la investigación de la primera fase del proyecto museográfico de renovación del Museo de Bogotá.</v>
          </cell>
          <cell r="W310">
            <v>45963750</v>
          </cell>
          <cell r="X310">
            <v>45963750</v>
          </cell>
          <cell r="Y310">
            <v>4377500</v>
          </cell>
          <cell r="Z310" t="str">
            <v>315 Dias</v>
          </cell>
          <cell r="AA310">
            <v>0</v>
          </cell>
          <cell r="AB310">
            <v>315</v>
          </cell>
          <cell r="AC310">
            <v>315</v>
          </cell>
          <cell r="AD310">
            <v>44588</v>
          </cell>
          <cell r="AE310">
            <v>44593</v>
          </cell>
          <cell r="AF310">
            <v>44910</v>
          </cell>
          <cell r="AG310" t="str">
            <v>LUIS CARLOS MANJARRÉZ MARTÍNEZ</v>
          </cell>
          <cell r="AH310">
            <v>1032399045</v>
          </cell>
          <cell r="AI310">
            <v>1</v>
          </cell>
          <cell r="AJ310" t="str">
            <v>https://community.secop.gov.co/Public/Tendering/OpportunityDetail/Index?noticeUID=CO1.NTC.2747707&amp;isFromPublicArea=True&amp;isModal=true&amp;asPopupView=true</v>
          </cell>
          <cell r="AK310" t="str">
            <v>01/27/2022</v>
          </cell>
          <cell r="AL310" t="str">
            <v>ANGELICA MARIA MEDINA MENDOZA</v>
          </cell>
          <cell r="AM310" t="str">
            <v>SUBDIRECCION DE DIVULGACIÓN Y APROPIACIÓN DEL PATRIMONIO</v>
          </cell>
          <cell r="AN310">
            <v>44589</v>
          </cell>
          <cell r="AO310">
            <v>44910</v>
          </cell>
          <cell r="AP310">
            <v>361</v>
          </cell>
          <cell r="AQ310">
            <v>44589</v>
          </cell>
          <cell r="AR310" t="str">
            <v>45,963,750</v>
          </cell>
          <cell r="AS310">
            <v>44592</v>
          </cell>
          <cell r="BU310" t="str">
            <v>Gina Paola Ochoa Vivas</v>
          </cell>
          <cell r="BW310" t="str">
            <v>F</v>
          </cell>
          <cell r="BX310">
            <v>44910</v>
          </cell>
        </row>
        <row r="311">
          <cell r="E311">
            <v>310</v>
          </cell>
          <cell r="F311" t="str">
            <v>BIBIANA PILAR VIVAS BARRERA</v>
          </cell>
          <cell r="G311" t="str">
            <v>CC</v>
          </cell>
          <cell r="H311">
            <v>1136879141</v>
          </cell>
          <cell r="I311">
            <v>8</v>
          </cell>
          <cell r="J311">
            <v>31576</v>
          </cell>
          <cell r="K311" t="str">
            <v>No aplica</v>
          </cell>
          <cell r="L311" t="str">
            <v>No aplica</v>
          </cell>
          <cell r="M311" t="str">
            <v>No aplica</v>
          </cell>
          <cell r="N311" t="str">
            <v>Carrera 42 No. 1 G 28</v>
          </cell>
          <cell r="O311" t="str">
            <v>Bogotá</v>
          </cell>
          <cell r="P311" t="str">
            <v>bibiana.vivas@idpc.gov.co</v>
          </cell>
          <cell r="Q311" t="str">
            <v xml:space="preserve"> Contrato de Prestación de Servicios</v>
          </cell>
          <cell r="R311" t="str">
            <v xml:space="preserve">Servicios Profesionales </v>
          </cell>
          <cell r="S311" t="str">
            <v>Contratación directa</v>
          </cell>
          <cell r="T311" t="str">
            <v>Prestación de Servicios Profesionales y Apoyo</v>
          </cell>
          <cell r="U311" t="str">
            <v>Inversión</v>
          </cell>
          <cell r="V311" t="str">
            <v>301-Prestar servicios profesionales al Instituto Distrital de Patrimonio Cultural  como gestor(a) digital para apoyar la planeación y gestión las estrategias, contenidos de plataformas digitales, redes sociales y el sitio web del IDPC.</v>
          </cell>
          <cell r="W311">
            <v>74800000</v>
          </cell>
          <cell r="X311">
            <v>74800000</v>
          </cell>
          <cell r="Y311">
            <v>6800000</v>
          </cell>
          <cell r="Z311" t="str">
            <v>11 Meses</v>
          </cell>
          <cell r="AA311">
            <v>11</v>
          </cell>
          <cell r="AB311">
            <v>0</v>
          </cell>
          <cell r="AC311">
            <v>330</v>
          </cell>
          <cell r="AD311">
            <v>44588</v>
          </cell>
          <cell r="AE311">
            <v>44593</v>
          </cell>
          <cell r="AF311">
            <v>44926</v>
          </cell>
          <cell r="AG311" t="str">
            <v>ANGELICA MARIA MEDINA MENDOZA</v>
          </cell>
          <cell r="AH311">
            <v>32770467</v>
          </cell>
          <cell r="AI311">
            <v>5</v>
          </cell>
          <cell r="AJ311" t="str">
            <v>https://community.secop.gov.co/Public/Tendering/OpportunityDetail/Index?noticeUID=CO1.NTC.2747160&amp;isFromPublicArea=True&amp;isModal=true&amp;asPopupView=true</v>
          </cell>
          <cell r="AK311" t="str">
            <v>01/27/2022</v>
          </cell>
          <cell r="AL311" t="str">
            <v>ANGELICA MARIA MEDINA MENDOZA</v>
          </cell>
          <cell r="AM311" t="str">
            <v>SUBDIRECCION DE DIVULGACIÓN Y APROPIACIÓN DEL PATRIMONIO</v>
          </cell>
          <cell r="AN311">
            <v>44590</v>
          </cell>
          <cell r="AO311">
            <v>44922</v>
          </cell>
          <cell r="AP311">
            <v>355</v>
          </cell>
          <cell r="AQ311">
            <v>44589</v>
          </cell>
          <cell r="AR311" t="str">
            <v>74,800,000</v>
          </cell>
          <cell r="AS311">
            <v>44592</v>
          </cell>
          <cell r="BU311" t="str">
            <v>Gina Paola Ochoa Vivas</v>
          </cell>
          <cell r="BW311" t="str">
            <v>F</v>
          </cell>
          <cell r="BX311">
            <v>44926</v>
          </cell>
        </row>
        <row r="312">
          <cell r="E312">
            <v>311</v>
          </cell>
          <cell r="F312" t="str">
            <v>LORENA MARÍA CRUZ CORAL</v>
          </cell>
          <cell r="G312" t="str">
            <v>CC</v>
          </cell>
          <cell r="H312">
            <v>1016017694</v>
          </cell>
          <cell r="I312">
            <v>5</v>
          </cell>
          <cell r="J312">
            <v>32650</v>
          </cell>
          <cell r="K312" t="str">
            <v>No aplica</v>
          </cell>
          <cell r="L312" t="str">
            <v>No aplica</v>
          </cell>
          <cell r="M312" t="str">
            <v>No aplica</v>
          </cell>
          <cell r="N312" t="str">
            <v>CALLE 10 SUR #11 A - 40</v>
          </cell>
          <cell r="O312" t="str">
            <v>Bogotá</v>
          </cell>
          <cell r="P312" t="str">
            <v>lorena.cruz@idpc.gov.co</v>
          </cell>
          <cell r="Q312" t="str">
            <v xml:space="preserve"> Contrato de Prestación de Servicios</v>
          </cell>
          <cell r="R312" t="str">
            <v xml:space="preserve">Servicios Profesionales </v>
          </cell>
          <cell r="S312" t="str">
            <v>Contratación directa</v>
          </cell>
          <cell r="T312" t="str">
            <v>Prestación de Servicios Profesionales y Apoyo</v>
          </cell>
          <cell r="U312" t="str">
            <v>Inversión</v>
          </cell>
          <cell r="V312" t="str">
            <v>510-Prestar servicios profesionales al Instituto Distrital de Patrimono Cultural para apoyar las acciones de arqueología preventiva y pública del Parque Arqueológico y del Patrimonio Cultural de Usme en el marco del Convenio Interadministratvo FDLU-CIA-370-2021.</v>
          </cell>
          <cell r="W312">
            <v>36000000</v>
          </cell>
          <cell r="X312">
            <v>36000000</v>
          </cell>
          <cell r="Y312">
            <v>4000000</v>
          </cell>
          <cell r="Z312" t="str">
            <v>9 Meses</v>
          </cell>
          <cell r="AA312">
            <v>9</v>
          </cell>
          <cell r="AB312">
            <v>0</v>
          </cell>
          <cell r="AC312">
            <v>270</v>
          </cell>
          <cell r="AD312">
            <v>44589</v>
          </cell>
          <cell r="AE312">
            <v>44593</v>
          </cell>
          <cell r="AF312">
            <v>44865</v>
          </cell>
          <cell r="AG312" t="str">
            <v>ANGELICA MARIA MEDINA MENDOZA</v>
          </cell>
          <cell r="AH312">
            <v>32770467</v>
          </cell>
          <cell r="AI312">
            <v>5</v>
          </cell>
          <cell r="AJ312" t="str">
            <v>https://community.secop.gov.co/Public/Tendering/OpportunityDetail/Index?noticeUID=CO1.NTC.2771673&amp;isFromPublicArea=True&amp;isModal=true&amp;asPopupView=true</v>
          </cell>
          <cell r="AK312" t="str">
            <v>01/28/2022</v>
          </cell>
          <cell r="AL312" t="str">
            <v>ANGELICA MARIA MEDINA MENDOZA</v>
          </cell>
          <cell r="AM312" t="str">
            <v>SUBDIRECCION DE DIVULGACIÓN Y APROPIACIÓN DEL PATRIMONIO</v>
          </cell>
          <cell r="AN312">
            <v>44590</v>
          </cell>
          <cell r="AO312">
            <v>44862</v>
          </cell>
          <cell r="AP312">
            <v>322</v>
          </cell>
          <cell r="AQ312">
            <v>44589</v>
          </cell>
          <cell r="AR312" t="str">
            <v>36,000,000</v>
          </cell>
          <cell r="AS312">
            <v>44592</v>
          </cell>
          <cell r="BU312" t="str">
            <v>Laura Maria Hernandez Restrepo</v>
          </cell>
          <cell r="BW312" t="str">
            <v>F</v>
          </cell>
          <cell r="BX312">
            <v>44865</v>
          </cell>
        </row>
        <row r="313">
          <cell r="E313">
            <v>312</v>
          </cell>
          <cell r="F313" t="str">
            <v>IVAN GIUCEPPE PALACINO VILLAMIL</v>
          </cell>
          <cell r="G313" t="str">
            <v>CC</v>
          </cell>
          <cell r="H313">
            <v>1018439394</v>
          </cell>
          <cell r="I313">
            <v>9</v>
          </cell>
          <cell r="J313">
            <v>33187</v>
          </cell>
          <cell r="K313" t="str">
            <v>No aplica</v>
          </cell>
          <cell r="L313" t="str">
            <v>No aplica</v>
          </cell>
          <cell r="M313" t="str">
            <v>No aplica</v>
          </cell>
          <cell r="N313" t="str">
            <v>carrera 4 # 67-48</v>
          </cell>
          <cell r="O313" t="str">
            <v>Bogotá</v>
          </cell>
          <cell r="P313" t="str">
            <v>giuseppe.palacino@idpc.gov.co</v>
          </cell>
          <cell r="Q313" t="str">
            <v xml:space="preserve"> Contrato de Prestación de Servicios</v>
          </cell>
          <cell r="R313" t="str">
            <v xml:space="preserve">Servicios Profesionales </v>
          </cell>
          <cell r="S313" t="str">
            <v>Contratación directa</v>
          </cell>
          <cell r="T313" t="str">
            <v>Prestación de Servicios Profesionales y Apoyo</v>
          </cell>
          <cell r="U313" t="str">
            <v>Inversión</v>
          </cell>
          <cell r="V313" t="str">
            <v>300-Prestar servicios profesionales al Instituto Distrital de Patrimonio Cultural para apoyar el desarrollo de contenidos comunicativos y la gestión de comunidades digitales de los canales de comuncación del IDPC que apunten al fortalecimiento de la comunicación pública con enfoque participativo.</v>
          </cell>
          <cell r="W313">
            <v>68000000</v>
          </cell>
          <cell r="X313">
            <v>68000000</v>
          </cell>
          <cell r="Y313">
            <v>6800000</v>
          </cell>
          <cell r="Z313" t="str">
            <v>10 Meses</v>
          </cell>
          <cell r="AA313">
            <v>10</v>
          </cell>
          <cell r="AB313">
            <v>0</v>
          </cell>
          <cell r="AC313">
            <v>300</v>
          </cell>
          <cell r="AD313">
            <v>44588</v>
          </cell>
          <cell r="AE313">
            <v>44593</v>
          </cell>
          <cell r="AF313">
            <v>44895</v>
          </cell>
          <cell r="AG313" t="str">
            <v>ANGELICA MARIA MEDINA MENDOZA</v>
          </cell>
          <cell r="AH313">
            <v>32770467</v>
          </cell>
          <cell r="AI313">
            <v>5</v>
          </cell>
          <cell r="AJ313" t="str">
            <v>https://community.secop.gov.co/Public/Tendering/OpportunityDetail/Index?noticeUID=CO1.NTC.2747167&amp;isFromPublicArea=True&amp;isModal=true&amp;asPopupView=true</v>
          </cell>
          <cell r="AK313" t="str">
            <v>01/27/2022</v>
          </cell>
          <cell r="AL313" t="str">
            <v>ANGELICA MARIA MEDINA MENDOZA</v>
          </cell>
          <cell r="AM313" t="str">
            <v>SUBDIRECCION DE DIVULGACIÓN Y APROPIACIÓN DEL PATRIMONIO</v>
          </cell>
          <cell r="AN313">
            <v>44590</v>
          </cell>
          <cell r="AO313">
            <v>44923</v>
          </cell>
          <cell r="AP313">
            <v>322</v>
          </cell>
          <cell r="AQ313">
            <v>44589</v>
          </cell>
          <cell r="AR313" t="str">
            <v>36,000,000</v>
          </cell>
          <cell r="AS313">
            <v>44593</v>
          </cell>
          <cell r="BU313" t="str">
            <v>Sandra Jannth Rueda Ibañez</v>
          </cell>
          <cell r="BW313" t="str">
            <v>M</v>
          </cell>
          <cell r="BX313">
            <v>44895</v>
          </cell>
        </row>
        <row r="314">
          <cell r="E314">
            <v>313</v>
          </cell>
          <cell r="F314" t="str">
            <v>DIEGO ANDRÉS CORZO RUEDA</v>
          </cell>
          <cell r="G314" t="str">
            <v>CC</v>
          </cell>
          <cell r="H314">
            <v>1098742049</v>
          </cell>
          <cell r="I314">
            <v>1</v>
          </cell>
          <cell r="J314">
            <v>34193</v>
          </cell>
          <cell r="K314" t="str">
            <v>No aplica</v>
          </cell>
          <cell r="L314" t="str">
            <v>No aplica</v>
          </cell>
          <cell r="M314" t="str">
            <v>No aplica</v>
          </cell>
          <cell r="N314" t="str">
            <v>Cra 7D # 127D - 5. Altos del Contry, torre 2, apto 503</v>
          </cell>
          <cell r="O314" t="str">
            <v>Bogotá</v>
          </cell>
          <cell r="P314" t="str">
            <v>diego.munoz@idpc.gov.co</v>
          </cell>
          <cell r="Q314" t="str">
            <v xml:space="preserve"> Contrato de Prestación de Servicios</v>
          </cell>
          <cell r="R314" t="str">
            <v xml:space="preserve">Servicios Profesionales </v>
          </cell>
          <cell r="S314" t="str">
            <v>Contratación directa</v>
          </cell>
          <cell r="T314" t="str">
            <v>Prestación de Servicios Profesionales y Apoyo</v>
          </cell>
          <cell r="U314" t="str">
            <v>Inversión</v>
          </cell>
          <cell r="V314" t="str">
            <v>210-Prestar servicios profesionales al Instituto Distrital de Patrimonio Cultural para apoyar la implementación del diseño gráfico para el proyecto de renovación del Museo de Bogotá.</v>
          </cell>
          <cell r="W314">
            <v>45963750</v>
          </cell>
          <cell r="X314">
            <v>45963750</v>
          </cell>
          <cell r="Y314">
            <v>4377500</v>
          </cell>
          <cell r="Z314" t="str">
            <v>315 Dias</v>
          </cell>
          <cell r="AA314">
            <v>0</v>
          </cell>
          <cell r="AB314">
            <v>315</v>
          </cell>
          <cell r="AC314">
            <v>315</v>
          </cell>
          <cell r="AD314">
            <v>44589</v>
          </cell>
          <cell r="AE314">
            <v>44593</v>
          </cell>
          <cell r="AF314">
            <v>44910</v>
          </cell>
          <cell r="AG314" t="str">
            <v>LUIS CARLOS MANJARRÉZ MARTÍNEZ</v>
          </cell>
          <cell r="AH314">
            <v>1032399045</v>
          </cell>
          <cell r="AI314">
            <v>1</v>
          </cell>
          <cell r="AJ314" t="str">
            <v>https://community.secop.gov.co/Public/Tendering/OpportunityDetail/Index?noticeUID=CO1.NTC.2769193&amp;isFromPublicArea=True&amp;isModal=true&amp;asPopupView=true</v>
          </cell>
          <cell r="AK314" t="str">
            <v>01/28/2022</v>
          </cell>
          <cell r="AL314" t="str">
            <v>ANGELICA MARIA MEDINA MENDOZA</v>
          </cell>
          <cell r="AM314" t="str">
            <v>SUBDIRECCION DE DIVULGACIÓN Y APROPIACIÓN DEL PATRIMONIO</v>
          </cell>
          <cell r="AN314">
            <v>44590</v>
          </cell>
          <cell r="AO314">
            <v>44909</v>
          </cell>
          <cell r="AP314">
            <v>323</v>
          </cell>
          <cell r="AQ314">
            <v>44589</v>
          </cell>
          <cell r="AR314" t="str">
            <v>45,963,750</v>
          </cell>
          <cell r="AS314">
            <v>44592</v>
          </cell>
          <cell r="BU314" t="str">
            <v xml:space="preserve">Carlos Tello </v>
          </cell>
          <cell r="BW314" t="str">
            <v>M</v>
          </cell>
          <cell r="BX314">
            <v>44910</v>
          </cell>
        </row>
        <row r="315">
          <cell r="E315">
            <v>314</v>
          </cell>
          <cell r="F315" t="str">
            <v>CRISTIAN CAMILO MOSQUERA MORA</v>
          </cell>
          <cell r="G315" t="str">
            <v>CC</v>
          </cell>
          <cell r="H315">
            <v>1013625517</v>
          </cell>
          <cell r="I315">
            <v>7</v>
          </cell>
          <cell r="J315">
            <v>33494</v>
          </cell>
          <cell r="K315" t="str">
            <v>No aplica</v>
          </cell>
          <cell r="L315" t="str">
            <v>No aplica</v>
          </cell>
          <cell r="M315" t="str">
            <v>No aplica</v>
          </cell>
          <cell r="N315" t="str">
            <v>Calle 8 Sur # 19-23</v>
          </cell>
          <cell r="O315" t="str">
            <v>Bogotá</v>
          </cell>
          <cell r="P315" t="str">
            <v>cristian.castaneda@idpc.gov.co</v>
          </cell>
          <cell r="Q315" t="str">
            <v xml:space="preserve"> Contrato de Prestación de Servicios</v>
          </cell>
          <cell r="R315" t="str">
            <v xml:space="preserve">Servicios Profesionales </v>
          </cell>
          <cell r="S315" t="str">
            <v>Contratación directa</v>
          </cell>
          <cell r="T315" t="str">
            <v>Prestación de Servicios Profesionales y Apoyo</v>
          </cell>
          <cell r="U315" t="str">
            <v>Inversión</v>
          </cell>
          <cell r="V315" t="str">
            <v>220-Prestar servicios profesionales al Instituto Distrital de Patrimonio Cultural para apoyar para la digitalización en alta resolución de las fotografías del fondo Saúl Ordúz y editar las respectivas versiones de consulta para su vinculación en Colecciones Colombianas.</v>
          </cell>
          <cell r="W315">
            <v>45963750</v>
          </cell>
          <cell r="X315">
            <v>45963750</v>
          </cell>
          <cell r="Y315">
            <v>4377500</v>
          </cell>
          <cell r="Z315" t="str">
            <v>315 Dias</v>
          </cell>
          <cell r="AA315">
            <v>0</v>
          </cell>
          <cell r="AB315">
            <v>315</v>
          </cell>
          <cell r="AC315">
            <v>315</v>
          </cell>
          <cell r="AD315">
            <v>44589</v>
          </cell>
          <cell r="AE315">
            <v>44593</v>
          </cell>
          <cell r="AF315">
            <v>44910</v>
          </cell>
          <cell r="AG315" t="str">
            <v>LUIS CARLOS MANJARRÉZ MARTÍNEZ</v>
          </cell>
          <cell r="AH315">
            <v>1032399045</v>
          </cell>
          <cell r="AI315">
            <v>1</v>
          </cell>
          <cell r="AJ315" t="str">
            <v>https://community.secop.gov.co/Public/Tendering/OpportunityDetail/Index?noticeUID=CO1.NTC.2770761&amp;isFromPublicArea=True&amp;isModal=true&amp;asPopupView=true</v>
          </cell>
          <cell r="AK315" t="str">
            <v>01/28/2022</v>
          </cell>
          <cell r="AL315" t="str">
            <v>ANGELICA MARIA MEDINA MENDOZA</v>
          </cell>
          <cell r="AM315" t="str">
            <v>SUBDIRECCION DE DIVULGACIÓN Y APROPIACIÓN DEL PATRIMONIO</v>
          </cell>
          <cell r="AN315">
            <v>44590</v>
          </cell>
          <cell r="AO315">
            <v>44909</v>
          </cell>
          <cell r="AP315">
            <v>321</v>
          </cell>
          <cell r="AQ315">
            <v>44589</v>
          </cell>
          <cell r="AR315" t="str">
            <v>45,963,750</v>
          </cell>
          <cell r="AS315">
            <v>44592</v>
          </cell>
          <cell r="BU315" t="str">
            <v xml:space="preserve">Carlos Tello </v>
          </cell>
          <cell r="BW315" t="str">
            <v>M</v>
          </cell>
          <cell r="BX315">
            <v>44910</v>
          </cell>
        </row>
        <row r="316">
          <cell r="E316">
            <v>315</v>
          </cell>
          <cell r="F316" t="str">
            <v>LEANDRO CORTÉS RODRIGUEZ</v>
          </cell>
          <cell r="G316" t="str">
            <v>CC</v>
          </cell>
          <cell r="H316">
            <v>89006450</v>
          </cell>
          <cell r="I316">
            <v>2</v>
          </cell>
          <cell r="J316">
            <v>28090</v>
          </cell>
          <cell r="K316" t="str">
            <v>No aplica</v>
          </cell>
          <cell r="L316" t="str">
            <v>No aplica</v>
          </cell>
          <cell r="M316" t="str">
            <v>No aplica</v>
          </cell>
          <cell r="N316" t="str">
            <v>Cr 21A No. 45A - 69</v>
          </cell>
          <cell r="O316" t="str">
            <v>Bogotá</v>
          </cell>
          <cell r="Q316" t="str">
            <v xml:space="preserve"> Contrato de Prestación de Servicios</v>
          </cell>
          <cell r="R316" t="str">
            <v xml:space="preserve">Servicios Profesionales </v>
          </cell>
          <cell r="S316" t="str">
            <v>Contratación directa</v>
          </cell>
          <cell r="T316" t="str">
            <v>Prestación de Servicios Profesionales y Apoyo</v>
          </cell>
          <cell r="U316" t="str">
            <v>Inversión</v>
          </cell>
          <cell r="V316" t="str">
            <v>133-Prestar servicios profesionales al Instituto Distrital de Patrimonio Cultural para ejecutar las acciones integrales inter e intrainstitucionales del componente programático en  el marco de la  implementación del PEMP del Centro Histórico</v>
          </cell>
          <cell r="W316">
            <v>67550000</v>
          </cell>
          <cell r="X316">
            <v>101325000</v>
          </cell>
          <cell r="Y316">
            <v>9650000</v>
          </cell>
          <cell r="Z316" t="str">
            <v>7 Meses</v>
          </cell>
          <cell r="AA316">
            <v>7</v>
          </cell>
          <cell r="AB316">
            <v>0</v>
          </cell>
          <cell r="AC316">
            <v>210</v>
          </cell>
          <cell r="AD316">
            <v>44588</v>
          </cell>
          <cell r="AE316">
            <v>44589</v>
          </cell>
          <cell r="AF316">
            <v>44800</v>
          </cell>
          <cell r="AG316" t="str">
            <v>ANA MILENA VALLEJO MEJIA</v>
          </cell>
          <cell r="AH316">
            <v>41962990</v>
          </cell>
          <cell r="AI316">
            <v>3</v>
          </cell>
          <cell r="AJ316" t="str">
            <v>https://community.secop.gov.co/Public/Tendering/OpportunityDetail/Index?noticeUID=CO1.NTC.2741124&amp;isFromPublicArea=True&amp;isModal=true&amp;asPopupView=true</v>
          </cell>
          <cell r="AK316" t="str">
            <v>01/27/2022</v>
          </cell>
          <cell r="AL316" t="str">
            <v>ANA MILENA VALLEJO MEJIA</v>
          </cell>
          <cell r="AM316" t="str">
            <v xml:space="preserve"> SUBDIRECCION GESTION TERRITORAL </v>
          </cell>
          <cell r="AN316">
            <v>44589</v>
          </cell>
          <cell r="AO316">
            <v>44803</v>
          </cell>
          <cell r="AP316">
            <v>267</v>
          </cell>
          <cell r="AQ316">
            <v>44588</v>
          </cell>
          <cell r="AR316" t="str">
            <v>67,550,000</v>
          </cell>
          <cell r="AS316">
            <v>44589</v>
          </cell>
          <cell r="AT316">
            <v>44799</v>
          </cell>
          <cell r="AU316">
            <v>105</v>
          </cell>
          <cell r="AV316">
            <v>44799</v>
          </cell>
          <cell r="AW316">
            <v>33775000</v>
          </cell>
          <cell r="BU316" t="str">
            <v>Laura Maria Hernandez Restrepo</v>
          </cell>
          <cell r="BW316" t="str">
            <v>M</v>
          </cell>
          <cell r="BX316">
            <v>44907</v>
          </cell>
        </row>
        <row r="317">
          <cell r="E317">
            <v>316</v>
          </cell>
          <cell r="F317" t="str">
            <v>ORIELLY SIMANCA CASTILLO</v>
          </cell>
          <cell r="G317" t="str">
            <v>CC</v>
          </cell>
          <cell r="H317">
            <v>52513736</v>
          </cell>
          <cell r="I317">
            <v>3</v>
          </cell>
          <cell r="J317">
            <v>28865</v>
          </cell>
          <cell r="K317" t="str">
            <v>No aplica</v>
          </cell>
          <cell r="L317" t="str">
            <v>No aplica</v>
          </cell>
          <cell r="M317" t="str">
            <v>No aplica</v>
          </cell>
          <cell r="N317" t="str">
            <v>Calle 35 # 14 - 70</v>
          </cell>
          <cell r="O317" t="str">
            <v>Bogotá</v>
          </cell>
          <cell r="P317" t="str">
            <v>oriellys.simanca@idpc.gov.co</v>
          </cell>
          <cell r="Q317" t="str">
            <v xml:space="preserve"> Contrato de Prestación de Servicios</v>
          </cell>
          <cell r="R317" t="str">
            <v xml:space="preserve">Servicios Profesionales </v>
          </cell>
          <cell r="S317" t="str">
            <v>Contratación directa</v>
          </cell>
          <cell r="T317" t="str">
            <v>Prestación de Servicios Profesionales y Apoyo</v>
          </cell>
          <cell r="U317" t="str">
            <v>Inversión</v>
          </cell>
          <cell r="V317" t="str">
            <v>43-Prestar servicios profesionales al Instituto Distrital de Patrimonio Cultural para apoyar el desarrollo de los procesos de activación relacionados con el fortalecimiento de tejidos productivos en los entornos patrimoniales.</v>
          </cell>
          <cell r="W317">
            <v>65000000</v>
          </cell>
          <cell r="X317">
            <v>65000000</v>
          </cell>
          <cell r="Y317">
            <v>6500000</v>
          </cell>
          <cell r="Z317" t="str">
            <v>10 Meses</v>
          </cell>
          <cell r="AA317">
            <v>10</v>
          </cell>
          <cell r="AB317">
            <v>0</v>
          </cell>
          <cell r="AC317">
            <v>300</v>
          </cell>
          <cell r="AD317">
            <v>44588</v>
          </cell>
          <cell r="AE317">
            <v>44589</v>
          </cell>
          <cell r="AF317">
            <v>44892</v>
          </cell>
          <cell r="AG317" t="str">
            <v>ANA MILENA VALLEJO MEJIA</v>
          </cell>
          <cell r="AH317">
            <v>41962990</v>
          </cell>
          <cell r="AI317">
            <v>3</v>
          </cell>
          <cell r="AJ317" t="str">
            <v>https://community.secop.gov.co/Public/Tendering/OpportunityDetail/Index?noticeUID=CO1.NTC.2741440&amp;isFromPublicArea=True&amp;isModal=true&amp;asPopupView=true</v>
          </cell>
          <cell r="AK317" t="str">
            <v>01/27/2022</v>
          </cell>
          <cell r="AL317" t="str">
            <v>ANA MILENA VALLEJO MEJIA</v>
          </cell>
          <cell r="AM317" t="str">
            <v xml:space="preserve"> SUBDIRECCION GESTION TERRITORAL </v>
          </cell>
          <cell r="AN317">
            <v>44589</v>
          </cell>
          <cell r="AO317">
            <v>44895</v>
          </cell>
          <cell r="AP317">
            <v>272</v>
          </cell>
          <cell r="AQ317">
            <v>44588</v>
          </cell>
          <cell r="AR317" t="str">
            <v>65,000,000</v>
          </cell>
          <cell r="AS317">
            <v>44589</v>
          </cell>
          <cell r="BU317" t="str">
            <v>Laura Maria Hernandez Restrepo</v>
          </cell>
          <cell r="BW317" t="str">
            <v>F</v>
          </cell>
          <cell r="BX317">
            <v>44892</v>
          </cell>
        </row>
        <row r="318">
          <cell r="E318">
            <v>317</v>
          </cell>
          <cell r="F318" t="str">
            <v>CRISTIAN CAMILO CASTAÑEDA RODRIGUEZ</v>
          </cell>
          <cell r="G318" t="str">
            <v>CC</v>
          </cell>
          <cell r="H318">
            <v>80873665</v>
          </cell>
          <cell r="I318">
            <v>4</v>
          </cell>
          <cell r="J318">
            <v>31131</v>
          </cell>
          <cell r="K318" t="str">
            <v>No aplica</v>
          </cell>
          <cell r="L318" t="str">
            <v>No aplica</v>
          </cell>
          <cell r="M318" t="str">
            <v>No aplica</v>
          </cell>
          <cell r="N318" t="str">
            <v>Calle 10 A No. 72 C 52</v>
          </cell>
          <cell r="O318" t="str">
            <v>Bogotá</v>
          </cell>
          <cell r="P318" t="str">
            <v>cristian.castaneda@idpc.gov.co</v>
          </cell>
          <cell r="Q318" t="str">
            <v xml:space="preserve"> Contrato de Prestación de Servicios</v>
          </cell>
          <cell r="R318" t="str">
            <v xml:space="preserve">Servicios Profesionales </v>
          </cell>
          <cell r="S318" t="str">
            <v>Contratación directa</v>
          </cell>
          <cell r="T318" t="str">
            <v>Prestación de Servicios Profesionales y Apoyo</v>
          </cell>
          <cell r="U318" t="str">
            <v>Inversión</v>
          </cell>
          <cell r="V318" t="str">
            <v>48-Prestar servicios profesionales al Instituto Distrital de Patrimonio Cultural para apoyar la programación, actualización e implementación de los procesos y trámites que se requieren en el aplicativo informático SISBIC, en el marco de la segunda fase de la implementación del PEMP del Centro Histórico de Bogotá.</v>
          </cell>
          <cell r="W318">
            <v>51500000</v>
          </cell>
          <cell r="X318">
            <v>51500000</v>
          </cell>
          <cell r="Y318">
            <v>5150000</v>
          </cell>
          <cell r="Z318" t="str">
            <v>10 Meses</v>
          </cell>
          <cell r="AA318">
            <v>10</v>
          </cell>
          <cell r="AB318">
            <v>0</v>
          </cell>
          <cell r="AC318">
            <v>300</v>
          </cell>
          <cell r="AD318">
            <v>44588</v>
          </cell>
          <cell r="AE318">
            <v>44589</v>
          </cell>
          <cell r="AF318">
            <v>44892</v>
          </cell>
          <cell r="AG318" t="str">
            <v>ANA MILENA VALLEJO MEJIA</v>
          </cell>
          <cell r="AH318">
            <v>41962990</v>
          </cell>
          <cell r="AI318">
            <v>3</v>
          </cell>
          <cell r="AJ318" t="str">
            <v>https://community.secop.gov.co/Public/Tendering/OpportunityDetail/Index?noticeUID=CO1.NTC.2741485&amp;isFromPublicArea=True&amp;isModal=true&amp;asPopupView=true</v>
          </cell>
          <cell r="AK318" t="str">
            <v>01/27/2022</v>
          </cell>
          <cell r="AL318" t="str">
            <v>ANA MILENA VALLEJO MEJIA</v>
          </cell>
          <cell r="AM318" t="str">
            <v xml:space="preserve"> SUBDIRECCION GESTION TERRITORAL </v>
          </cell>
          <cell r="AN318">
            <v>44589</v>
          </cell>
          <cell r="AO318">
            <v>44895</v>
          </cell>
          <cell r="AP318">
            <v>268</v>
          </cell>
          <cell r="AQ318">
            <v>44588</v>
          </cell>
          <cell r="AR318" t="str">
            <v>51,500,000</v>
          </cell>
          <cell r="AS318">
            <v>44589</v>
          </cell>
          <cell r="BU318" t="str">
            <v>Laura Maria Hernandez Restrepo</v>
          </cell>
          <cell r="BW318" t="str">
            <v>M</v>
          </cell>
          <cell r="BX318">
            <v>44892</v>
          </cell>
        </row>
        <row r="319">
          <cell r="E319">
            <v>318</v>
          </cell>
          <cell r="F319" t="str">
            <v>MAGDA FABIOLA ROJAS RAMIREZ</v>
          </cell>
          <cell r="G319" t="str">
            <v>CC</v>
          </cell>
          <cell r="H319">
            <v>52517597</v>
          </cell>
          <cell r="I319">
            <v>4</v>
          </cell>
          <cell r="J319">
            <v>29661</v>
          </cell>
          <cell r="K319" t="str">
            <v>No aplica</v>
          </cell>
          <cell r="L319" t="str">
            <v>No aplica</v>
          </cell>
          <cell r="M319" t="str">
            <v>No aplica</v>
          </cell>
          <cell r="N319" t="str">
            <v>CALLE 22C No. 28-67 APTO 309</v>
          </cell>
          <cell r="O319" t="str">
            <v>Bogotá</v>
          </cell>
          <cell r="P319" t="str">
            <v>magda.rojas@idpc.gov.co</v>
          </cell>
          <cell r="Q319" t="str">
            <v xml:space="preserve"> Contrato de Prestación de Servicios</v>
          </cell>
          <cell r="R319" t="str">
            <v xml:space="preserve">Servicios Profesionales </v>
          </cell>
          <cell r="S319" t="str">
            <v>Contratación directa</v>
          </cell>
          <cell r="T319" t="str">
            <v>Prestación de Servicios Profesionales y Apoyo</v>
          </cell>
          <cell r="U319" t="str">
            <v>Inversión</v>
          </cell>
          <cell r="V319" t="str">
            <v>93-Prestar servicios profesionales al Instituto Distrital de Patrimonio Cultural para apoyar la elaboracion de los insumos del componente de movilidad y accesibilidad en articulación con los demás componentes que hagan parte de la formulación de instrumentos de planeación territorial en entornos patrimoniales.</v>
          </cell>
          <cell r="W319">
            <v>65000000</v>
          </cell>
          <cell r="X319">
            <v>65000000</v>
          </cell>
          <cell r="Y319">
            <v>6500000</v>
          </cell>
          <cell r="Z319" t="str">
            <v>10 Meses</v>
          </cell>
          <cell r="AA319">
            <v>10</v>
          </cell>
          <cell r="AB319">
            <v>0</v>
          </cell>
          <cell r="AC319">
            <v>300</v>
          </cell>
          <cell r="AD319">
            <v>44588</v>
          </cell>
          <cell r="AE319">
            <v>44589</v>
          </cell>
          <cell r="AF319">
            <v>44892</v>
          </cell>
          <cell r="AG319" t="str">
            <v>ANA MILENA VALLEJO MEJIA</v>
          </cell>
          <cell r="AH319">
            <v>41962990</v>
          </cell>
          <cell r="AI319">
            <v>3</v>
          </cell>
          <cell r="AJ319" t="str">
            <v>https://community.secop.gov.co/Public/Tendering/OpportunityDetail/Index?noticeUID=CO1.NTC.2741667&amp;isFromPublicArea=True&amp;isModal=true&amp;asPopupView=true</v>
          </cell>
          <cell r="AK319" t="str">
            <v>01/27/2022</v>
          </cell>
          <cell r="AL319" t="str">
            <v>ANA MILENA VALLEJO MEJIA</v>
          </cell>
          <cell r="AM319" t="str">
            <v xml:space="preserve"> SUBDIRECCION GESTION TERRITORAL </v>
          </cell>
          <cell r="AN319">
            <v>44589</v>
          </cell>
          <cell r="AO319">
            <v>44895</v>
          </cell>
          <cell r="AP319">
            <v>275</v>
          </cell>
          <cell r="AQ319">
            <v>44588</v>
          </cell>
          <cell r="AR319" t="str">
            <v>65,000,000</v>
          </cell>
          <cell r="AS319">
            <v>44589</v>
          </cell>
          <cell r="BU319" t="str">
            <v>Laura Maria Hernandez Restrepo</v>
          </cell>
          <cell r="BW319" t="str">
            <v>F</v>
          </cell>
          <cell r="BX319">
            <v>44892</v>
          </cell>
        </row>
        <row r="320">
          <cell r="E320">
            <v>319</v>
          </cell>
          <cell r="F320" t="str">
            <v>MILLER ALEJANDRO CASTRO PÉREZ</v>
          </cell>
          <cell r="G320" t="str">
            <v>CC</v>
          </cell>
          <cell r="H320">
            <v>80209434</v>
          </cell>
          <cell r="I320">
            <v>3</v>
          </cell>
          <cell r="J320">
            <v>30399</v>
          </cell>
          <cell r="K320" t="str">
            <v>No aplica</v>
          </cell>
          <cell r="L320" t="str">
            <v>No aplica</v>
          </cell>
          <cell r="M320" t="str">
            <v>No aplica</v>
          </cell>
          <cell r="N320" t="str">
            <v>Carrera 94 J Bis No. 80 D 28</v>
          </cell>
          <cell r="O320" t="str">
            <v>Bogotá</v>
          </cell>
          <cell r="P320" t="str">
            <v>miller.castro@idpc.gov.co</v>
          </cell>
          <cell r="Q320" t="str">
            <v xml:space="preserve"> Contrato de Prestación de Servicios</v>
          </cell>
          <cell r="R320" t="str">
            <v xml:space="preserve">Servicios Profesionales </v>
          </cell>
          <cell r="S320" t="str">
            <v>Contratación directa</v>
          </cell>
          <cell r="T320" t="str">
            <v>Prestación de Servicios Profesionales y Apoyo</v>
          </cell>
          <cell r="U320" t="str">
            <v>Inversión</v>
          </cell>
          <cell r="V320" t="str">
            <v>94-Prestar servicios profesionales  al Instituto Distrital de Patrimonio Cultural para apoyar el análisis técnico de las redes húmedas en articulación con los demás componentes que hagan parte de la formulación de instrumentos de planeación territorial.</v>
          </cell>
          <cell r="W320">
            <v>51500000</v>
          </cell>
          <cell r="X320">
            <v>51500000</v>
          </cell>
          <cell r="Y320">
            <v>5150000</v>
          </cell>
          <cell r="Z320" t="str">
            <v>10 Meses</v>
          </cell>
          <cell r="AA320">
            <v>10</v>
          </cell>
          <cell r="AB320">
            <v>0</v>
          </cell>
          <cell r="AC320">
            <v>300</v>
          </cell>
          <cell r="AD320">
            <v>44588</v>
          </cell>
          <cell r="AE320">
            <v>44589</v>
          </cell>
          <cell r="AF320">
            <v>44892</v>
          </cell>
          <cell r="AG320" t="str">
            <v>ANA MILENA VALLEJO MEJIA</v>
          </cell>
          <cell r="AH320">
            <v>41962990</v>
          </cell>
          <cell r="AI320">
            <v>3</v>
          </cell>
          <cell r="AJ320" t="str">
            <v>https://community.secop.gov.co/Public/Tendering/OpportunityDetail/Index?noticeUID=CO1.NTC.2742240&amp;isFromPublicArea=True&amp;isModal=true&amp;asPopupView=true</v>
          </cell>
          <cell r="AK320" t="str">
            <v>01/27/2022</v>
          </cell>
          <cell r="AL320" t="str">
            <v>ANA MILENA VALLEJO MEJIA</v>
          </cell>
          <cell r="AM320" t="str">
            <v xml:space="preserve"> SUBDIRECCION GESTION TERRITORAL </v>
          </cell>
          <cell r="AN320">
            <v>44589</v>
          </cell>
          <cell r="AO320">
            <v>44895</v>
          </cell>
          <cell r="AP320">
            <v>269</v>
          </cell>
          <cell r="AQ320">
            <v>44588</v>
          </cell>
          <cell r="AR320" t="str">
            <v>51,500,000</v>
          </cell>
          <cell r="AS320">
            <v>44589</v>
          </cell>
          <cell r="BU320" t="str">
            <v>Laura Maria Hernandez Restrepo</v>
          </cell>
          <cell r="BW320" t="str">
            <v>M</v>
          </cell>
          <cell r="BX320">
            <v>44892</v>
          </cell>
        </row>
        <row r="321">
          <cell r="E321">
            <v>320</v>
          </cell>
          <cell r="F321" t="str">
            <v>JESUS DAVID QUIROGA MONROY</v>
          </cell>
          <cell r="G321" t="str">
            <v>CC</v>
          </cell>
          <cell r="H321">
            <v>1016050232</v>
          </cell>
          <cell r="I321">
            <v>5</v>
          </cell>
          <cell r="J321">
            <v>33911</v>
          </cell>
          <cell r="K321" t="str">
            <v>No aplica</v>
          </cell>
          <cell r="L321" t="str">
            <v>No aplica</v>
          </cell>
          <cell r="M321" t="str">
            <v>No aplica</v>
          </cell>
          <cell r="N321" t="str">
            <v>Calle 37 # 19 - 16</v>
          </cell>
          <cell r="O321" t="str">
            <v>Bogotá</v>
          </cell>
          <cell r="P321" t="str">
            <v>jesus.quiroga@idpc.gov.co</v>
          </cell>
          <cell r="Q321" t="str">
            <v xml:space="preserve"> Contrato de Prestación de Servicios</v>
          </cell>
          <cell r="R321" t="str">
            <v>Servicios Apoyo a la Gestion</v>
          </cell>
          <cell r="S321" t="str">
            <v>Contratación directa</v>
          </cell>
          <cell r="T321" t="str">
            <v>Prestación de Servicios Profesionales y Apoyo</v>
          </cell>
          <cell r="U321" t="str">
            <v>Inversión</v>
          </cell>
          <cell r="V321" t="str">
            <v>214-Prestar servicios de apoyo a la gestión al Instituto Distrital de Patrimonio Cultural para brindar soporte técnico en los procesos de recolección y sistematización de la información generada en los proyectos y estudios de públicos del Museo de Bogotá.</v>
          </cell>
          <cell r="W321">
            <v>21000000</v>
          </cell>
          <cell r="X321">
            <v>31500000</v>
          </cell>
          <cell r="Y321">
            <v>3500000</v>
          </cell>
          <cell r="Z321" t="str">
            <v>6 Meses</v>
          </cell>
          <cell r="AA321">
            <v>6</v>
          </cell>
          <cell r="AB321">
            <v>0</v>
          </cell>
          <cell r="AC321">
            <v>270</v>
          </cell>
          <cell r="AD321">
            <v>44588</v>
          </cell>
          <cell r="AE321">
            <v>44593</v>
          </cell>
          <cell r="AF321">
            <v>44773</v>
          </cell>
          <cell r="AG321" t="str">
            <v>LUIS CARLOS MANJARRÉZ MARTÍNEZ</v>
          </cell>
          <cell r="AH321">
            <v>1032399045</v>
          </cell>
          <cell r="AI321">
            <v>1</v>
          </cell>
          <cell r="AJ321" t="str">
            <v>https://community.secop.gov.co/Public/Tendering/OpportunityDetail/Index?noticeUID=CO1.NTC.2739547&amp;isFromPublicArea=True&amp;isModal=true&amp;asPopupView=true</v>
          </cell>
          <cell r="AK321" t="str">
            <v>01/27/2022</v>
          </cell>
          <cell r="AL321" t="str">
            <v>ANGELICA MARIA MEDINA MENDOZA</v>
          </cell>
          <cell r="AM321" t="str">
            <v>SUBDIRECCION DE DIVULGACIÓN Y APROPIACIÓN DEL PATRIMONIO</v>
          </cell>
          <cell r="AN321">
            <v>44590</v>
          </cell>
          <cell r="AO321">
            <v>44771</v>
          </cell>
          <cell r="AP321">
            <v>363</v>
          </cell>
          <cell r="AQ321">
            <v>44589</v>
          </cell>
          <cell r="AR321" t="str">
            <v>21,000,000</v>
          </cell>
          <cell r="AS321">
            <v>44592</v>
          </cell>
          <cell r="AT321">
            <v>44771</v>
          </cell>
          <cell r="AU321">
            <v>90</v>
          </cell>
          <cell r="AV321">
            <v>44771</v>
          </cell>
          <cell r="AW321">
            <v>10500000</v>
          </cell>
          <cell r="BU321" t="str">
            <v>Sandra Jannth Rueda Ibañez</v>
          </cell>
          <cell r="BW321" t="str">
            <v>M</v>
          </cell>
          <cell r="BX321">
            <v>44865</v>
          </cell>
        </row>
        <row r="322">
          <cell r="E322">
            <v>321</v>
          </cell>
          <cell r="F322" t="str">
            <v>CONSTANZA MEDINA DÍAZ</v>
          </cell>
          <cell r="G322" t="str">
            <v>CC</v>
          </cell>
          <cell r="H322">
            <v>53166489</v>
          </cell>
          <cell r="I322">
            <v>3</v>
          </cell>
          <cell r="J322">
            <v>31288</v>
          </cell>
          <cell r="K322" t="str">
            <v>No aplica</v>
          </cell>
          <cell r="L322" t="str">
            <v>No aplica</v>
          </cell>
          <cell r="M322" t="str">
            <v>No aplica</v>
          </cell>
          <cell r="N322" t="str">
            <v>CALLE 174 No 8-90 casa 44</v>
          </cell>
          <cell r="O322" t="str">
            <v>Bogotá</v>
          </cell>
          <cell r="P322" t="str">
            <v>constanza.medina@idpc.gov.co</v>
          </cell>
          <cell r="Q322" t="str">
            <v xml:space="preserve"> Contrato de Prestación de Servicios</v>
          </cell>
          <cell r="R322" t="str">
            <v xml:space="preserve">Servicios Profesionales </v>
          </cell>
          <cell r="S322" t="str">
            <v>Contratación directa</v>
          </cell>
          <cell r="T322" t="str">
            <v>Prestación de Servicios Profesionales y Apoyo</v>
          </cell>
          <cell r="U322" t="str">
            <v>Inversión</v>
          </cell>
          <cell r="V322" t="str">
            <v>293-Prestar servicios profesionales al Instituto Distrital de Patrimonio Cultural para apoyar la producción de contenidos comunicativos, realización de eventos y actividades en el marco de las estrategias de  comunicación de la entidad.</v>
          </cell>
          <cell r="W322">
            <v>57000000</v>
          </cell>
          <cell r="X322">
            <v>57000000</v>
          </cell>
          <cell r="Y322">
            <v>6000000</v>
          </cell>
          <cell r="Z322" t="str">
            <v>285 Dias</v>
          </cell>
          <cell r="AA322">
            <v>0</v>
          </cell>
          <cell r="AB322">
            <v>285</v>
          </cell>
          <cell r="AC322">
            <v>285</v>
          </cell>
          <cell r="AD322">
            <v>44588</v>
          </cell>
          <cell r="AE322">
            <v>44593</v>
          </cell>
          <cell r="AF322">
            <v>44880</v>
          </cell>
          <cell r="AG322" t="str">
            <v>ANGELICA MARIA MEDINA MENDOZA</v>
          </cell>
          <cell r="AH322">
            <v>32770467</v>
          </cell>
          <cell r="AI322">
            <v>5</v>
          </cell>
          <cell r="AJ322" t="str">
            <v>https://community.secop.gov.co/Public/Tendering/OpportunityDetail/Index?noticeUID=CO1.NTC.2740218&amp;isFromPublicArea=True&amp;isModal=true&amp;asPopupView=true</v>
          </cell>
          <cell r="AK322" t="str">
            <v>01/27/2022</v>
          </cell>
          <cell r="AL322" t="str">
            <v>ANGELICA MARIA MEDINA MENDOZA</v>
          </cell>
          <cell r="AM322" t="str">
            <v>SUBDIRECCION DE DIVULGACIÓN Y APROPIACIÓN DEL PATRIMONIO</v>
          </cell>
          <cell r="AN322">
            <v>44589</v>
          </cell>
          <cell r="AO322">
            <v>44876</v>
          </cell>
          <cell r="AP322">
            <v>309</v>
          </cell>
          <cell r="AQ322">
            <v>44588</v>
          </cell>
          <cell r="AR322" t="str">
            <v>57,000,000</v>
          </cell>
          <cell r="AS322">
            <v>44593</v>
          </cell>
          <cell r="BU322" t="str">
            <v>Liliana Cecilia Rojas León</v>
          </cell>
          <cell r="BW322" t="str">
            <v>F</v>
          </cell>
          <cell r="BX322">
            <v>44880</v>
          </cell>
        </row>
        <row r="323">
          <cell r="E323">
            <v>322</v>
          </cell>
          <cell r="F323" t="str">
            <v>NATALIA MARGARITA REY CARVAJAL</v>
          </cell>
          <cell r="G323" t="str">
            <v>CC</v>
          </cell>
          <cell r="H323">
            <v>52865176</v>
          </cell>
          <cell r="I323">
            <v>9</v>
          </cell>
          <cell r="J323">
            <v>29961</v>
          </cell>
          <cell r="K323" t="str">
            <v>No aplica</v>
          </cell>
          <cell r="L323" t="str">
            <v>No aplica</v>
          </cell>
          <cell r="M323" t="str">
            <v>No aplica</v>
          </cell>
          <cell r="N323" t="str">
            <v>CR 15 A # 106 - 15</v>
          </cell>
          <cell r="O323" t="str">
            <v>Bogotá</v>
          </cell>
          <cell r="P323" t="str">
            <v>natalia.rey@idpc.gov.co</v>
          </cell>
          <cell r="Q323" t="str">
            <v xml:space="preserve"> Contrato de Prestación de Servicios</v>
          </cell>
          <cell r="R323" t="str">
            <v xml:space="preserve">Servicios Profesionales </v>
          </cell>
          <cell r="S323" t="str">
            <v>Contratación directa</v>
          </cell>
          <cell r="T323" t="str">
            <v>Prestación de Servicios Profesionales y Apoyo</v>
          </cell>
          <cell r="U323" t="str">
            <v>Inversión</v>
          </cell>
          <cell r="V323" t="str">
            <v>291-Prestar servicios profesionales al Instituto Distrital de Patrimonio Cultural para apoyar la implementacion de las estategias y acciones de comunicación del Instituto vigencia 2022.</v>
          </cell>
          <cell r="W323">
            <v>110000000</v>
          </cell>
          <cell r="X323">
            <v>110000000</v>
          </cell>
          <cell r="Y323">
            <v>10000000</v>
          </cell>
          <cell r="Z323" t="str">
            <v>11 Meses</v>
          </cell>
          <cell r="AA323">
            <v>11</v>
          </cell>
          <cell r="AB323">
            <v>0</v>
          </cell>
          <cell r="AC323">
            <v>330</v>
          </cell>
          <cell r="AD323">
            <v>44588</v>
          </cell>
          <cell r="AE323">
            <v>44593</v>
          </cell>
          <cell r="AF323">
            <v>44926</v>
          </cell>
          <cell r="AG323" t="str">
            <v>ANGELICA MARIA MEDINA MENDOZA</v>
          </cell>
          <cell r="AH323">
            <v>32770467</v>
          </cell>
          <cell r="AI323">
            <v>5</v>
          </cell>
          <cell r="AJ323" t="str">
            <v>https://community.secop.gov.co/Public/Tendering/OpportunityDetail/Index?noticeUID=CO1.NTC.2740765&amp;isFromPublicArea=True&amp;isModal=true&amp;asPopupView=true</v>
          </cell>
          <cell r="AK323" t="str">
            <v>01/27/2022</v>
          </cell>
          <cell r="AL323" t="str">
            <v>ANGELICA MARIA MEDINA MENDOZA</v>
          </cell>
          <cell r="AM323" t="str">
            <v>SUBDIRECCION DE DIVULGACIÓN Y APROPIACIÓN DEL PATRIMONIO</v>
          </cell>
          <cell r="AN323">
            <v>44589</v>
          </cell>
          <cell r="AO323">
            <v>44922</v>
          </cell>
          <cell r="AP323">
            <v>365</v>
          </cell>
          <cell r="AQ323">
            <v>44589</v>
          </cell>
          <cell r="AR323" t="str">
            <v>110,000,000</v>
          </cell>
          <cell r="AS323">
            <v>44593</v>
          </cell>
          <cell r="BU323" t="str">
            <v>Liliana Cecilia Rojas León</v>
          </cell>
          <cell r="BW323" t="str">
            <v>F</v>
          </cell>
          <cell r="BX323">
            <v>44926</v>
          </cell>
        </row>
        <row r="324">
          <cell r="E324">
            <v>323</v>
          </cell>
          <cell r="F324" t="str">
            <v>LUISA FERNANDA CASTAÑEDA URREA</v>
          </cell>
          <cell r="G324" t="str">
            <v>CC</v>
          </cell>
          <cell r="H324">
            <v>1022995192</v>
          </cell>
          <cell r="I324">
            <v>6</v>
          </cell>
          <cell r="J324">
            <v>34418</v>
          </cell>
          <cell r="K324" t="str">
            <v>No aplica</v>
          </cell>
          <cell r="L324" t="str">
            <v>No aplica</v>
          </cell>
          <cell r="M324" t="str">
            <v>No aplica</v>
          </cell>
          <cell r="N324" t="str">
            <v>calle 88 b sur 7 12</v>
          </cell>
          <cell r="O324" t="str">
            <v>Bogotá</v>
          </cell>
          <cell r="Q324" t="str">
            <v xml:space="preserve"> Contrato de Prestación de Servicios</v>
          </cell>
          <cell r="R324" t="str">
            <v>Servicios Apoyo a la Gestion</v>
          </cell>
          <cell r="S324" t="str">
            <v>Contratación directa</v>
          </cell>
          <cell r="T324" t="str">
            <v>Prestación de Servicios Profesionales y Apoyo</v>
          </cell>
          <cell r="U324" t="str">
            <v>Inversión</v>
          </cell>
          <cell r="V324" t="str">
            <v>515-Prestar servicios de apoyo a la gestión al Instituto Distrital de Patrimonio Cultural para la puesta en marcha de las acciones participativas en la localidad de Usme, definidas por el programa de Recorridos Patrimoniales</v>
          </cell>
          <cell r="W324">
            <v>14400000</v>
          </cell>
          <cell r="X324">
            <v>14400000</v>
          </cell>
          <cell r="Y324">
            <v>2400000</v>
          </cell>
          <cell r="Z324" t="str">
            <v>6 Meses</v>
          </cell>
          <cell r="AA324">
            <v>6</v>
          </cell>
          <cell r="AB324">
            <v>0</v>
          </cell>
          <cell r="AC324">
            <v>180</v>
          </cell>
          <cell r="AD324">
            <v>44588</v>
          </cell>
          <cell r="AE324">
            <v>44593</v>
          </cell>
          <cell r="AF324">
            <v>44773</v>
          </cell>
          <cell r="AG324" t="str">
            <v>ANGELICA MARIA MEDINA MENDOZA</v>
          </cell>
          <cell r="AH324">
            <v>32770467</v>
          </cell>
          <cell r="AI324">
            <v>5</v>
          </cell>
          <cell r="AJ324" t="str">
            <v>https://community.secop.gov.co/Public/Tendering/OpportunityDetail/Index?noticeUID=CO1.NTC.2741550&amp;isFromPublicArea=True&amp;isModal=true&amp;asPopupView=true</v>
          </cell>
          <cell r="AK324" t="str">
            <v>01/27/2022</v>
          </cell>
          <cell r="AL324" t="str">
            <v>ANGELICA MARIA MEDINA MENDOZA</v>
          </cell>
          <cell r="AM324" t="str">
            <v>SUBDIRECCION DE DIVULGACIÓN Y APROPIACIÓN DEL PATRIMONIO</v>
          </cell>
          <cell r="AN324">
            <v>44590</v>
          </cell>
          <cell r="AO324">
            <v>44770</v>
          </cell>
          <cell r="AP324">
            <v>364</v>
          </cell>
          <cell r="AQ324">
            <v>44589</v>
          </cell>
          <cell r="AR324" t="str">
            <v>14,400,000</v>
          </cell>
          <cell r="AS324">
            <v>44592</v>
          </cell>
          <cell r="BU324" t="str">
            <v>Liliana Cecilia Rojas León</v>
          </cell>
          <cell r="BW324" t="str">
            <v>F</v>
          </cell>
          <cell r="BX324">
            <v>44773</v>
          </cell>
        </row>
        <row r="325">
          <cell r="E325">
            <v>324</v>
          </cell>
          <cell r="F325" t="str">
            <v>CLAUDIA MARCELA VELANDIA PIRAZÁN</v>
          </cell>
          <cell r="G325" t="str">
            <v>CC</v>
          </cell>
          <cell r="H325">
            <v>1022382973</v>
          </cell>
          <cell r="I325">
            <v>0</v>
          </cell>
          <cell r="J325">
            <v>34070</v>
          </cell>
          <cell r="K325" t="str">
            <v>No aplica</v>
          </cell>
          <cell r="L325" t="str">
            <v>No aplica</v>
          </cell>
          <cell r="M325" t="str">
            <v>No aplica</v>
          </cell>
          <cell r="N325" t="str">
            <v>Cra 81bn 19b-80</v>
          </cell>
          <cell r="O325" t="str">
            <v>Bogotá</v>
          </cell>
          <cell r="P325" t="str">
            <v>claudia.velandia@idpc.gov.co</v>
          </cell>
          <cell r="Q325" t="str">
            <v xml:space="preserve"> Contrato de Prestación de Servicios</v>
          </cell>
          <cell r="R325" t="str">
            <v xml:space="preserve">Servicios Profesionales </v>
          </cell>
          <cell r="S325" t="str">
            <v>Contratación directa</v>
          </cell>
          <cell r="T325" t="str">
            <v>Prestación de Servicios Profesionales y Apoyo</v>
          </cell>
          <cell r="U325" t="str">
            <v>Inversión</v>
          </cell>
          <cell r="V325" t="str">
            <v>208-Prestar servicios profesionales al Instituto Distrital de Patrimonio Cultural para apoyar en la generación de los contenidos curatoriales en colaboración con la ciudadanía en el marco del proyecto museográfico de renovación del Museo de Bogotá.</v>
          </cell>
          <cell r="W325">
            <v>45963750</v>
          </cell>
          <cell r="X325">
            <v>45963750</v>
          </cell>
          <cell r="Y325">
            <v>4377500</v>
          </cell>
          <cell r="Z325" t="str">
            <v>315 Dias</v>
          </cell>
          <cell r="AA325">
            <v>0</v>
          </cell>
          <cell r="AB325">
            <v>315</v>
          </cell>
          <cell r="AC325">
            <v>315</v>
          </cell>
          <cell r="AD325">
            <v>44588</v>
          </cell>
          <cell r="AE325">
            <v>44593</v>
          </cell>
          <cell r="AF325">
            <v>44910</v>
          </cell>
          <cell r="AG325" t="str">
            <v>LUIS CARLOS MANJARRÉZ MARTÍNEZ</v>
          </cell>
          <cell r="AH325">
            <v>1032399045</v>
          </cell>
          <cell r="AI325">
            <v>1</v>
          </cell>
          <cell r="AJ325" t="str">
            <v>https://community.secop.gov.co/Public/Tendering/OpportunityDetail/Index?noticeUID=CO1.NTC.2744041&amp;isFromPublicArea=True&amp;isModal=true&amp;asPopupView=true</v>
          </cell>
          <cell r="AK325" t="str">
            <v>01/27/2022</v>
          </cell>
          <cell r="AL325" t="str">
            <v>ANGELICA MARIA MEDINA MENDOZA</v>
          </cell>
          <cell r="AM325" t="str">
            <v>SUBDIRECCION DE DIVULGACIÓN Y APROPIACIÓN DEL PATRIMONIO</v>
          </cell>
          <cell r="AN325">
            <v>44590</v>
          </cell>
          <cell r="AO325">
            <v>44909</v>
          </cell>
          <cell r="AP325">
            <v>325</v>
          </cell>
          <cell r="AQ325">
            <v>44589</v>
          </cell>
          <cell r="AR325" t="str">
            <v>45,693,750</v>
          </cell>
          <cell r="AS325">
            <v>44589</v>
          </cell>
          <cell r="BU325" t="str">
            <v>Liliana Cecilia Rojas León</v>
          </cell>
          <cell r="BW325" t="str">
            <v>F</v>
          </cell>
          <cell r="BX325">
            <v>44910</v>
          </cell>
        </row>
        <row r="326">
          <cell r="E326">
            <v>325</v>
          </cell>
          <cell r="F326" t="str">
            <v>RICARDO ANDRES SANCHEZ PRIETO</v>
          </cell>
          <cell r="G326" t="str">
            <v>CC</v>
          </cell>
          <cell r="H326">
            <v>1144067154</v>
          </cell>
          <cell r="I326">
            <v>8</v>
          </cell>
          <cell r="J326">
            <v>34208</v>
          </cell>
          <cell r="K326" t="str">
            <v>No aplica</v>
          </cell>
          <cell r="L326" t="str">
            <v>No aplica</v>
          </cell>
          <cell r="M326" t="str">
            <v>No aplica</v>
          </cell>
          <cell r="N326" t="str">
            <v>CL 40 B 8 92 AP 304</v>
          </cell>
          <cell r="O326" t="str">
            <v>Bogotá</v>
          </cell>
          <cell r="P326" t="str">
            <v>ricardo.sanchez@idpc.gov.co</v>
          </cell>
          <cell r="Q326" t="str">
            <v xml:space="preserve"> Contrato de Prestación de Servicios</v>
          </cell>
          <cell r="R326" t="str">
            <v xml:space="preserve">Servicios Profesionales </v>
          </cell>
          <cell r="S326" t="str">
            <v>Contratación directa</v>
          </cell>
          <cell r="T326" t="str">
            <v>Prestación de Servicios Profesionales y Apoyo</v>
          </cell>
          <cell r="U326" t="str">
            <v>Inversión</v>
          </cell>
          <cell r="V326" t="str">
            <v>31-Prestar servicios profesionales al Instituto Distrital de Patrimonio Cultural para apoyar la elaboración de insumos del componente de gestión en el marco de la segunda fase de la implementación del PEMP del Centro Histórico de Bogotá.</v>
          </cell>
          <cell r="W326">
            <v>51500000</v>
          </cell>
          <cell r="X326">
            <v>51500000</v>
          </cell>
          <cell r="Y326">
            <v>5150000</v>
          </cell>
          <cell r="Z326" t="str">
            <v>10 Meses</v>
          </cell>
          <cell r="AA326">
            <v>10</v>
          </cell>
          <cell r="AB326">
            <v>0</v>
          </cell>
          <cell r="AC326">
            <v>300</v>
          </cell>
          <cell r="AD326">
            <v>44588</v>
          </cell>
          <cell r="AE326">
            <v>44589</v>
          </cell>
          <cell r="AF326">
            <v>44892</v>
          </cell>
          <cell r="AG326" t="str">
            <v>ANA MILENA VALLEJO MEJIA</v>
          </cell>
          <cell r="AH326">
            <v>41962990</v>
          </cell>
          <cell r="AI326">
            <v>3</v>
          </cell>
          <cell r="AJ326" t="str">
            <v>https://community.secop.gov.co/Public/Tendering/OpportunityDetail/Index?noticeUID=CO1.NTC.2742471&amp;isFromPublicArea=True&amp;isModal=true&amp;asPopupView=true</v>
          </cell>
          <cell r="AK326" t="str">
            <v>01/27/2022</v>
          </cell>
          <cell r="AL326" t="str">
            <v>ANA MILENA VALLEJO MEJIA</v>
          </cell>
          <cell r="AM326" t="str">
            <v xml:space="preserve"> SUBDIRECCION GESTION TERRITORAL </v>
          </cell>
          <cell r="AN326">
            <v>44589</v>
          </cell>
          <cell r="AO326">
            <v>44895</v>
          </cell>
          <cell r="AP326">
            <v>277</v>
          </cell>
          <cell r="AQ326">
            <v>44588</v>
          </cell>
          <cell r="AR326" t="str">
            <v>51,500,000</v>
          </cell>
          <cell r="AS326">
            <v>44589</v>
          </cell>
          <cell r="BU326" t="str">
            <v>Laura Maria Hernandez Restrepo</v>
          </cell>
          <cell r="BW326" t="str">
            <v>M</v>
          </cell>
          <cell r="BX326">
            <v>44892</v>
          </cell>
        </row>
        <row r="327">
          <cell r="E327">
            <v>326</v>
          </cell>
          <cell r="F327" t="str">
            <v>ROSA INES RODRIGUEZ CACERES</v>
          </cell>
          <cell r="G327" t="str">
            <v>CC</v>
          </cell>
          <cell r="H327">
            <v>49780354</v>
          </cell>
          <cell r="I327">
            <v>6</v>
          </cell>
          <cell r="J327">
            <v>28040</v>
          </cell>
          <cell r="K327" t="str">
            <v>No aplica</v>
          </cell>
          <cell r="L327" t="str">
            <v>No aplica</v>
          </cell>
          <cell r="M327" t="str">
            <v>No aplica</v>
          </cell>
          <cell r="N327" t="str">
            <v>Cr 2 E No.  3 B 02</v>
          </cell>
          <cell r="O327" t="str">
            <v>Bogotá</v>
          </cell>
          <cell r="P327" t="str">
            <v>rosa.rodriguez@idpc.gov.co</v>
          </cell>
          <cell r="Q327" t="str">
            <v xml:space="preserve"> Contrato de Prestación de Servicios</v>
          </cell>
          <cell r="R327" t="str">
            <v xml:space="preserve">Servicios Profesionales </v>
          </cell>
          <cell r="S327" t="str">
            <v>Contratación directa</v>
          </cell>
          <cell r="T327" t="str">
            <v>Prestación de Servicios Profesionales y Apoyo</v>
          </cell>
          <cell r="U327" t="str">
            <v>Inversión</v>
          </cell>
          <cell r="V327" t="str">
            <v>55-Prestar servicios profesionales al Instituto Distrital de Patrimonio Cultural para  apoyar el desarrollo  del componente étnico intercultural y diferencial del Proyecto Parque Arqueológico de Usme.</v>
          </cell>
          <cell r="W327">
            <v>45320000</v>
          </cell>
          <cell r="X327">
            <v>45320000</v>
          </cell>
          <cell r="Y327">
            <v>4120000</v>
          </cell>
          <cell r="Z327" t="str">
            <v>11 Meses</v>
          </cell>
          <cell r="AA327">
            <v>11</v>
          </cell>
          <cell r="AB327">
            <v>0</v>
          </cell>
          <cell r="AC327">
            <v>330</v>
          </cell>
          <cell r="AD327">
            <v>44588</v>
          </cell>
          <cell r="AE327">
            <v>44589</v>
          </cell>
          <cell r="AF327">
            <v>44922</v>
          </cell>
          <cell r="AG327" t="str">
            <v>ANA MILENA VALLEJO MEJIA</v>
          </cell>
          <cell r="AH327">
            <v>41962990</v>
          </cell>
          <cell r="AI327">
            <v>3</v>
          </cell>
          <cell r="AJ327" t="str">
            <v>https://community.secop.gov.co/Public/Tendering/OpportunityDetail/Index?noticeUID=CO1.NTC.2742882&amp;isFromPublicArea=True&amp;isModal=true&amp;asPopupView=true</v>
          </cell>
          <cell r="AK327" t="str">
            <v>01/27/2022</v>
          </cell>
          <cell r="AL327" t="str">
            <v>ANA MILENA VALLEJO MEJIA</v>
          </cell>
          <cell r="AM327" t="str">
            <v xml:space="preserve"> SUBDIRECCION GESTION TERRITORAL </v>
          </cell>
          <cell r="AN327">
            <v>44589</v>
          </cell>
          <cell r="AO327">
            <v>44895</v>
          </cell>
          <cell r="AP327">
            <v>273</v>
          </cell>
          <cell r="AQ327">
            <v>44588</v>
          </cell>
          <cell r="AR327" t="str">
            <v>45,320,000</v>
          </cell>
          <cell r="AS327">
            <v>44589</v>
          </cell>
          <cell r="BU327" t="str">
            <v>Laura Maria Hernandez Restrepo</v>
          </cell>
          <cell r="BW327" t="str">
            <v>F</v>
          </cell>
          <cell r="BX327">
            <v>44922</v>
          </cell>
        </row>
        <row r="328">
          <cell r="E328">
            <v>327</v>
          </cell>
          <cell r="F328" t="str">
            <v>MARIA LIBIA VILLALBA RAMIREZ</v>
          </cell>
          <cell r="G328" t="str">
            <v>CC</v>
          </cell>
          <cell r="H328">
            <v>53130187</v>
          </cell>
          <cell r="I328">
            <v>9</v>
          </cell>
          <cell r="J328">
            <v>30929</v>
          </cell>
          <cell r="K328" t="str">
            <v>No aplica</v>
          </cell>
          <cell r="L328" t="str">
            <v>No aplica</v>
          </cell>
          <cell r="M328" t="str">
            <v>No aplica</v>
          </cell>
          <cell r="N328" t="str">
            <v>carrera 12#92a-32 sur</v>
          </cell>
          <cell r="O328" t="str">
            <v>Bogotá</v>
          </cell>
          <cell r="P328" t="str">
            <v>libia.villalba@idpc.gov.co</v>
          </cell>
          <cell r="Q328" t="str">
            <v xml:space="preserve"> Contrato de Prestación de Servicios</v>
          </cell>
          <cell r="R328" t="str">
            <v>Servicios Apoyo a la Gestion</v>
          </cell>
          <cell r="S328" t="str">
            <v>Contratación directa</v>
          </cell>
          <cell r="T328" t="str">
            <v>Prestación de Servicios Profesionales y Apoyo</v>
          </cell>
          <cell r="U328" t="str">
            <v>Inversión</v>
          </cell>
          <cell r="V328" t="str">
            <v>66-Prestar servicios de apoyo a la  gestión social para realizar la identificación y registro del patrimonio vivo de las comunidades campesinas en Sumapaz</v>
          </cell>
          <cell r="W328">
            <v>22000000</v>
          </cell>
          <cell r="X328">
            <v>22000000</v>
          </cell>
          <cell r="Y328">
            <v>2000000</v>
          </cell>
          <cell r="Z328" t="str">
            <v>11 Meses</v>
          </cell>
          <cell r="AA328">
            <v>11</v>
          </cell>
          <cell r="AB328">
            <v>0</v>
          </cell>
          <cell r="AC328">
            <v>330</v>
          </cell>
          <cell r="AD328">
            <v>44588</v>
          </cell>
          <cell r="AE328">
            <v>44589</v>
          </cell>
          <cell r="AF328">
            <v>44922</v>
          </cell>
          <cell r="AG328" t="str">
            <v>ANA MILENA VALLEJO MEJIA</v>
          </cell>
          <cell r="AH328">
            <v>41962990</v>
          </cell>
          <cell r="AI328">
            <v>3</v>
          </cell>
          <cell r="AJ328" t="str">
            <v>https://community.secop.gov.co/Public/Tendering/OpportunityDetail/Index?noticeUID=CO1.NTC.2743049&amp;isFromPublicArea=True&amp;isModal=true&amp;asPopupView=true</v>
          </cell>
          <cell r="AK328" t="str">
            <v>01/27/2022</v>
          </cell>
          <cell r="AL328" t="str">
            <v>ANA MILENA VALLEJO MEJIA</v>
          </cell>
          <cell r="AM328" t="str">
            <v xml:space="preserve"> SUBDIRECCION GESTION TERRITORAL </v>
          </cell>
          <cell r="AN328">
            <v>44589</v>
          </cell>
          <cell r="AO328">
            <v>44925</v>
          </cell>
          <cell r="AP328">
            <v>279</v>
          </cell>
          <cell r="AQ328">
            <v>44588</v>
          </cell>
          <cell r="AR328" t="str">
            <v>22,000,000</v>
          </cell>
          <cell r="AS328">
            <v>44589</v>
          </cell>
          <cell r="BU328" t="str">
            <v>Laura Maria Hernandez Restrepo</v>
          </cell>
          <cell r="BW328" t="str">
            <v>F</v>
          </cell>
          <cell r="BX328">
            <v>44922</v>
          </cell>
        </row>
        <row r="329">
          <cell r="E329">
            <v>328</v>
          </cell>
          <cell r="F329" t="str">
            <v>ALEJANDRA NIÑO BUENO</v>
          </cell>
          <cell r="G329" t="str">
            <v>CC</v>
          </cell>
          <cell r="H329">
            <v>1026577307</v>
          </cell>
          <cell r="I329">
            <v>8</v>
          </cell>
          <cell r="J329">
            <v>34277</v>
          </cell>
          <cell r="K329" t="str">
            <v>No aplica</v>
          </cell>
          <cell r="L329" t="str">
            <v>No aplica</v>
          </cell>
          <cell r="M329" t="str">
            <v>No aplica</v>
          </cell>
          <cell r="N329" t="str">
            <v>Calle 117d 58 50</v>
          </cell>
          <cell r="O329" t="str">
            <v>Bogotá</v>
          </cell>
          <cell r="P329" t="str">
            <v>alejandra.nino@idpc.gov.co</v>
          </cell>
          <cell r="Q329" t="str">
            <v xml:space="preserve"> Contrato de Prestación de Servicios</v>
          </cell>
          <cell r="R329" t="str">
            <v xml:space="preserve">Servicios Profesionales </v>
          </cell>
          <cell r="S329" t="str">
            <v>Contratación directa</v>
          </cell>
          <cell r="T329" t="str">
            <v>Prestación de Servicios Profesionales y Apoyo</v>
          </cell>
          <cell r="U329" t="str">
            <v>Inversión</v>
          </cell>
          <cell r="V329" t="str">
            <v>9-Prestar servicios profesionales al Instituto Distrital de Patrimonio Cultural para apoyar las estrategias y procesos de activación relacionados con temas artísticos, culturales y de espacio público en los entornos patrimoniales.</v>
          </cell>
          <cell r="W329">
            <v>55000000</v>
          </cell>
          <cell r="X329">
            <v>55000000</v>
          </cell>
          <cell r="Y329">
            <v>5500000</v>
          </cell>
          <cell r="Z329" t="str">
            <v>10 Meses</v>
          </cell>
          <cell r="AA329">
            <v>10</v>
          </cell>
          <cell r="AB329">
            <v>0</v>
          </cell>
          <cell r="AC329">
            <v>300</v>
          </cell>
          <cell r="AD329">
            <v>44588</v>
          </cell>
          <cell r="AE329">
            <v>44589</v>
          </cell>
          <cell r="AF329">
            <v>44892</v>
          </cell>
          <cell r="AG329" t="str">
            <v>ANA MILENA VALLEJO MEJIA</v>
          </cell>
          <cell r="AH329">
            <v>41962990</v>
          </cell>
          <cell r="AI329">
            <v>3</v>
          </cell>
          <cell r="AJ329" t="str">
            <v>https://community.secop.gov.co/Public/Tendering/OpportunityDetail/Index?noticeUID=CO1.NTC.2743445&amp;isFromPublicArea=True&amp;isModal=true&amp;asPopupView=true</v>
          </cell>
          <cell r="AK329" t="str">
            <v>01/27/2022</v>
          </cell>
          <cell r="AL329" t="str">
            <v>ANA MILENA VALLEJO MEJIA</v>
          </cell>
          <cell r="AM329" t="str">
            <v xml:space="preserve"> SUBDIRECCION GESTION TERRITORAL </v>
          </cell>
          <cell r="AN329">
            <v>44589</v>
          </cell>
          <cell r="AO329">
            <v>44895</v>
          </cell>
          <cell r="AP329">
            <v>280</v>
          </cell>
          <cell r="AQ329">
            <v>44588</v>
          </cell>
          <cell r="AR329" t="str">
            <v>55,000,000</v>
          </cell>
          <cell r="AS329">
            <v>44589</v>
          </cell>
          <cell r="BU329" t="str">
            <v>Laura Maria Hernandez Restrepo</v>
          </cell>
          <cell r="BW329" t="str">
            <v>F</v>
          </cell>
          <cell r="BX329">
            <v>44892</v>
          </cell>
        </row>
        <row r="330">
          <cell r="E330">
            <v>329</v>
          </cell>
          <cell r="F330" t="str">
            <v>BLANCA LYDA BOGOTA GALARZA</v>
          </cell>
          <cell r="G330" t="str">
            <v>CC</v>
          </cell>
          <cell r="H330">
            <v>39660564</v>
          </cell>
          <cell r="I330">
            <v>5</v>
          </cell>
          <cell r="J330">
            <v>22584</v>
          </cell>
          <cell r="K330" t="str">
            <v>No aplica</v>
          </cell>
          <cell r="L330" t="str">
            <v>No aplica</v>
          </cell>
          <cell r="M330" t="str">
            <v>No aplica</v>
          </cell>
          <cell r="N330" t="str">
            <v>CR 6 11 05
Soacha</v>
          </cell>
          <cell r="O330" t="str">
            <v>Bogotá</v>
          </cell>
          <cell r="Q330" t="str">
            <v xml:space="preserve"> Contrato de Prestación de Servicios</v>
          </cell>
          <cell r="R330" t="str">
            <v xml:space="preserve">Servicios Profesionales </v>
          </cell>
          <cell r="S330" t="str">
            <v>Contratación directa</v>
          </cell>
          <cell r="T330" t="str">
            <v>Prestación de Servicios Profesionales y Apoyo</v>
          </cell>
          <cell r="U330" t="str">
            <v>Inversión</v>
          </cell>
          <cell r="V330" t="str">
            <v>415-Prestar servicios profesionales para el desarrollo de procesos financieros, contables y demás asuntos requeridos por la Subdirección de Gestión Corporativa del IDPC.</v>
          </cell>
          <cell r="W330">
            <v>51500000</v>
          </cell>
          <cell r="X330">
            <v>51500000</v>
          </cell>
          <cell r="Y330">
            <v>5150000</v>
          </cell>
          <cell r="Z330" t="str">
            <v>10 Meses</v>
          </cell>
          <cell r="AA330">
            <v>10</v>
          </cell>
          <cell r="AB330">
            <v>0</v>
          </cell>
          <cell r="AC330">
            <v>300</v>
          </cell>
          <cell r="AD330">
            <v>44588</v>
          </cell>
          <cell r="AE330">
            <v>44592</v>
          </cell>
          <cell r="AF330">
            <v>44895</v>
          </cell>
          <cell r="AG330" t="str">
            <v>JUAN FERNANDO ACOSTA MIRKOW</v>
          </cell>
          <cell r="AH330">
            <v>71722121</v>
          </cell>
          <cell r="AI330">
            <v>1</v>
          </cell>
          <cell r="AJ330" t="str">
            <v>https://community.secop.gov.co/Public/Tendering/OpportunityDetail/Index?noticeUID=CO1.NTC.2755927&amp;isFromPublicArea=True&amp;isModal=true&amp;asPopupView=true</v>
          </cell>
          <cell r="AK330" t="str">
            <v>01/27/2022</v>
          </cell>
          <cell r="AL330" t="str">
            <v>JUAN FERNANDO ACOSTA MIRKOW</v>
          </cell>
          <cell r="AM330" t="str">
            <v>SUBDIRECCION DE GESTION CORPORATIVA</v>
          </cell>
          <cell r="AN330">
            <v>44589</v>
          </cell>
          <cell r="AO330">
            <v>44892</v>
          </cell>
          <cell r="AP330">
            <v>299</v>
          </cell>
          <cell r="AQ330">
            <v>44588</v>
          </cell>
          <cell r="AR330" t="str">
            <v>51,500,000</v>
          </cell>
          <cell r="AS330">
            <v>44592</v>
          </cell>
          <cell r="BU330" t="str">
            <v xml:space="preserve">Carlos Tello </v>
          </cell>
          <cell r="BW330" t="str">
            <v>F</v>
          </cell>
          <cell r="BX330">
            <v>44895</v>
          </cell>
        </row>
        <row r="331">
          <cell r="E331">
            <v>330</v>
          </cell>
          <cell r="F331" t="str">
            <v>JUAN CARLOS GALÁN PEDRAZA</v>
          </cell>
          <cell r="G331" t="str">
            <v>CC</v>
          </cell>
          <cell r="H331">
            <v>80082572</v>
          </cell>
          <cell r="I331">
            <v>3</v>
          </cell>
          <cell r="J331">
            <v>29141</v>
          </cell>
          <cell r="K331" t="str">
            <v>No aplica</v>
          </cell>
          <cell r="L331" t="str">
            <v>No aplica</v>
          </cell>
          <cell r="M331" t="str">
            <v>No aplica</v>
          </cell>
          <cell r="N331" t="str">
            <v>calle 127 46 45</v>
          </cell>
          <cell r="O331" t="str">
            <v>Bogotá</v>
          </cell>
          <cell r="P331" t="str">
            <v>juan.saenz@idpc.gov.co</v>
          </cell>
          <cell r="Q331" t="str">
            <v xml:space="preserve"> Contrato de Prestación de Servicios</v>
          </cell>
          <cell r="R331" t="str">
            <v xml:space="preserve">Servicios Profesionales </v>
          </cell>
          <cell r="S331" t="str">
            <v>Contratación directa</v>
          </cell>
          <cell r="T331" t="str">
            <v>Prestación de Servicios Profesionales y Apoyo</v>
          </cell>
          <cell r="U331" t="str">
            <v>Inversión</v>
          </cell>
          <cell r="V331" t="str">
            <v>33-Prestar servicios profesionales al Instituto Distrital de Patrimonio Cultural para apoyar el seguimiento a los programas, proyectos y acciones en el marco de la implementacion de la segunda fase del PEMP Centro Histórico de Bogotá, en el marco del sistema de gestión del CHB.</v>
          </cell>
          <cell r="W331">
            <v>93500000</v>
          </cell>
          <cell r="X331">
            <v>93500000</v>
          </cell>
          <cell r="Y331">
            <v>8500000</v>
          </cell>
          <cell r="Z331" t="str">
            <v>11 Meses</v>
          </cell>
          <cell r="AA331">
            <v>11</v>
          </cell>
          <cell r="AB331">
            <v>0</v>
          </cell>
          <cell r="AC331">
            <v>330</v>
          </cell>
          <cell r="AD331">
            <v>44588</v>
          </cell>
          <cell r="AE331">
            <v>44589</v>
          </cell>
          <cell r="AF331">
            <v>44922</v>
          </cell>
          <cell r="AG331" t="str">
            <v>ANA MILENA VALLEJO MEJIA</v>
          </cell>
          <cell r="AH331">
            <v>41962990</v>
          </cell>
          <cell r="AI331">
            <v>3</v>
          </cell>
          <cell r="AJ331" t="str">
            <v>https://community.secop.gov.co/Public/Tendering/OpportunityDetail/Index?noticeUID=CO1.NTC.2743909&amp;isFromPublicArea=True&amp;isModal=true&amp;asPopupView=true</v>
          </cell>
          <cell r="AK331" t="str">
            <v>01/27/2022</v>
          </cell>
          <cell r="AL331" t="str">
            <v>ANA MILENA VALLEJO MEJIA</v>
          </cell>
          <cell r="AM331" t="str">
            <v xml:space="preserve"> SUBDIRECCION GESTION TERRITORAL </v>
          </cell>
          <cell r="AN331">
            <v>44589</v>
          </cell>
          <cell r="AO331">
            <v>44925</v>
          </cell>
          <cell r="AP331">
            <v>278</v>
          </cell>
          <cell r="AQ331">
            <v>44588</v>
          </cell>
          <cell r="AR331" t="str">
            <v>93,500,000</v>
          </cell>
          <cell r="AS331">
            <v>44589</v>
          </cell>
          <cell r="BU331" t="str">
            <v>Laura Maria Hernandez Restrepo</v>
          </cell>
          <cell r="BW331" t="str">
            <v>M</v>
          </cell>
          <cell r="BX331">
            <v>44922</v>
          </cell>
        </row>
        <row r="332">
          <cell r="E332">
            <v>331</v>
          </cell>
          <cell r="F332" t="str">
            <v>CELIA DEL PILAR PAEZ CANRO</v>
          </cell>
          <cell r="G332" t="str">
            <v>CC</v>
          </cell>
          <cell r="H332">
            <v>52902826</v>
          </cell>
          <cell r="I332">
            <v>7</v>
          </cell>
          <cell r="J332">
            <v>30071</v>
          </cell>
          <cell r="K332" t="str">
            <v>No aplica</v>
          </cell>
          <cell r="L332" t="str">
            <v>No aplica</v>
          </cell>
          <cell r="M332" t="str">
            <v>No aplica</v>
          </cell>
          <cell r="N332" t="str">
            <v>CALLE 56 # 35 A - 08 APTO: 401</v>
          </cell>
          <cell r="O332" t="str">
            <v>Bogotá</v>
          </cell>
          <cell r="P332" t="str">
            <v>celia.paez@idpc.gov.co</v>
          </cell>
          <cell r="Q332" t="str">
            <v xml:space="preserve"> Contrato de Prestación de Servicios</v>
          </cell>
          <cell r="R332" t="str">
            <v xml:space="preserve">Servicios Profesionales </v>
          </cell>
          <cell r="S332" t="str">
            <v>Contratación directa</v>
          </cell>
          <cell r="T332" t="str">
            <v>Prestación de Servicios Profesionales y Apoyo</v>
          </cell>
          <cell r="U332" t="str">
            <v>Inversión</v>
          </cell>
          <cell r="V332" t="str">
            <v>280-Prestar servicios profesionales al Instituto Distrital de Patrimonio Cultural para apoyar la gestión, ejecución y seguimiento de la estrategia de Activación Social y Salvaguardia de los Patrimonios Integrados del Complejo Hospitalario San Juan de Dios en cumplimiento del CONVENIO INTERADMINISTRATIVO No. 342-2021, durante la vigencia 2022.</v>
          </cell>
          <cell r="W332">
            <v>66000000</v>
          </cell>
          <cell r="X332">
            <v>66000000</v>
          </cell>
          <cell r="Y332">
            <v>6000000</v>
          </cell>
          <cell r="Z332" t="str">
            <v>11 Meses</v>
          </cell>
          <cell r="AA332">
            <v>11</v>
          </cell>
          <cell r="AB332">
            <v>0</v>
          </cell>
          <cell r="AC332">
            <v>330</v>
          </cell>
          <cell r="AD332">
            <v>44588</v>
          </cell>
          <cell r="AE332">
            <v>44593</v>
          </cell>
          <cell r="AF332">
            <v>44926</v>
          </cell>
          <cell r="AG332" t="str">
            <v>ANGELICA MARIA MEDINA MENDOZA</v>
          </cell>
          <cell r="AH332">
            <v>32770467</v>
          </cell>
          <cell r="AI332">
            <v>5</v>
          </cell>
          <cell r="AJ332" t="str">
            <v>https://community.secop.gov.co/Public/Tendering/OpportunityDetail/Index?noticeUID=CO1.NTC.2746884&amp;isFromPublicArea=True&amp;isModal=true&amp;asPopupView=true</v>
          </cell>
          <cell r="AK332" t="str">
            <v>01/27/2022</v>
          </cell>
          <cell r="AL332" t="str">
            <v>ANGELICA MARIA MEDINA MENDOZA</v>
          </cell>
          <cell r="AM332" t="str">
            <v>SUBDIRECCION DE DIVULGACIÓN Y APROPIACIÓN DEL PATRIMONIO</v>
          </cell>
          <cell r="AN332">
            <v>44589</v>
          </cell>
          <cell r="AO332">
            <v>44922</v>
          </cell>
          <cell r="AP332">
            <v>329</v>
          </cell>
          <cell r="AQ332">
            <v>44589</v>
          </cell>
          <cell r="AR332" t="str">
            <v>66,000,000</v>
          </cell>
          <cell r="AS332">
            <v>44592</v>
          </cell>
          <cell r="BU332" t="str">
            <v>Sandra Jannth Rueda Ibañez</v>
          </cell>
          <cell r="BW332" t="str">
            <v>F</v>
          </cell>
          <cell r="BX332">
            <v>44926</v>
          </cell>
        </row>
        <row r="333">
          <cell r="E333">
            <v>332</v>
          </cell>
          <cell r="F333" t="str">
            <v>JOSE GREGORIO RODRIGUEZ SARMIENTO</v>
          </cell>
          <cell r="G333" t="str">
            <v>CC</v>
          </cell>
          <cell r="H333">
            <v>77188706</v>
          </cell>
          <cell r="I333">
            <v>9</v>
          </cell>
          <cell r="J333">
            <v>27779</v>
          </cell>
          <cell r="K333" t="str">
            <v>No aplica</v>
          </cell>
          <cell r="L333" t="str">
            <v>No aplica</v>
          </cell>
          <cell r="M333" t="str">
            <v>No aplica</v>
          </cell>
          <cell r="N333" t="str">
            <v xml:space="preserve">calle25 a 2-2 </v>
          </cell>
          <cell r="O333" t="str">
            <v>Valledupar</v>
          </cell>
          <cell r="P333" t="str">
            <v>jmojica@movilidadbogota.gov.co</v>
          </cell>
          <cell r="Q333" t="str">
            <v xml:space="preserve"> Contrato de Prestación de Servicios</v>
          </cell>
          <cell r="R333" t="str">
            <v xml:space="preserve">Servicios Profesionales </v>
          </cell>
          <cell r="S333" t="str">
            <v>Contratación directa</v>
          </cell>
          <cell r="T333" t="str">
            <v>Prestación de Servicios Profesionales y Apoyo</v>
          </cell>
          <cell r="U333" t="str">
            <v>Inversión</v>
          </cell>
          <cell r="V333" t="str">
            <v>382-Prestar servicios profesionales al Instituto Distrital de Patrimonio Cultural para apoyar la realización de acciones y la articulación que permitan el acceso diverso, plural e igualitario a los programas institucionales en perspectiva del enfoque diferencial étnico.</v>
          </cell>
          <cell r="W333">
            <v>20000000</v>
          </cell>
          <cell r="X333">
            <v>20000000</v>
          </cell>
          <cell r="Y333">
            <v>4000000</v>
          </cell>
          <cell r="Z333" t="str">
            <v>5 Meses</v>
          </cell>
          <cell r="AA333">
            <v>5</v>
          </cell>
          <cell r="AB333">
            <v>0</v>
          </cell>
          <cell r="AC333">
            <v>150</v>
          </cell>
          <cell r="AD333">
            <v>44588</v>
          </cell>
          <cell r="AE333">
            <v>44600</v>
          </cell>
          <cell r="AF333">
            <v>44749</v>
          </cell>
          <cell r="AG333" t="str">
            <v>ANGELICA MARIA MEDINA MENDOZA</v>
          </cell>
          <cell r="AH333">
            <v>32770467</v>
          </cell>
          <cell r="AI333">
            <v>5</v>
          </cell>
          <cell r="AJ333" t="str">
            <v>https://community.secop.gov.co/Public/Tendering/OpportunityDetail/Index?noticeUID=CO1.NTC.2754432&amp;isFromPublicArea=True&amp;isModal=true&amp;asPopupView=true</v>
          </cell>
          <cell r="AK333" t="str">
            <v>01/27/2022</v>
          </cell>
          <cell r="AL333" t="str">
            <v>ANGELICA MARIA MEDINA MENDOZA</v>
          </cell>
          <cell r="AM333" t="str">
            <v>SUBDIRECCION DE DIVULGACIÓN Y APROPIACIÓN DEL PATRIMONIO</v>
          </cell>
          <cell r="AN333">
            <v>44590</v>
          </cell>
          <cell r="AO333">
            <v>44739</v>
          </cell>
          <cell r="AP333">
            <v>330</v>
          </cell>
          <cell r="AQ333">
            <v>44589</v>
          </cell>
          <cell r="AR333" t="str">
            <v>20,000,000</v>
          </cell>
          <cell r="AS333">
            <v>44592</v>
          </cell>
          <cell r="BU333" t="str">
            <v>Sandra Jannth Rueda Ibañez</v>
          </cell>
          <cell r="BW333" t="str">
            <v>M</v>
          </cell>
          <cell r="BX333">
            <v>44749</v>
          </cell>
        </row>
        <row r="334">
          <cell r="E334">
            <v>333</v>
          </cell>
          <cell r="F334" t="str">
            <v>MARÍA FERNANDA ANGEL GONZÁLEZ</v>
          </cell>
          <cell r="G334" t="str">
            <v>CC</v>
          </cell>
          <cell r="H334">
            <v>1018465219</v>
          </cell>
          <cell r="I334">
            <v>8</v>
          </cell>
          <cell r="J334">
            <v>34405</v>
          </cell>
          <cell r="K334" t="str">
            <v>No aplica</v>
          </cell>
          <cell r="L334" t="str">
            <v>No aplica</v>
          </cell>
          <cell r="M334" t="str">
            <v>No aplica</v>
          </cell>
          <cell r="N334" t="str">
            <v>Cra 82 A N° 6 - 16 Interior 2 Apto 206 - Tabakú</v>
          </cell>
          <cell r="O334" t="str">
            <v>Bogotá</v>
          </cell>
          <cell r="P334" t="str">
            <v>maria.angel@idpc.gov.co</v>
          </cell>
          <cell r="Q334" t="str">
            <v xml:space="preserve"> Contrato de Prestación de Servicios</v>
          </cell>
          <cell r="R334" t="str">
            <v xml:space="preserve">Servicios Profesionales </v>
          </cell>
          <cell r="S334" t="str">
            <v>Contratación directa</v>
          </cell>
          <cell r="T334" t="str">
            <v>Prestación de Servicios Profesionales y Apoyo</v>
          </cell>
          <cell r="U334" t="str">
            <v>Inversión</v>
          </cell>
          <cell r="V334" t="str">
            <v>179-Prestar servicios profesionales al Instituto Distrital de Patrimonio Cultural para apoyar la formulación del programa distrital de estímulos para la cultura vigencia 2022</v>
          </cell>
          <cell r="W334">
            <v>64890000</v>
          </cell>
          <cell r="X334">
            <v>64890000</v>
          </cell>
          <cell r="Y334">
            <v>6180000</v>
          </cell>
          <cell r="Z334" t="str">
            <v>315 Dias</v>
          </cell>
          <cell r="AA334">
            <v>0</v>
          </cell>
          <cell r="AB334">
            <v>315</v>
          </cell>
          <cell r="AC334">
            <v>315</v>
          </cell>
          <cell r="AD334">
            <v>44589</v>
          </cell>
          <cell r="AE334">
            <v>44593</v>
          </cell>
          <cell r="AF334">
            <v>44910</v>
          </cell>
          <cell r="AG334" t="str">
            <v>ANGELICA MARIA MEDINA MENDOZA</v>
          </cell>
          <cell r="AH334">
            <v>32770467</v>
          </cell>
          <cell r="AI334">
            <v>5</v>
          </cell>
          <cell r="AJ334" t="str">
            <v>https://community.secop.gov.co/Public/Tendering/OpportunityDetail/Index?noticeUID=CO1.NTC.2763467&amp;isFromPublicArea=True&amp;isModal=true&amp;asPopupView=true</v>
          </cell>
          <cell r="AK334" t="str">
            <v>01/27/2022</v>
          </cell>
          <cell r="AL334" t="str">
            <v>ANGELICA MARIA MEDINA MENDOZA</v>
          </cell>
          <cell r="AM334" t="str">
            <v>SUBDIRECCION DE DIVULGACIÓN Y APROPIACIÓN DEL PATRIMONIO</v>
          </cell>
          <cell r="AN334">
            <v>44589</v>
          </cell>
          <cell r="AO334">
            <v>44900</v>
          </cell>
          <cell r="AP334">
            <v>336</v>
          </cell>
          <cell r="AQ334">
            <v>44589</v>
          </cell>
          <cell r="AR334" t="str">
            <v>64,890,000</v>
          </cell>
          <cell r="AS334">
            <v>44593</v>
          </cell>
          <cell r="BU334" t="str">
            <v>Sandra Jannth Rueda Ibañez</v>
          </cell>
          <cell r="BW334" t="str">
            <v>F</v>
          </cell>
          <cell r="BX334">
            <v>44910</v>
          </cell>
        </row>
        <row r="335">
          <cell r="E335">
            <v>334</v>
          </cell>
          <cell r="F335" t="str">
            <v>JAVIER FELIPE ORTIZ CASSIANI</v>
          </cell>
          <cell r="G335" t="str">
            <v>CC</v>
          </cell>
          <cell r="H335">
            <v>77170950</v>
          </cell>
          <cell r="I335">
            <v>0</v>
          </cell>
          <cell r="J335">
            <v>26106</v>
          </cell>
          <cell r="K335" t="str">
            <v>No aplica</v>
          </cell>
          <cell r="L335" t="str">
            <v>No aplica</v>
          </cell>
          <cell r="M335" t="str">
            <v>No aplica</v>
          </cell>
          <cell r="N335" t="str">
            <v>Calle 24A # 19-59 edificio El Pastelillo, Apto. 403. Manga, Cartagena</v>
          </cell>
          <cell r="O335" t="str">
            <v>Bogotá</v>
          </cell>
          <cell r="Q335" t="str">
            <v xml:space="preserve"> Contrato de Prestación de Servicios</v>
          </cell>
          <cell r="R335" t="str">
            <v xml:space="preserve">Servicios Profesionales </v>
          </cell>
          <cell r="S335" t="str">
            <v>Contratación directa</v>
          </cell>
          <cell r="T335" t="str">
            <v>Prestación de Servicios Profesionales y Apoyo</v>
          </cell>
          <cell r="U335" t="str">
            <v>Inversión</v>
          </cell>
          <cell r="V335" t="str">
            <v>148-Prestar servicios profesionales al Instituto Distrital de Patrimonio Cultural - IDPC para apoyar la implementación de enfoques, conceptos y metodologías propias de la investigación a los procesos de gestión misionales de la entidad.</v>
          </cell>
          <cell r="W335">
            <v>43260000</v>
          </cell>
          <cell r="X335">
            <v>64890000</v>
          </cell>
          <cell r="Y335">
            <v>7210000</v>
          </cell>
          <cell r="Z335" t="str">
            <v>6 Meses</v>
          </cell>
          <cell r="AA335">
            <v>6</v>
          </cell>
          <cell r="AB335">
            <v>0</v>
          </cell>
          <cell r="AC335">
            <v>270</v>
          </cell>
          <cell r="AD335">
            <v>44588</v>
          </cell>
          <cell r="AE335">
            <v>44593</v>
          </cell>
          <cell r="AF335">
            <v>44773</v>
          </cell>
          <cell r="AG335" t="str">
            <v>ANGELICA MARIA MEDINA MENDOZA</v>
          </cell>
          <cell r="AH335">
            <v>32770467</v>
          </cell>
          <cell r="AI335">
            <v>5</v>
          </cell>
          <cell r="AJ335" t="str">
            <v>https://community.secop.gov.co/Public/Tendering/OpportunityDetail/Index?noticeUID=CO1.NTC.2751157&amp;isFromPublicArea=True&amp;isModal=true&amp;asPopupView=true</v>
          </cell>
          <cell r="AK335" t="str">
            <v>01/27/2022</v>
          </cell>
          <cell r="AL335" t="str">
            <v>ANGELICA MARIA MEDINA MENDOZA</v>
          </cell>
          <cell r="AM335" t="str">
            <v>SUBDIRECCION DE DIVULGACIÓN Y APROPIACIÓN DEL PATRIMONIO</v>
          </cell>
          <cell r="AN335">
            <v>44589</v>
          </cell>
          <cell r="AO335">
            <v>44769</v>
          </cell>
          <cell r="AP335">
            <v>372</v>
          </cell>
          <cell r="AQ335">
            <v>44589</v>
          </cell>
          <cell r="AR335" t="str">
            <v>43,260,000</v>
          </cell>
          <cell r="AS335">
            <v>44592</v>
          </cell>
          <cell r="AT335">
            <v>44770</v>
          </cell>
          <cell r="AU335">
            <v>90</v>
          </cell>
          <cell r="AV335">
            <v>44770</v>
          </cell>
          <cell r="AW335">
            <v>21630000</v>
          </cell>
          <cell r="BU335" t="str">
            <v>Sandra Jannth Rueda Ibañez</v>
          </cell>
          <cell r="BW335" t="str">
            <v>M</v>
          </cell>
          <cell r="BX335">
            <v>44865</v>
          </cell>
        </row>
        <row r="336">
          <cell r="E336">
            <v>335</v>
          </cell>
          <cell r="F336" t="str">
            <v>MÓNICA ANDREA SARMIENTO ROA</v>
          </cell>
          <cell r="G336" t="str">
            <v>CC</v>
          </cell>
          <cell r="H336">
            <v>52912702</v>
          </cell>
          <cell r="I336">
            <v>5</v>
          </cell>
          <cell r="J336">
            <v>30130</v>
          </cell>
          <cell r="K336" t="str">
            <v>No aplica</v>
          </cell>
          <cell r="L336" t="str">
            <v>No aplica</v>
          </cell>
          <cell r="M336" t="str">
            <v>No aplica</v>
          </cell>
          <cell r="N336" t="str">
            <v>Carrera 72 C # 8 - 67 apartamento 201</v>
          </cell>
          <cell r="O336" t="str">
            <v>Bogotá</v>
          </cell>
          <cell r="P336" t="str">
            <v>monica.sarmiento@idpc.gov.co</v>
          </cell>
          <cell r="Q336" t="str">
            <v xml:space="preserve"> Contrato de Prestación de Servicios</v>
          </cell>
          <cell r="R336" t="str">
            <v xml:space="preserve">Servicios Profesionales </v>
          </cell>
          <cell r="S336" t="str">
            <v>Contratación directa</v>
          </cell>
          <cell r="T336" t="str">
            <v>Prestación de Servicios Profesionales y Apoyo</v>
          </cell>
          <cell r="U336" t="str">
            <v>Inversión</v>
          </cell>
          <cell r="V336" t="str">
            <v>196-Prestar servicios profesionales al Instituto Distrital de Patrimonio Cultural para apoyar los procesos de identificación, documentación y registro del patrimonio cultural inmaterial a partir de la consolidación de herramientas y rutas metodologícas para la confección participativa y colaborativa de inventarios de PCI.</v>
          </cell>
          <cell r="W336">
            <v>66000000</v>
          </cell>
          <cell r="X336">
            <v>66000000</v>
          </cell>
          <cell r="Y336">
            <v>6600000</v>
          </cell>
          <cell r="Z336" t="str">
            <v>10 Meses</v>
          </cell>
          <cell r="AA336">
            <v>10</v>
          </cell>
          <cell r="AB336">
            <v>0</v>
          </cell>
          <cell r="AC336">
            <v>300</v>
          </cell>
          <cell r="AD336">
            <v>44588</v>
          </cell>
          <cell r="AE336">
            <v>44589</v>
          </cell>
          <cell r="AF336">
            <v>44892</v>
          </cell>
          <cell r="AG336" t="str">
            <v>ANGELICA MARIA MEDINA MENDOZA</v>
          </cell>
          <cell r="AH336">
            <v>32770467</v>
          </cell>
          <cell r="AI336">
            <v>5</v>
          </cell>
          <cell r="AJ336" t="str">
            <v>https://community.secop.gov.co/Public/Tendering/OpportunityDetail/Index?noticeUID=CO1.NTC.2749032&amp;isFromPublicArea=True&amp;isModal=true&amp;asPopupView=true</v>
          </cell>
          <cell r="AK336" t="str">
            <v>01/27/2022</v>
          </cell>
          <cell r="AL336" t="str">
            <v>ANGELICA MARIA MEDINA MENDOZA</v>
          </cell>
          <cell r="AM336" t="str">
            <v>SUBDIRECCION DE DIVULGACIÓN Y APROPIACIÓN DEL PATRIMONIO</v>
          </cell>
          <cell r="AN336">
            <v>44589</v>
          </cell>
          <cell r="AO336">
            <v>44892</v>
          </cell>
          <cell r="AP336">
            <v>343</v>
          </cell>
          <cell r="AQ336">
            <v>44589</v>
          </cell>
          <cell r="AR336" t="str">
            <v>66,000,000</v>
          </cell>
          <cell r="AS336">
            <v>44589</v>
          </cell>
          <cell r="BU336" t="str">
            <v>Sandra Jannth Rueda Ibañez</v>
          </cell>
          <cell r="BW336" t="str">
            <v>F</v>
          </cell>
          <cell r="BX336">
            <v>44892</v>
          </cell>
        </row>
        <row r="337">
          <cell r="E337">
            <v>336</v>
          </cell>
          <cell r="F337" t="str">
            <v>SOFÍA NATALIA GONZÁLEZ AYALA</v>
          </cell>
          <cell r="G337" t="str">
            <v>CC</v>
          </cell>
          <cell r="H337">
            <v>41949745</v>
          </cell>
          <cell r="I337">
            <v>1</v>
          </cell>
          <cell r="J337">
            <v>29737</v>
          </cell>
          <cell r="K337" t="str">
            <v>No aplica</v>
          </cell>
          <cell r="L337" t="str">
            <v>No aplica</v>
          </cell>
          <cell r="M337" t="str">
            <v>No aplica</v>
          </cell>
          <cell r="N337" t="str">
            <v>Carrera 25 No. 41-56 Apto. 204</v>
          </cell>
          <cell r="O337" t="str">
            <v>Bogotá</v>
          </cell>
          <cell r="Q337" t="str">
            <v xml:space="preserve"> Contrato de Prestación de Servicios</v>
          </cell>
          <cell r="R337" t="str">
            <v xml:space="preserve">Servicios Profesionales </v>
          </cell>
          <cell r="S337" t="str">
            <v>Contratación directa</v>
          </cell>
          <cell r="T337" t="str">
            <v>Prestación de Servicios Profesionales y Apoyo</v>
          </cell>
          <cell r="U337" t="str">
            <v>Inversión</v>
          </cell>
          <cell r="V337" t="str">
            <v>375-Prestar servicios profesionales al Instituto Distrital de Patrimonio Cultural para apoyar la implementación de los contenidos curatoriales del parque del patrimonio arqueológico y cultural de Usme en colaboración con la ciudadanía en el marco del Convenio Interadministratvo FDLU-CIA-370-2021.</v>
          </cell>
          <cell r="W337">
            <v>72000000</v>
          </cell>
          <cell r="X337">
            <v>72000000</v>
          </cell>
          <cell r="Y337">
            <v>8000000</v>
          </cell>
          <cell r="Z337" t="str">
            <v>9 Meses</v>
          </cell>
          <cell r="AA337">
            <v>9</v>
          </cell>
          <cell r="AB337">
            <v>0</v>
          </cell>
          <cell r="AC337">
            <v>270</v>
          </cell>
          <cell r="AD337">
            <v>44588</v>
          </cell>
          <cell r="AE337">
            <v>44593</v>
          </cell>
          <cell r="AF337">
            <v>44865</v>
          </cell>
          <cell r="AG337" t="str">
            <v>LUIS CARLOS MANJARRÉZ MARTÍNEZ</v>
          </cell>
          <cell r="AH337">
            <v>1032399045</v>
          </cell>
          <cell r="AI337">
            <v>1</v>
          </cell>
          <cell r="AJ337" t="str">
            <v>https://community.secop.gov.co/Public/Tendering/OpportunityDetail/Index?noticeUID=CO1.NTC.2749075&amp;isFromPublicArea=True&amp;isModal=true&amp;asPopupView=true</v>
          </cell>
          <cell r="AK337" t="str">
            <v>01/27/2022</v>
          </cell>
          <cell r="AL337" t="str">
            <v>ANGELICA MARIA MEDINA MENDOZA</v>
          </cell>
          <cell r="AM337" t="str">
            <v>SUBDIRECCION DE DIVULGACIÓN Y APROPIACIÓN DEL PATRIMONIO</v>
          </cell>
          <cell r="AN337">
            <v>44590</v>
          </cell>
          <cell r="AO337">
            <v>44862</v>
          </cell>
          <cell r="AP337">
            <v>342</v>
          </cell>
          <cell r="AQ337">
            <v>44589</v>
          </cell>
          <cell r="AR337" t="str">
            <v>72,000,000</v>
          </cell>
          <cell r="AS337">
            <v>44592</v>
          </cell>
          <cell r="BU337" t="str">
            <v>Sandra Jannth Rueda Ibañez</v>
          </cell>
          <cell r="BW337" t="str">
            <v>F</v>
          </cell>
          <cell r="BX337">
            <v>44865</v>
          </cell>
        </row>
        <row r="338">
          <cell r="E338">
            <v>337</v>
          </cell>
          <cell r="F338" t="str">
            <v>JOHN EDISSON FARFÁN RODRÍGUEZ</v>
          </cell>
          <cell r="G338" t="str">
            <v>CC</v>
          </cell>
          <cell r="H338">
            <v>1022930390</v>
          </cell>
          <cell r="I338">
            <v>9</v>
          </cell>
          <cell r="J338">
            <v>31793</v>
          </cell>
          <cell r="K338" t="str">
            <v>No aplica</v>
          </cell>
          <cell r="L338" t="str">
            <v>No aplica</v>
          </cell>
          <cell r="M338" t="str">
            <v>No aplica</v>
          </cell>
          <cell r="N338" t="str">
            <v>carrera 18 a # 22 C 43 apto 302</v>
          </cell>
          <cell r="O338" t="str">
            <v>Bogotá</v>
          </cell>
          <cell r="Q338" t="str">
            <v xml:space="preserve"> Contrato de Prestación de Servicios</v>
          </cell>
          <cell r="R338" t="str">
            <v xml:space="preserve">Servicios Profesionales </v>
          </cell>
          <cell r="S338" t="str">
            <v>Contratación directa</v>
          </cell>
          <cell r="T338" t="str">
            <v>Prestación de Servicios Profesionales y Apoyo</v>
          </cell>
          <cell r="U338" t="str">
            <v>Inversión</v>
          </cell>
          <cell r="V338" t="str">
            <v>150-Prestar servicios profesionales al Instituto Distrital de Patrimonio Cultural - IDPC para apoyar la estructuración de la propuesta editorial de los contenidos investigativos adelantados por la entidad.</v>
          </cell>
          <cell r="W338">
            <v>16000000</v>
          </cell>
          <cell r="X338">
            <v>24000000</v>
          </cell>
          <cell r="Y338">
            <v>4000000</v>
          </cell>
          <cell r="Z338" t="str">
            <v>4 Meses</v>
          </cell>
          <cell r="AA338">
            <v>4</v>
          </cell>
          <cell r="AB338">
            <v>0</v>
          </cell>
          <cell r="AC338">
            <v>180</v>
          </cell>
          <cell r="AD338">
            <v>44588</v>
          </cell>
          <cell r="AE338">
            <v>44593</v>
          </cell>
          <cell r="AF338">
            <v>44712</v>
          </cell>
          <cell r="AG338" t="str">
            <v>ANGELICA MARIA MEDINA MENDOZA</v>
          </cell>
          <cell r="AH338">
            <v>32770467</v>
          </cell>
          <cell r="AI338">
            <v>5</v>
          </cell>
          <cell r="AJ338" t="str">
            <v>https://community.secop.gov.co/Public/Tendering/OpportunityDetail/Index?noticeUID=CO1.NTC.2753689&amp;isFromPublicArea=True&amp;isModal=true&amp;asPopupView=true</v>
          </cell>
          <cell r="AK338" t="str">
            <v>01/27/2022</v>
          </cell>
          <cell r="AL338" t="str">
            <v>ANGELICA MARIA MEDINA MENDOZA</v>
          </cell>
          <cell r="AM338" t="str">
            <v>SUBDIRECCION DE DIVULGACIÓN Y APROPIACIÓN DEL PATRIMONIO</v>
          </cell>
          <cell r="AN338">
            <v>44713</v>
          </cell>
          <cell r="AO338">
            <v>44773</v>
          </cell>
          <cell r="AP338">
            <v>360</v>
          </cell>
          <cell r="AQ338">
            <v>44589</v>
          </cell>
          <cell r="AR338" t="str">
            <v>16,000,000</v>
          </cell>
          <cell r="AS338">
            <v>44592</v>
          </cell>
          <cell r="AT338">
            <v>44712</v>
          </cell>
          <cell r="AU338">
            <v>60</v>
          </cell>
          <cell r="AV338">
            <v>44712</v>
          </cell>
          <cell r="AW338">
            <v>8000000</v>
          </cell>
          <cell r="BU338" t="str">
            <v>Sandra Jannth Rueda Ibañez</v>
          </cell>
          <cell r="BW338" t="str">
            <v>M</v>
          </cell>
          <cell r="BX338">
            <v>44773</v>
          </cell>
        </row>
        <row r="339">
          <cell r="E339">
            <v>338</v>
          </cell>
          <cell r="F339" t="str">
            <v>ÁNGEL HUMBERTO MEDELLÍN GUTIERREZ</v>
          </cell>
          <cell r="G339" t="str">
            <v>CC</v>
          </cell>
          <cell r="H339">
            <v>79200747</v>
          </cell>
          <cell r="I339">
            <v>9</v>
          </cell>
          <cell r="J339">
            <v>21555</v>
          </cell>
          <cell r="K339" t="str">
            <v>No aplica</v>
          </cell>
          <cell r="L339" t="str">
            <v>No aplica</v>
          </cell>
          <cell r="M339" t="str">
            <v>No aplica</v>
          </cell>
          <cell r="N339" t="str">
            <v>Cr 6 Bis No. 8 B 20</v>
          </cell>
          <cell r="O339" t="str">
            <v>Soacha</v>
          </cell>
          <cell r="Q339" t="str">
            <v xml:space="preserve"> Contrato de Prestación de Servicios</v>
          </cell>
          <cell r="R339" t="str">
            <v>Servicios Apoyo a la Gestion</v>
          </cell>
          <cell r="S339" t="str">
            <v>Contratación directa</v>
          </cell>
          <cell r="T339" t="str">
            <v>Prestación de Servicios Profesionales y Apoyo</v>
          </cell>
          <cell r="U339" t="str">
            <v>Inversión</v>
          </cell>
          <cell r="V339" t="str">
            <v>308-Prestar servicios de apoyo a la gestión al Instituto Distrital de Patrimono Cultural para apoyar la gestión del componente ambiental del Plan de Manejo Arqueológico del Area Arqueológica  Protegida  - Parque Arqueológico y del Patrimonio Cultural de Usme, en el marco del Convenio Interadministratvo FDLU-CIA-370-2021.</v>
          </cell>
          <cell r="W339">
            <v>26000000</v>
          </cell>
          <cell r="X339">
            <v>26000000</v>
          </cell>
          <cell r="Y339">
            <v>2600000</v>
          </cell>
          <cell r="Z339" t="str">
            <v>10 Meses</v>
          </cell>
          <cell r="AA339">
            <v>10</v>
          </cell>
          <cell r="AB339">
            <v>0</v>
          </cell>
          <cell r="AC339">
            <v>300</v>
          </cell>
          <cell r="AD339">
            <v>44588</v>
          </cell>
          <cell r="AE339">
            <v>44593</v>
          </cell>
          <cell r="AF339">
            <v>44895</v>
          </cell>
          <cell r="AG339" t="str">
            <v>ANGELICA MARIA MEDINA MENDOZA</v>
          </cell>
          <cell r="AH339">
            <v>32770467</v>
          </cell>
          <cell r="AI339">
            <v>5</v>
          </cell>
          <cell r="AJ339" t="str">
            <v>https://community.secop.gov.co/Public/Tendering/OpportunityDetail/Index?noticeUID=CO1.NTC.2755374&amp;isFromPublicArea=True&amp;isModal=true&amp;asPopupView=true</v>
          </cell>
          <cell r="AK339" t="str">
            <v>01/27/2022</v>
          </cell>
          <cell r="AL339" t="str">
            <v>ANGELICA MARIA MEDINA MENDOZA</v>
          </cell>
          <cell r="AM339" t="str">
            <v>SUBDIRECCION DE DIVULGACIÓN Y APROPIACIÓN DEL PATRIMONIO</v>
          </cell>
          <cell r="AN339">
            <v>44590</v>
          </cell>
          <cell r="AO339">
            <v>44892</v>
          </cell>
          <cell r="AP339">
            <v>370</v>
          </cell>
          <cell r="AQ339">
            <v>44589</v>
          </cell>
          <cell r="AR339" t="str">
            <v>26,000,000</v>
          </cell>
          <cell r="AS339">
            <v>44592</v>
          </cell>
          <cell r="BU339" t="str">
            <v>Sandra Jannth Rueda Ibañez</v>
          </cell>
          <cell r="BW339" t="str">
            <v>M</v>
          </cell>
          <cell r="BX339">
            <v>44895</v>
          </cell>
        </row>
        <row r="340">
          <cell r="E340">
            <v>339</v>
          </cell>
          <cell r="F340" t="str">
            <v>JOSE NORBERTO SANCHEZ CRISTANCHO</v>
          </cell>
          <cell r="G340" t="str">
            <v>CC</v>
          </cell>
          <cell r="H340">
            <v>1023871597</v>
          </cell>
          <cell r="I340">
            <v>6</v>
          </cell>
          <cell r="J340">
            <v>31907</v>
          </cell>
          <cell r="K340" t="str">
            <v>No aplica</v>
          </cell>
          <cell r="L340" t="str">
            <v>No aplica</v>
          </cell>
          <cell r="M340" t="str">
            <v>No aplica</v>
          </cell>
          <cell r="N340" t="str">
            <v>CARRERA 5A No 30D 37 SUR</v>
          </cell>
          <cell r="O340" t="str">
            <v>Bogotá</v>
          </cell>
          <cell r="P340" t="str">
            <v>jose.sanchez@idpc.gov.co</v>
          </cell>
          <cell r="Q340" t="str">
            <v xml:space="preserve"> Contrato de Prestación de Servicios</v>
          </cell>
          <cell r="R340" t="str">
            <v>Servicios Apoyo a la Gestion</v>
          </cell>
          <cell r="S340" t="str">
            <v>Contratación directa</v>
          </cell>
          <cell r="T340" t="str">
            <v>Prestación de Servicios Profesionales y Apoyo</v>
          </cell>
          <cell r="U340" t="str">
            <v>Inversión</v>
          </cell>
          <cell r="V340" t="str">
            <v>204-Prestar servicios de apoyo a la gestión al Instituto Distrital de Patrimonio Cultural para apoyar el manejo y consulta de las colecciones que hacen parte del Centro de Documentación de la Entidad</v>
          </cell>
          <cell r="W340">
            <v>33000000</v>
          </cell>
          <cell r="X340">
            <v>33000000</v>
          </cell>
          <cell r="Y340">
            <v>3000000</v>
          </cell>
          <cell r="Z340" t="str">
            <v>11 Meses</v>
          </cell>
          <cell r="AA340">
            <v>11</v>
          </cell>
          <cell r="AB340">
            <v>0</v>
          </cell>
          <cell r="AC340">
            <v>330</v>
          </cell>
          <cell r="AD340">
            <v>44588</v>
          </cell>
          <cell r="AE340">
            <v>44589</v>
          </cell>
          <cell r="AF340">
            <v>44922</v>
          </cell>
          <cell r="AG340" t="str">
            <v>ANGELICA MARIA MEDINA MENDOZA</v>
          </cell>
          <cell r="AH340">
            <v>32770467</v>
          </cell>
          <cell r="AI340">
            <v>5</v>
          </cell>
          <cell r="AJ340" t="str">
            <v>https://community.secop.gov.co/Public/Tendering/OpportunityDetail/Index?noticeUID=CO1.NTC.2762097&amp;isFromPublicArea=True&amp;isModal=true&amp;asPopupView=true</v>
          </cell>
          <cell r="AK340" t="str">
            <v>01/27/2022</v>
          </cell>
          <cell r="AL340" t="str">
            <v>ANGELICA MARIA MEDINA MENDOZA</v>
          </cell>
          <cell r="AM340" t="str">
            <v>SUBDIRECCION DE DIVULGACIÓN Y APROPIACIÓN DEL PATRIMONIO</v>
          </cell>
          <cell r="AN340">
            <v>44589</v>
          </cell>
          <cell r="AO340">
            <v>44922</v>
          </cell>
          <cell r="AP340">
            <v>341</v>
          </cell>
          <cell r="AQ340">
            <v>44589</v>
          </cell>
          <cell r="AR340" t="str">
            <v>33,000,000</v>
          </cell>
          <cell r="AS340">
            <v>44589</v>
          </cell>
          <cell r="BU340" t="str">
            <v>Sandra Jannth Rueda Ibañez</v>
          </cell>
          <cell r="BW340" t="str">
            <v>M</v>
          </cell>
          <cell r="BX340">
            <v>44922</v>
          </cell>
        </row>
        <row r="341">
          <cell r="E341">
            <v>340</v>
          </cell>
          <cell r="F341" t="str">
            <v>OSCAR IVAN DIAZ GALINDO</v>
          </cell>
          <cell r="G341" t="str">
            <v>CC</v>
          </cell>
          <cell r="H341">
            <v>80821020</v>
          </cell>
          <cell r="I341">
            <v>1</v>
          </cell>
          <cell r="J341">
            <v>31238</v>
          </cell>
          <cell r="K341" t="str">
            <v>No aplica</v>
          </cell>
          <cell r="L341" t="str">
            <v>No aplica</v>
          </cell>
          <cell r="M341" t="str">
            <v>No aplica</v>
          </cell>
          <cell r="N341" t="str">
            <v>CALLE 81 # 114-25 INT 6 AP 504</v>
          </cell>
          <cell r="O341" t="str">
            <v>Bogotá</v>
          </cell>
          <cell r="P341" t="str">
            <v>oscar.diaz@idpc.gov.co</v>
          </cell>
          <cell r="Q341" t="str">
            <v xml:space="preserve"> Contrato de Prestación de Servicios</v>
          </cell>
          <cell r="R341" t="str">
            <v xml:space="preserve">Servicios Profesionales </v>
          </cell>
          <cell r="S341" t="str">
            <v>Contratación directa</v>
          </cell>
          <cell r="T341" t="str">
            <v>Prestación de Servicios Profesionales y Apoyo</v>
          </cell>
          <cell r="U341" t="str">
            <v>Inversión</v>
          </cell>
          <cell r="V341" t="str">
            <v>294-Prestar servicios profesionales al Instituto Distrital de Patrimonio Cultural para apoyar la producción de contenidos  audiovisuales y multimediales en el marco de las estrategias y planes de comunicación de la entidad.</v>
          </cell>
          <cell r="W341">
            <v>88000000</v>
          </cell>
          <cell r="X341">
            <v>88000000</v>
          </cell>
          <cell r="Y341">
            <v>8000000</v>
          </cell>
          <cell r="Z341" t="str">
            <v>11 Meses</v>
          </cell>
          <cell r="AA341">
            <v>11</v>
          </cell>
          <cell r="AB341">
            <v>0</v>
          </cell>
          <cell r="AC341">
            <v>330</v>
          </cell>
          <cell r="AD341">
            <v>44588</v>
          </cell>
          <cell r="AE341">
            <v>44593</v>
          </cell>
          <cell r="AF341">
            <v>44926</v>
          </cell>
          <cell r="AG341" t="str">
            <v>ANGELICA MARIA MEDINA MENDOZA</v>
          </cell>
          <cell r="AH341">
            <v>32770467</v>
          </cell>
          <cell r="AI341">
            <v>5</v>
          </cell>
          <cell r="AJ341" t="str">
            <v>https://community.secop.gov.co/Public/Tendering/OpportunityDetail/Index?noticeUID=CO1.NTC.2748953&amp;isFromPublicArea=True&amp;isModal=true&amp;asPopupView=true</v>
          </cell>
          <cell r="AK341" t="str">
            <v>01/27/2022</v>
          </cell>
          <cell r="AL341" t="str">
            <v>ANGELICA MARIA MEDINA MENDOZA</v>
          </cell>
          <cell r="AM341" t="str">
            <v>SUBDIRECCION DE DIVULGACIÓN Y APROPIACIÓN DEL PATRIMONIO</v>
          </cell>
          <cell r="AN341">
            <v>44590</v>
          </cell>
          <cell r="AO341">
            <v>44923</v>
          </cell>
          <cell r="AP341">
            <v>344</v>
          </cell>
          <cell r="AQ341">
            <v>44589</v>
          </cell>
          <cell r="AR341" t="str">
            <v>88,000,000</v>
          </cell>
          <cell r="AS341">
            <v>44592</v>
          </cell>
          <cell r="BU341" t="str">
            <v>Sandra Jannth Rueda Ibañez</v>
          </cell>
          <cell r="BW341" t="str">
            <v>M</v>
          </cell>
          <cell r="BX341">
            <v>44926</v>
          </cell>
        </row>
        <row r="342">
          <cell r="E342">
            <v>341</v>
          </cell>
          <cell r="F342" t="str">
            <v>MARTHA SANCHEZ SEGURA 
JULY EIBET BERNAL RODRIGUEZ</v>
          </cell>
          <cell r="G342" t="str">
            <v>CC</v>
          </cell>
          <cell r="H342">
            <v>51737979</v>
          </cell>
          <cell r="I342">
            <v>4</v>
          </cell>
          <cell r="J342">
            <v>29347</v>
          </cell>
          <cell r="K342" t="str">
            <v>No aplica</v>
          </cell>
          <cell r="L342" t="str">
            <v>No aplica</v>
          </cell>
          <cell r="M342" t="str">
            <v>No aplica</v>
          </cell>
          <cell r="N342" t="str">
            <v>Calle 12b No. 2-58</v>
          </cell>
          <cell r="O342" t="str">
            <v>Bogotá</v>
          </cell>
          <cell r="P342" t="str">
            <v>july.bernal@idpc.gov.co</v>
          </cell>
          <cell r="Q342" t="str">
            <v xml:space="preserve"> Contrato de Prestación de Servicios</v>
          </cell>
          <cell r="R342" t="str">
            <v xml:space="preserve">Servicios Profesionales </v>
          </cell>
          <cell r="S342" t="str">
            <v>Contratación directa</v>
          </cell>
          <cell r="T342" t="str">
            <v>Prestación de Servicios Profesionales y Apoyo</v>
          </cell>
          <cell r="U342" t="str">
            <v>Inversión</v>
          </cell>
          <cell r="V342" t="str">
            <v>96-Prestar servicios profesionales al Instituto Distrital de Patrimonio cultural para apoyar en el control y seguimiento de los trámites, servicios y demás información de la ciudadanía a cargo de la Sudireccion de Proteccion e Intervencion del Patrimonio.</v>
          </cell>
          <cell r="W342">
            <v>40000000</v>
          </cell>
          <cell r="X342">
            <v>40000000</v>
          </cell>
          <cell r="Y342">
            <v>3636363.6363636362</v>
          </cell>
          <cell r="Z342" t="str">
            <v>10 Meses</v>
          </cell>
          <cell r="AA342">
            <v>10</v>
          </cell>
          <cell r="AB342">
            <v>0</v>
          </cell>
          <cell r="AC342">
            <v>300</v>
          </cell>
          <cell r="AD342">
            <v>44588</v>
          </cell>
          <cell r="AE342">
            <v>44593</v>
          </cell>
          <cell r="AF342">
            <v>44895</v>
          </cell>
          <cell r="AG342" t="str">
            <v>MARIA CLAUDIA VARGAS MARTINEZ</v>
          </cell>
          <cell r="AH342">
            <v>39791978</v>
          </cell>
          <cell r="AI342">
            <v>2</v>
          </cell>
          <cell r="AJ342" t="str">
            <v>https://community.secop.gov.co/Public/Tendering/OpportunityDetail/Index?noticeUID=CO1.NTC.2751757&amp;isFromPublicArea=True&amp;isModal=true&amp;asPopupView=true</v>
          </cell>
          <cell r="AK342" t="str">
            <v>01/27/2022</v>
          </cell>
          <cell r="AL342" t="str">
            <v>MARIA CLAUDIA VARGAS MARTINEZ</v>
          </cell>
          <cell r="AM342" t="str">
            <v xml:space="preserve"> SUBDIRECCION DE PROTECCION E INTERVENCION  </v>
          </cell>
          <cell r="AN342" t="str">
            <v>28/01/2022
08/02/2022</v>
          </cell>
          <cell r="AO342" t="str">
            <v>27/12/2022
30/11/2022</v>
          </cell>
          <cell r="AP342">
            <v>366</v>
          </cell>
          <cell r="AQ342">
            <v>44589</v>
          </cell>
          <cell r="AR342" t="str">
            <v>40,000,000</v>
          </cell>
          <cell r="AS342">
            <v>44592</v>
          </cell>
          <cell r="BE342">
            <v>44599</v>
          </cell>
          <cell r="BF342">
            <v>44600</v>
          </cell>
          <cell r="BG342" t="str">
            <v>JULY EIBET BERNAL RODRIGUEZ</v>
          </cell>
          <cell r="BH342" t="str">
            <v>CC</v>
          </cell>
          <cell r="BI342">
            <v>52848925</v>
          </cell>
          <cell r="BJ342">
            <v>7</v>
          </cell>
          <cell r="BK342" t="str">
            <v>july.bernal@idpc.gov.co</v>
          </cell>
          <cell r="BU342" t="str">
            <v>Gina Paola Ochoa Vivas</v>
          </cell>
          <cell r="BW342" t="str">
            <v>F</v>
          </cell>
          <cell r="BX342">
            <v>44895</v>
          </cell>
        </row>
        <row r="343">
          <cell r="E343">
            <v>342</v>
          </cell>
          <cell r="F343" t="str">
            <v>SANDRA ROCIO VARON MARTINEZ</v>
          </cell>
          <cell r="G343" t="str">
            <v>CC</v>
          </cell>
          <cell r="H343">
            <v>52086921</v>
          </cell>
          <cell r="I343">
            <v>7</v>
          </cell>
          <cell r="J343">
            <v>28284</v>
          </cell>
          <cell r="K343" t="str">
            <v>No aplica</v>
          </cell>
          <cell r="L343" t="str">
            <v>No aplica</v>
          </cell>
          <cell r="M343" t="str">
            <v>No aplica</v>
          </cell>
          <cell r="N343" t="str">
            <v>CALLE 29 B SUR 40A-40</v>
          </cell>
          <cell r="O343" t="str">
            <v>Bogotá</v>
          </cell>
          <cell r="P343" t="str">
            <v>sandra.varon@idpc.gov.co</v>
          </cell>
          <cell r="Q343" t="str">
            <v xml:space="preserve"> Contrato de Prestación de Servicios</v>
          </cell>
          <cell r="R343" t="str">
            <v xml:space="preserve">Servicios Profesionales </v>
          </cell>
          <cell r="S343" t="str">
            <v>Contratación directa</v>
          </cell>
          <cell r="T343" t="str">
            <v>Prestación de Servicios Profesionales y Apoyo</v>
          </cell>
          <cell r="U343" t="str">
            <v>Inversión</v>
          </cell>
          <cell r="V343" t="str">
            <v>219-Prestar servicios profesionales al Instituto Distrital de Patrimonio Cultural para apoyar en las mejoras bioclimáticas de los espacios de reserva provisional en la sede Casa de los Siete Balcones.</v>
          </cell>
          <cell r="W343">
            <v>12000000</v>
          </cell>
          <cell r="X343">
            <v>12000000</v>
          </cell>
          <cell r="Y343">
            <v>4000000</v>
          </cell>
          <cell r="Z343" t="str">
            <v>3 Meses</v>
          </cell>
          <cell r="AA343">
            <v>3</v>
          </cell>
          <cell r="AB343">
            <v>0</v>
          </cell>
          <cell r="AC343">
            <v>90</v>
          </cell>
          <cell r="AD343">
            <v>44588</v>
          </cell>
          <cell r="AE343">
            <v>44593</v>
          </cell>
          <cell r="AF343">
            <v>44681</v>
          </cell>
          <cell r="AG343" t="str">
            <v>LUIS CARLOS MANJARRÉZ MARTÍNEZ</v>
          </cell>
          <cell r="AH343">
            <v>1032399045</v>
          </cell>
          <cell r="AI343">
            <v>1</v>
          </cell>
          <cell r="AJ343" t="str">
            <v>https://community.secop.gov.co/Public/Tendering/OpportunityDetail/Index?noticeUID=CO1.NTC.2757353&amp;isFromPublicArea=True&amp;isModal=true&amp;asPopupView=true</v>
          </cell>
          <cell r="AK343" t="str">
            <v>01/27/2022</v>
          </cell>
          <cell r="AL343" t="str">
            <v>ANGELICA MARIA MEDINA MENDOZA</v>
          </cell>
          <cell r="AM343" t="str">
            <v>SUBDIRECCION DE DIVULGACIÓN Y APROPIACIÓN DEL PATRIMONIO</v>
          </cell>
          <cell r="AN343">
            <v>44590</v>
          </cell>
          <cell r="AO343">
            <v>44679</v>
          </cell>
          <cell r="AP343">
            <v>367</v>
          </cell>
          <cell r="AQ343">
            <v>44589</v>
          </cell>
          <cell r="AR343" t="str">
            <v>12,000,000</v>
          </cell>
          <cell r="AS343">
            <v>44592</v>
          </cell>
          <cell r="BU343" t="str">
            <v>Sandra Jannth Rueda Ibañez</v>
          </cell>
          <cell r="BW343" t="str">
            <v>F</v>
          </cell>
          <cell r="BX343">
            <v>44681</v>
          </cell>
        </row>
        <row r="344">
          <cell r="E344">
            <v>343</v>
          </cell>
          <cell r="F344" t="str">
            <v>ERNESTO MONTENEGRO PEREZ</v>
          </cell>
          <cell r="G344" t="str">
            <v>CC</v>
          </cell>
          <cell r="H344">
            <v>79602333</v>
          </cell>
          <cell r="I344">
            <v>9</v>
          </cell>
          <cell r="J344">
            <v>26925</v>
          </cell>
          <cell r="K344" t="str">
            <v>No aplica</v>
          </cell>
          <cell r="L344" t="str">
            <v>No aplica</v>
          </cell>
          <cell r="M344" t="str">
            <v>No aplica</v>
          </cell>
          <cell r="N344" t="str">
            <v>Vereda marsella Predio 16
El colegio</v>
          </cell>
          <cell r="O344" t="str">
            <v>Bogotá</v>
          </cell>
          <cell r="P344" t="str">
            <v>ernesto.montenegro@idpc.gov.co</v>
          </cell>
          <cell r="Q344" t="str">
            <v xml:space="preserve"> Contrato de Prestación de Servicios</v>
          </cell>
          <cell r="R344" t="str">
            <v xml:space="preserve">Servicios Profesionales </v>
          </cell>
          <cell r="S344" t="str">
            <v>Contratación directa</v>
          </cell>
          <cell r="T344" t="str">
            <v>Prestación de Servicios Profesionales y Apoyo</v>
          </cell>
          <cell r="U344" t="str">
            <v>Inversión</v>
          </cell>
          <cell r="V344" t="str">
            <v>500-Prestar servicios profesionales al Instituto Distrital de Patrimonio Cultural para apoyar los procesos de divulgación y activación del patrimonio cultural arqueológico en una localidad de Usme.</v>
          </cell>
          <cell r="W344">
            <v>30000000</v>
          </cell>
          <cell r="X344">
            <v>30000000</v>
          </cell>
          <cell r="Y344">
            <v>6000000</v>
          </cell>
          <cell r="Z344" t="str">
            <v>5 Meses</v>
          </cell>
          <cell r="AA344">
            <v>5</v>
          </cell>
          <cell r="AB344">
            <v>0</v>
          </cell>
          <cell r="AC344">
            <v>150</v>
          </cell>
          <cell r="AD344">
            <v>44588</v>
          </cell>
          <cell r="AE344">
            <v>44593</v>
          </cell>
          <cell r="AF344">
            <v>44742</v>
          </cell>
          <cell r="AG344" t="str">
            <v>ANGELICA MARIA MEDINA MENDOZA</v>
          </cell>
          <cell r="AH344">
            <v>32770467</v>
          </cell>
          <cell r="AI344">
            <v>5</v>
          </cell>
          <cell r="AJ344" t="str">
            <v>https://community.secop.gov.co/Public/Tendering/OpportunityDetail/Index?noticeUID=CO1.NTC.2758326&amp;isFromPublicArea=True&amp;isModal=true&amp;asPopupView=true</v>
          </cell>
          <cell r="AK344" t="str">
            <v>01/27/2022</v>
          </cell>
          <cell r="AL344" t="str">
            <v>ANGELICA MARIA MEDINA MENDOZA</v>
          </cell>
          <cell r="AM344" t="str">
            <v>SUBDIRECCION DE DIVULGACIÓN Y APROPIACIÓN DEL PATRIMONIO</v>
          </cell>
          <cell r="AN344">
            <v>44590</v>
          </cell>
          <cell r="AO344">
            <v>44739</v>
          </cell>
          <cell r="AP344">
            <v>339</v>
          </cell>
          <cell r="AQ344">
            <v>44589</v>
          </cell>
          <cell r="AR344" t="str">
            <v>30,000,000</v>
          </cell>
          <cell r="AS344">
            <v>44593</v>
          </cell>
          <cell r="BU344" t="str">
            <v>Sandra Jannth Rueda Ibañez</v>
          </cell>
          <cell r="BW344" t="str">
            <v>M</v>
          </cell>
          <cell r="BX344">
            <v>44742</v>
          </cell>
        </row>
        <row r="345">
          <cell r="E345">
            <v>344</v>
          </cell>
          <cell r="F345" t="str">
            <v>JUAN JOSE GOMEZ ACOSTA</v>
          </cell>
          <cell r="G345" t="str">
            <v>CC</v>
          </cell>
          <cell r="H345">
            <v>79480105</v>
          </cell>
          <cell r="I345">
            <v>0</v>
          </cell>
          <cell r="J345">
            <v>24979</v>
          </cell>
          <cell r="K345" t="str">
            <v>No aplica</v>
          </cell>
          <cell r="L345" t="str">
            <v>No aplica</v>
          </cell>
          <cell r="M345" t="str">
            <v>No aplica</v>
          </cell>
          <cell r="N345" t="str">
            <v>carrera 69d No 24a 78 interior 4 apto 602</v>
          </cell>
          <cell r="O345" t="str">
            <v>Bogotá</v>
          </cell>
          <cell r="P345" t="str">
            <v>juan.gomez@idpc.gov.co</v>
          </cell>
          <cell r="Q345" t="str">
            <v xml:space="preserve"> Contrato de Prestación de Servicios</v>
          </cell>
          <cell r="R345" t="str">
            <v xml:space="preserve">Servicios Profesionales </v>
          </cell>
          <cell r="S345" t="str">
            <v>Contratación directa</v>
          </cell>
          <cell r="T345" t="str">
            <v>Prestación de Servicios Profesionales y Apoyo</v>
          </cell>
          <cell r="U345" t="str">
            <v>Inversión</v>
          </cell>
          <cell r="V345" t="str">
            <v>175-Prestar servicios profesionales al Instituto Distrital de Patrimonio Cultural para apoyar el desarrollo y seguimiento de los proyectos misionales de la Subdirección de Divulgación y apropiación del patrimonio.</v>
          </cell>
          <cell r="W345">
            <v>82400000</v>
          </cell>
          <cell r="X345">
            <v>82400000</v>
          </cell>
          <cell r="Y345">
            <v>8240000</v>
          </cell>
          <cell r="Z345" t="str">
            <v>10 Meses</v>
          </cell>
          <cell r="AA345">
            <v>10</v>
          </cell>
          <cell r="AB345">
            <v>0</v>
          </cell>
          <cell r="AC345">
            <v>300</v>
          </cell>
          <cell r="AD345">
            <v>44589</v>
          </cell>
          <cell r="AE345">
            <v>44596</v>
          </cell>
          <cell r="AF345">
            <v>44898</v>
          </cell>
          <cell r="AG345" t="str">
            <v>ANGELICA MARIA MEDINA MENDOZA</v>
          </cell>
          <cell r="AH345">
            <v>32770467</v>
          </cell>
          <cell r="AI345">
            <v>5</v>
          </cell>
          <cell r="AJ345" t="str">
            <v>https://community.secop.gov.co/Public/Tendering/OpportunityDetail/Index?noticeUID=CO1.NTC.2758939&amp;isFromPublicArea=True&amp;isModal=true&amp;asPopupView=true</v>
          </cell>
          <cell r="AK345" t="str">
            <v>01/27/2022</v>
          </cell>
          <cell r="AL345" t="str">
            <v>ANGELICA MARIA MEDINA MENDOZA</v>
          </cell>
          <cell r="AM345" t="str">
            <v>SUBDIRECCION DE DIVULGACIÓN Y APROPIACIÓN DEL PATRIMONIO</v>
          </cell>
          <cell r="AN345">
            <v>44589</v>
          </cell>
          <cell r="AO345">
            <v>44892</v>
          </cell>
          <cell r="AP345">
            <v>333</v>
          </cell>
          <cell r="AQ345">
            <v>44589</v>
          </cell>
          <cell r="AR345" t="str">
            <v>82,400,000</v>
          </cell>
          <cell r="AS345">
            <v>44596</v>
          </cell>
          <cell r="BU345" t="str">
            <v>Sandra Jannth Rueda Ibañez</v>
          </cell>
          <cell r="BW345" t="str">
            <v>M</v>
          </cell>
          <cell r="BX345">
            <v>44898</v>
          </cell>
        </row>
        <row r="346">
          <cell r="E346">
            <v>345</v>
          </cell>
          <cell r="F346" t="str">
            <v>MARÍA JOSÉ ALMARALES DIAZ</v>
          </cell>
          <cell r="G346" t="str">
            <v>CC</v>
          </cell>
          <cell r="H346">
            <v>52396376</v>
          </cell>
          <cell r="I346">
            <v>2</v>
          </cell>
          <cell r="J346">
            <v>28980</v>
          </cell>
          <cell r="K346" t="str">
            <v>No aplica</v>
          </cell>
          <cell r="L346" t="str">
            <v>No aplica</v>
          </cell>
          <cell r="M346" t="str">
            <v>No aplica</v>
          </cell>
          <cell r="N346" t="str">
            <v>calle 140 no 12-65 apto 103 A</v>
          </cell>
          <cell r="O346" t="str">
            <v>Bogotá</v>
          </cell>
          <cell r="P346" t="str">
            <v>coleccionmuseodebogota@idpc.gov.co</v>
          </cell>
          <cell r="Q346" t="str">
            <v xml:space="preserve"> Contrato de Prestación de Servicios</v>
          </cell>
          <cell r="R346" t="str">
            <v xml:space="preserve">Servicios Profesionales </v>
          </cell>
          <cell r="S346" t="str">
            <v>Contratación directa</v>
          </cell>
          <cell r="T346" t="str">
            <v>Prestación de Servicios Profesionales y Apoyo</v>
          </cell>
          <cell r="U346" t="str">
            <v>Inversión</v>
          </cell>
          <cell r="V346" t="str">
            <v>194-Prestar servicios profesionales al Instituto Distrital de Patrimonio Cultural para apoyar el desarrollo de procesos de inclusión en la Lista Representativa de Patrimonio Cultural Inmaterial del ámbto distrital, así como el acompañamiento a iniciativas y procesos orientados a la salvaguardia del patrimonio cultural de grupos poblacionales presentes en los territorios de la ciudad.</v>
          </cell>
          <cell r="W346">
            <v>66000000</v>
          </cell>
          <cell r="X346">
            <v>66000000</v>
          </cell>
          <cell r="Y346">
            <v>6600000</v>
          </cell>
          <cell r="Z346" t="str">
            <v>10 Meses</v>
          </cell>
          <cell r="AA346">
            <v>10</v>
          </cell>
          <cell r="AB346">
            <v>0</v>
          </cell>
          <cell r="AC346">
            <v>300</v>
          </cell>
          <cell r="AD346">
            <v>44588</v>
          </cell>
          <cell r="AE346">
            <v>44589</v>
          </cell>
          <cell r="AF346">
            <v>44892</v>
          </cell>
          <cell r="AG346" t="str">
            <v>ANGELICA MARIA MEDINA MENDOZA</v>
          </cell>
          <cell r="AH346">
            <v>32770467</v>
          </cell>
          <cell r="AI346">
            <v>5</v>
          </cell>
          <cell r="AJ346" t="str">
            <v>https://community.secop.gov.co/Public/Tendering/OpportunityDetail/Index?noticeUID=CO1.NTC.2759627&amp;isFromPublicArea=True&amp;isModal=true&amp;asPopupView=true</v>
          </cell>
          <cell r="AK346" t="str">
            <v>01/27/2022</v>
          </cell>
          <cell r="AL346" t="str">
            <v>ANGELICA MARIA MEDINA MENDOZA</v>
          </cell>
          <cell r="AM346" t="str">
            <v>SUBDIRECCION DE DIVULGACIÓN Y APROPIACIÓN DEL PATRIMONIO</v>
          </cell>
          <cell r="AN346">
            <v>44589</v>
          </cell>
          <cell r="AO346">
            <v>44892</v>
          </cell>
          <cell r="AP346">
            <v>338</v>
          </cell>
          <cell r="AQ346">
            <v>44589</v>
          </cell>
          <cell r="AR346" t="str">
            <v>66,000,000</v>
          </cell>
          <cell r="AS346">
            <v>44589</v>
          </cell>
          <cell r="BU346" t="str">
            <v>Sandra Jannth Rueda Ibañez</v>
          </cell>
          <cell r="BW346" t="str">
            <v>F</v>
          </cell>
          <cell r="BX346">
            <v>44892</v>
          </cell>
        </row>
        <row r="347">
          <cell r="E347">
            <v>346</v>
          </cell>
          <cell r="F347" t="str">
            <v>NICOLÁS LOZANO GALINDO</v>
          </cell>
          <cell r="G347" t="str">
            <v>CC</v>
          </cell>
          <cell r="H347">
            <v>1019028261</v>
          </cell>
          <cell r="I347">
            <v>8</v>
          </cell>
          <cell r="J347">
            <v>32448</v>
          </cell>
          <cell r="K347" t="str">
            <v>No aplica</v>
          </cell>
          <cell r="L347" t="str">
            <v>No aplica</v>
          </cell>
          <cell r="M347" t="str">
            <v>No aplica</v>
          </cell>
          <cell r="N347" t="str">
            <v>Calle 36 # 18-18</v>
          </cell>
          <cell r="O347" t="str">
            <v>Bogotá</v>
          </cell>
          <cell r="Q347" t="str">
            <v xml:space="preserve"> Contrato de Prestación de Servicios</v>
          </cell>
          <cell r="R347" t="str">
            <v xml:space="preserve">Servicios Profesionales </v>
          </cell>
          <cell r="S347" t="str">
            <v>Contratación directa</v>
          </cell>
          <cell r="T347" t="str">
            <v>Prestación de Servicios Profesionales y Apoyo</v>
          </cell>
          <cell r="U347" t="str">
            <v>Inversión</v>
          </cell>
          <cell r="V347" t="str">
            <v>195-Prestar servicios profesionales al Instituto Distrital de Patrimonio Cultural para apoyar técnicamente iniciativas insitutucionales y ciudadanas de reconocimiento de manifestaciones culturales y artísticas presentes en el Distrito Capital relacionadas con el patrimonio cultural inmaterial,  así como acciones orientadas a la activación, reconocimiento y gestión de este tipo de patrimonio en la ciudad.</v>
          </cell>
          <cell r="W347">
            <v>66000000</v>
          </cell>
          <cell r="X347">
            <v>66000000</v>
          </cell>
          <cell r="Y347">
            <v>6600000</v>
          </cell>
          <cell r="Z347" t="str">
            <v>10 Meses</v>
          </cell>
          <cell r="AA347">
            <v>10</v>
          </cell>
          <cell r="AB347">
            <v>0</v>
          </cell>
          <cell r="AC347">
            <v>300</v>
          </cell>
          <cell r="AD347">
            <v>44589</v>
          </cell>
          <cell r="AE347">
            <v>44593</v>
          </cell>
          <cell r="AF347">
            <v>44895</v>
          </cell>
          <cell r="AG347" t="str">
            <v>ANGELICA MARIA MEDINA MENDOZA</v>
          </cell>
          <cell r="AH347">
            <v>32770467</v>
          </cell>
          <cell r="AI347">
            <v>5</v>
          </cell>
          <cell r="AJ347" t="str">
            <v>https://community.secop.gov.co/Public/Tendering/OpportunityDetail/Index?noticeUID=CO1.NTC.2767493&amp;isFromPublicArea=True&amp;isModal=true&amp;asPopupView=true</v>
          </cell>
          <cell r="AK347" t="str">
            <v>01/28/2022</v>
          </cell>
          <cell r="AL347" t="str">
            <v>ANGELICA MARIA MEDINA MENDOZA</v>
          </cell>
          <cell r="AM347" t="str">
            <v>SUBDIRECCION DE DIVULGACIÓN Y APROPIACIÓN DEL PATRIMONIO</v>
          </cell>
          <cell r="AN347">
            <v>44589</v>
          </cell>
          <cell r="AO347">
            <v>44892</v>
          </cell>
          <cell r="AP347">
            <v>368</v>
          </cell>
          <cell r="AQ347">
            <v>44589</v>
          </cell>
          <cell r="AR347" t="str">
            <v>66,000,000</v>
          </cell>
          <cell r="AS347">
            <v>44592</v>
          </cell>
          <cell r="BU347" t="str">
            <v>Liliana Cecilia Rojas León</v>
          </cell>
          <cell r="BW347" t="str">
            <v>M</v>
          </cell>
          <cell r="BX347">
            <v>44895</v>
          </cell>
        </row>
        <row r="348">
          <cell r="E348">
            <v>347</v>
          </cell>
          <cell r="F348" t="str">
            <v>CARLOS EDUARDO SANCHEZ OTERO</v>
          </cell>
          <cell r="G348" t="str">
            <v>CC</v>
          </cell>
          <cell r="H348">
            <v>1015457408</v>
          </cell>
          <cell r="I348">
            <v>9</v>
          </cell>
          <cell r="J348">
            <v>34976</v>
          </cell>
          <cell r="K348" t="str">
            <v>No aplica</v>
          </cell>
          <cell r="L348" t="str">
            <v>No aplica</v>
          </cell>
          <cell r="M348" t="str">
            <v>No aplica</v>
          </cell>
          <cell r="N348" t="str">
            <v>Calle 46 No. 26-30. Edificio Parkway Reservado 1. Apto 501.</v>
          </cell>
          <cell r="O348" t="str">
            <v>Bogotá</v>
          </cell>
          <cell r="P348" t="str">
            <v>carlos.sanchez@idpc.gov.co</v>
          </cell>
          <cell r="Q348" t="str">
            <v xml:space="preserve"> Contrato de Prestación de Servicios</v>
          </cell>
          <cell r="R348" t="str">
            <v xml:space="preserve">Servicios Profesionales </v>
          </cell>
          <cell r="S348" t="str">
            <v>Contratación directa</v>
          </cell>
          <cell r="T348" t="str">
            <v>Prestación de Servicios Profesionales y Apoyo</v>
          </cell>
          <cell r="U348" t="str">
            <v>Inversión</v>
          </cell>
          <cell r="V348" t="str">
            <v>193-Prestar servicios profesionales al Instituto Distrital de Patrimonio Cultural para apoyar acciones y estrategias de documentación, activación y gestión integral del Patrimonio Cultual Inmaterial (PCI) del Distrito Capital y acompañar procesos ciudadanos de reconocimiento del patrimonio, con el fin de avanzar en las declaratorias de PCI del ámbito distrital.</v>
          </cell>
          <cell r="W348">
            <v>66000000</v>
          </cell>
          <cell r="X348">
            <v>66000000</v>
          </cell>
          <cell r="Y348">
            <v>6600000</v>
          </cell>
          <cell r="Z348" t="str">
            <v>10 Meses</v>
          </cell>
          <cell r="AA348">
            <v>10</v>
          </cell>
          <cell r="AB348">
            <v>0</v>
          </cell>
          <cell r="AC348">
            <v>300</v>
          </cell>
          <cell r="AD348">
            <v>44589</v>
          </cell>
          <cell r="AE348">
            <v>44593</v>
          </cell>
          <cell r="AF348">
            <v>44895</v>
          </cell>
          <cell r="AG348" t="str">
            <v>ANGELICA MARIA MEDINA MENDOZA</v>
          </cell>
          <cell r="AH348">
            <v>32770467</v>
          </cell>
          <cell r="AI348">
            <v>5</v>
          </cell>
          <cell r="AJ348" t="str">
            <v>https://community.secop.gov.co/Public/Tendering/OpportunityDetail/Index?noticeUID=CO1.NTC.2758709&amp;isFromPublicArea=True&amp;isModal=true&amp;asPopupView=true</v>
          </cell>
          <cell r="AK348" t="str">
            <v>01/27/2022</v>
          </cell>
          <cell r="AL348" t="str">
            <v>ANGELICA MARIA MEDINA MENDOZA</v>
          </cell>
          <cell r="AM348" t="str">
            <v>SUBDIRECCION DE DIVULGACIÓN Y APROPIACIÓN DEL PATRIMONIO</v>
          </cell>
          <cell r="AN348">
            <v>44589</v>
          </cell>
          <cell r="AO348">
            <v>44892</v>
          </cell>
          <cell r="AP348">
            <v>371</v>
          </cell>
          <cell r="AQ348">
            <v>44589</v>
          </cell>
          <cell r="AR348" t="str">
            <v>66,000,000</v>
          </cell>
          <cell r="AS348">
            <v>44592</v>
          </cell>
          <cell r="BU348" t="str">
            <v>Sandra Jannth Rueda Ibañez</v>
          </cell>
          <cell r="BW348" t="str">
            <v>M</v>
          </cell>
          <cell r="BX348">
            <v>44895</v>
          </cell>
        </row>
        <row r="349">
          <cell r="E349">
            <v>348</v>
          </cell>
          <cell r="F349" t="str">
            <v>MARIA NANCY TEQUIA</v>
          </cell>
          <cell r="G349" t="str">
            <v>CC</v>
          </cell>
          <cell r="H349">
            <v>51837234</v>
          </cell>
          <cell r="I349">
            <v>5</v>
          </cell>
          <cell r="J349">
            <v>23823</v>
          </cell>
          <cell r="K349" t="str">
            <v>No aplica</v>
          </cell>
          <cell r="L349" t="str">
            <v>No aplica</v>
          </cell>
          <cell r="M349" t="str">
            <v>No aplica</v>
          </cell>
          <cell r="N349" t="str">
            <v>CL 77 81 80 AP 301 BL 14</v>
          </cell>
          <cell r="O349" t="str">
            <v>Bogotá</v>
          </cell>
          <cell r="P349" t="str">
            <v>maria.tequia@idpc.gov.co</v>
          </cell>
          <cell r="Q349" t="str">
            <v xml:space="preserve"> Contrato de Prestación de Servicios</v>
          </cell>
          <cell r="R349" t="str">
            <v>Servicios Apoyo a la Gestion</v>
          </cell>
          <cell r="S349" t="str">
            <v>Contratación directa</v>
          </cell>
          <cell r="T349" t="str">
            <v>Prestación de Servicios Profesionales y Apoyo</v>
          </cell>
          <cell r="U349" t="str">
            <v>Inversión</v>
          </cell>
          <cell r="V349" t="str">
            <v>377-Prestar servicios de apoyo a la gestión al Instituto Distrital de Patrimonio Cultural para el desarrollo de las acciones participativas definidas en el marco del Convenio Interadministratvo FDLU-CIA-370-2021.</v>
          </cell>
          <cell r="W349">
            <v>17280000</v>
          </cell>
          <cell r="X349">
            <v>17280000</v>
          </cell>
          <cell r="Y349">
            <v>2880000</v>
          </cell>
          <cell r="Z349" t="str">
            <v>6 Meses</v>
          </cell>
          <cell r="AA349">
            <v>6</v>
          </cell>
          <cell r="AB349">
            <v>0</v>
          </cell>
          <cell r="AC349">
            <v>180</v>
          </cell>
          <cell r="AD349">
            <v>44589</v>
          </cell>
          <cell r="AE349">
            <v>44593</v>
          </cell>
          <cell r="AF349">
            <v>44773</v>
          </cell>
          <cell r="AG349" t="str">
            <v>ANGELICA MARIA MEDINA MENDOZA</v>
          </cell>
          <cell r="AH349">
            <v>32770467</v>
          </cell>
          <cell r="AI349">
            <v>5</v>
          </cell>
          <cell r="AJ349" t="str">
            <v>https://community.secop.gov.co/Public/Tendering/OpportunityDetail/Index?noticeUID=CO1.NTC.2771119&amp;isFromPublicArea=True&amp;isModal=true&amp;asPopupView=true</v>
          </cell>
          <cell r="AK349" t="str">
            <v>01/28/2022</v>
          </cell>
          <cell r="AL349" t="str">
            <v>ANGELICA MARIA MEDINA MENDOZA</v>
          </cell>
          <cell r="AM349" t="str">
            <v>SUBDIRECCION DE DIVULGACIÓN Y APROPIACIÓN DEL PATRIMONIO</v>
          </cell>
          <cell r="AN349">
            <v>44590</v>
          </cell>
          <cell r="AO349">
            <v>44770</v>
          </cell>
          <cell r="AP349">
            <v>348</v>
          </cell>
          <cell r="AQ349">
            <v>44589</v>
          </cell>
          <cell r="AR349" t="str">
            <v>17,280,000</v>
          </cell>
          <cell r="AS349">
            <v>44592</v>
          </cell>
          <cell r="BU349" t="str">
            <v>Gina Paola Ochoa Vivas</v>
          </cell>
          <cell r="BW349" t="str">
            <v>F</v>
          </cell>
          <cell r="BX349">
            <v>44773</v>
          </cell>
        </row>
        <row r="350">
          <cell r="E350">
            <v>349</v>
          </cell>
          <cell r="F350" t="str">
            <v>JHON ARMANDO GONZALEZ GAMEZ</v>
          </cell>
          <cell r="G350" t="str">
            <v>CC</v>
          </cell>
          <cell r="H350">
            <v>1023905858</v>
          </cell>
          <cell r="I350">
            <v>1</v>
          </cell>
          <cell r="J350">
            <v>33299</v>
          </cell>
          <cell r="K350" t="str">
            <v>No aplica</v>
          </cell>
          <cell r="L350" t="str">
            <v>No aplica</v>
          </cell>
          <cell r="M350" t="str">
            <v>No aplica</v>
          </cell>
          <cell r="N350" t="str">
            <v>Cll49bsur #9- 89 BQ1B APT 206</v>
          </cell>
          <cell r="O350" t="str">
            <v>Bogotá</v>
          </cell>
          <cell r="P350" t="str">
            <v>jhon.gonzalez@idpc.gov.co</v>
          </cell>
          <cell r="Q350" t="str">
            <v xml:space="preserve"> Contrato de Prestación de Servicios</v>
          </cell>
          <cell r="R350" t="str">
            <v xml:space="preserve">Servicios Profesionales </v>
          </cell>
          <cell r="S350" t="str">
            <v>Contratación directa</v>
          </cell>
          <cell r="T350" t="str">
            <v>Prestación de Servicios Profesionales y Apoyo</v>
          </cell>
          <cell r="U350" t="str">
            <v>Inversión</v>
          </cell>
          <cell r="V350" t="str">
            <v>289-Prestar servicios profesionales al Instituto Distrital de Patrimonio Cultural para apoyar y acompañar pedagógicamente los procesos dirigidos a fomentar el patrimonio cultural de la ciudad con niños, niñas, adolescentes y diferentes actores comunitarios e institucionales.</v>
          </cell>
          <cell r="W350">
            <v>48300000</v>
          </cell>
          <cell r="X350">
            <v>43799994</v>
          </cell>
          <cell r="Y350">
            <v>4171428</v>
          </cell>
          <cell r="Z350" t="str">
            <v>315 Dias</v>
          </cell>
          <cell r="AA350">
            <v>0</v>
          </cell>
          <cell r="AB350">
            <v>315</v>
          </cell>
          <cell r="AC350">
            <v>315</v>
          </cell>
          <cell r="AD350">
            <v>44589</v>
          </cell>
          <cell r="AE350">
            <v>44600</v>
          </cell>
          <cell r="AF350">
            <v>44917</v>
          </cell>
          <cell r="AG350" t="str">
            <v>ANGELICA MARIA MEDINA MENDOZA</v>
          </cell>
          <cell r="AH350">
            <v>32770467</v>
          </cell>
          <cell r="AI350">
            <v>5</v>
          </cell>
          <cell r="AJ350" t="str">
            <v>https://community.secop.gov.co/Public/Tendering/OpportunityDetail/Index?noticeUID=CO1.NTC.2764528&amp;isFromPublicArea=True&amp;isModal=true&amp;asPopupView=true</v>
          </cell>
          <cell r="AK350" t="str">
            <v>01/28/2022</v>
          </cell>
          <cell r="AL350" t="str">
            <v>ANGELICA MARIA MEDINA MENDOZA</v>
          </cell>
          <cell r="AM350" t="str">
            <v>SUBDIRECCION DE DIVULGACIÓN Y APROPIACIÓN DEL PATRIMONIO</v>
          </cell>
          <cell r="AN350">
            <v>44589</v>
          </cell>
          <cell r="AO350">
            <v>44907</v>
          </cell>
          <cell r="AP350">
            <v>337</v>
          </cell>
          <cell r="AQ350">
            <v>44589</v>
          </cell>
          <cell r="AR350" t="str">
            <v>48,300,000</v>
          </cell>
          <cell r="AS350">
            <v>44599</v>
          </cell>
          <cell r="BU350" t="str">
            <v>Sandra Jannth Rueda Ibañez</v>
          </cell>
          <cell r="BW350" t="str">
            <v>M</v>
          </cell>
          <cell r="BX350">
            <v>44917</v>
          </cell>
        </row>
        <row r="351">
          <cell r="E351">
            <v>350</v>
          </cell>
          <cell r="F351" t="str">
            <v>GRUPO EDS AUTOGAS S.A.S.</v>
          </cell>
          <cell r="G351" t="str">
            <v>NIT</v>
          </cell>
          <cell r="H351">
            <v>900459737</v>
          </cell>
          <cell r="I351">
            <v>5</v>
          </cell>
          <cell r="J351" t="str">
            <v>No aplica</v>
          </cell>
          <cell r="N351" t="str">
            <v>CARRERA 22 # 87 - 69</v>
          </cell>
          <cell r="O351" t="str">
            <v>Bogotá</v>
          </cell>
          <cell r="P351" t="str">
            <v>ccenacional@autogas.com.co</v>
          </cell>
          <cell r="Q351" t="str">
            <v>Suministro</v>
          </cell>
          <cell r="R351" t="str">
            <v xml:space="preserve">Otros Suministros </v>
          </cell>
          <cell r="S351" t="str">
            <v>Selección abreviada</v>
          </cell>
          <cell r="T351" t="str">
            <v>Orden de Compra</v>
          </cell>
          <cell r="U351" t="str">
            <v>Funcionamiento</v>
          </cell>
          <cell r="V351" t="str">
            <v>445-Contratar el suministro de combustible para los vehiculos del Instituto Distrital de Patrimonio Cultural.</v>
          </cell>
          <cell r="W351">
            <v>28500000</v>
          </cell>
          <cell r="X351">
            <v>28500000</v>
          </cell>
          <cell r="Y351">
            <v>2850000</v>
          </cell>
          <cell r="Z351" t="str">
            <v>10 Meses</v>
          </cell>
          <cell r="AA351">
            <v>10</v>
          </cell>
          <cell r="AB351">
            <v>0</v>
          </cell>
          <cell r="AC351">
            <v>300</v>
          </cell>
          <cell r="AD351">
            <v>44617</v>
          </cell>
          <cell r="AE351">
            <v>44617</v>
          </cell>
          <cell r="AF351">
            <v>44919</v>
          </cell>
          <cell r="AG351" t="str">
            <v>JUAN FERNANDO ACOSTA MIRKOW</v>
          </cell>
          <cell r="AH351">
            <v>71722121</v>
          </cell>
          <cell r="AI351">
            <v>1</v>
          </cell>
          <cell r="AJ351" t="str">
            <v>https://colombiacompra.gov.co/tienda-virtual-del-estado-colombiano/ordenes-compra/85907</v>
          </cell>
          <cell r="AK351">
            <v>44617</v>
          </cell>
          <cell r="AL351" t="str">
            <v>JUAN FERNANDO ACOSTA MIRKOW</v>
          </cell>
          <cell r="AM351" t="str">
            <v>SUBDIRECCION DE GESTION CORPORATIVA</v>
          </cell>
          <cell r="AN351" t="str">
            <v>No aplica</v>
          </cell>
          <cell r="AO351" t="str">
            <v>No aplica</v>
          </cell>
          <cell r="AP351">
            <v>405</v>
          </cell>
          <cell r="AQ351">
            <v>44617</v>
          </cell>
          <cell r="AR351" t="str">
            <v>1,343,000</v>
          </cell>
          <cell r="AS351" t="str">
            <v>No aplica</v>
          </cell>
          <cell r="BU351" t="str">
            <v xml:space="preserve">Carlos Tello </v>
          </cell>
          <cell r="BW351" t="str">
            <v>N/A</v>
          </cell>
          <cell r="BX351">
            <v>44919</v>
          </cell>
        </row>
        <row r="352">
          <cell r="E352">
            <v>351</v>
          </cell>
          <cell r="F352" t="str">
            <v>LA PREVISORA COMPAÑÍA DE SEGUROS</v>
          </cell>
          <cell r="G352" t="str">
            <v>NIT</v>
          </cell>
          <cell r="H352">
            <v>860002400</v>
          </cell>
          <cell r="I352">
            <v>2</v>
          </cell>
          <cell r="J352" t="str">
            <v>No aplica</v>
          </cell>
          <cell r="K352" t="str">
            <v>ALVARO HERNAN VELEZ MILLAN</v>
          </cell>
          <cell r="L352" t="str">
            <v>CC</v>
          </cell>
          <cell r="M352">
            <v>6357600</v>
          </cell>
          <cell r="N352" t="str">
            <v>CALLE 57 No.9-07</v>
          </cell>
          <cell r="O352" t="str">
            <v>Bogotá</v>
          </cell>
          <cell r="P352" t="str">
            <v>SUBGERENCIA.LICITACIONES@previsora.gov.co</v>
          </cell>
          <cell r="Q352" t="str">
            <v xml:space="preserve"> Contrato Atipico</v>
          </cell>
          <cell r="R352" t="str">
            <v>Contrato de seguros</v>
          </cell>
          <cell r="S352" t="str">
            <v>Licitacion publica</v>
          </cell>
          <cell r="T352" t="str">
            <v>Licitación Pública</v>
          </cell>
          <cell r="U352" t="str">
            <v>Inversión / Funcionamiento</v>
          </cell>
          <cell r="V352" t="str">
            <v>339-450 CONTRATAR UN PROGRAMA DE SEGUROS QUE AMPARE LOS BIENES E INTERESES PATRIMONIALES DEL INSTITUTO DISTRITAL DE PATRIMONIO CULTURAL Y AQUELLOS POR LOS CUALES SEA O LLEGARE A SEA RESPONSABLE GRUPO 1</v>
          </cell>
          <cell r="W352">
            <v>1534197892</v>
          </cell>
          <cell r="X352">
            <v>1534197892</v>
          </cell>
          <cell r="Y352">
            <v>126098456.87671234</v>
          </cell>
          <cell r="Z352" t="str">
            <v>365 Dias</v>
          </cell>
          <cell r="AA352">
            <v>0</v>
          </cell>
          <cell r="AB352">
            <v>365</v>
          </cell>
          <cell r="AC352">
            <v>365</v>
          </cell>
          <cell r="AD352">
            <v>44637</v>
          </cell>
          <cell r="AE352">
            <v>44657</v>
          </cell>
          <cell r="AF352">
            <v>45021</v>
          </cell>
          <cell r="AG352" t="str">
            <v>AURA HERMINDA LOPEZ SALAZAR</v>
          </cell>
          <cell r="AH352">
            <v>51635939</v>
          </cell>
          <cell r="AI352">
            <v>1</v>
          </cell>
          <cell r="AJ352" t="str">
            <v>https://community.secop.gov.co/Public/Tendering/OpportunityDetail/Index?noticeUID=CO1.NTC.2828702&amp;isFromPublicArea=True&amp;isModal=False</v>
          </cell>
          <cell r="AK352">
            <v>44631</v>
          </cell>
          <cell r="AL352" t="str">
            <v>JUAN FERNANDO ACOSTA MIRKOW</v>
          </cell>
          <cell r="AM352" t="str">
            <v>SUBDIRECCION DE GESTION CORPORATIVA</v>
          </cell>
          <cell r="AN352" t="str">
            <v>No aplica</v>
          </cell>
          <cell r="AO352" t="str">
            <v>No aplica</v>
          </cell>
          <cell r="AP352" t="str">
            <v>492
492
492
493
493
493 
493</v>
          </cell>
          <cell r="AQ352" t="str">
            <v>28/03/2022
28/03/2022 
28/03/2022 
28/03/2022 
28/03/2022 
28/03/2022 
28/03/2022</v>
          </cell>
          <cell r="AR352" t="str">
            <v>178753000 
7148000 
107841053 
6265350 
220000000 
340332000 
673858490</v>
          </cell>
          <cell r="AS352" t="str">
            <v>No aplica</v>
          </cell>
          <cell r="BU352" t="str">
            <v>Laura Maria Hernandez Restrepo</v>
          </cell>
          <cell r="BW352" t="str">
            <v>N/A</v>
          </cell>
          <cell r="BX352">
            <v>45021</v>
          </cell>
        </row>
        <row r="353">
          <cell r="E353">
            <v>352</v>
          </cell>
          <cell r="F353" t="str">
            <v>ZURICH COLOMBIA SEGUROS SA</v>
          </cell>
          <cell r="G353" t="str">
            <v>NIT</v>
          </cell>
          <cell r="H353">
            <v>860002534</v>
          </cell>
          <cell r="I353">
            <v>0</v>
          </cell>
          <cell r="J353" t="str">
            <v>No aplica</v>
          </cell>
          <cell r="K353" t="str">
            <v>MARTHA ELENA BECERRA GOMEZ</v>
          </cell>
          <cell r="L353" t="str">
            <v>CC</v>
          </cell>
          <cell r="M353">
            <v>39779256</v>
          </cell>
          <cell r="N353" t="str">
            <v>Calle 116 # 7-15 |Int. 2|Piso 14 |Oficina 1401</v>
          </cell>
          <cell r="O353" t="str">
            <v>Bogotá</v>
          </cell>
          <cell r="P353" t="str">
            <v>oscar.valero.canon@zurich.com</v>
          </cell>
          <cell r="Q353" t="str">
            <v xml:space="preserve"> Contrato Atipico</v>
          </cell>
          <cell r="R353" t="str">
            <v>Contrato de seguros</v>
          </cell>
          <cell r="S353" t="str">
            <v>Licitacion publica</v>
          </cell>
          <cell r="T353" t="str">
            <v>Licitación Pública</v>
          </cell>
          <cell r="U353" t="str">
            <v>Inversión / Funcionamiento</v>
          </cell>
          <cell r="V353" t="str">
            <v>339-450 CONTRATAR UN PROGRAMA DE SEGUROS QUE AMPARE LOS BIENES E INTERESES PATRIMONIALES DEL INSTITUTO DISTRITAL DE PATRIMONIO CULTURAL Y AQUELLOS POR LOS CUALES SEA O LLEGARE A SEA RESPONSABLE GRUPO 2.</v>
          </cell>
          <cell r="W353">
            <v>9544160</v>
          </cell>
          <cell r="X353">
            <v>9544160</v>
          </cell>
          <cell r="Y353">
            <v>784451.50684931513</v>
          </cell>
          <cell r="Z353" t="str">
            <v>365 Dias</v>
          </cell>
          <cell r="AA353">
            <v>0</v>
          </cell>
          <cell r="AB353">
            <v>365</v>
          </cell>
          <cell r="AC353">
            <v>365</v>
          </cell>
          <cell r="AD353">
            <v>44637</v>
          </cell>
          <cell r="AE353">
            <v>44656</v>
          </cell>
          <cell r="AF353">
            <v>45020</v>
          </cell>
          <cell r="AG353" t="str">
            <v>AURA HERMINDA LOPEZ SALAZAR</v>
          </cell>
          <cell r="AH353">
            <v>51635939</v>
          </cell>
          <cell r="AI353">
            <v>1</v>
          </cell>
          <cell r="AJ353" t="str">
            <v>https://community.secop.gov.co/Public/Tendering/OpportunityDetail/Index?noticeUID=CO1.NTC.2828702&amp;isFromPublicArea=True&amp;isModal=False</v>
          </cell>
          <cell r="AK353">
            <v>44631</v>
          </cell>
          <cell r="AL353" t="str">
            <v>JUAN FERNANDO ACOSTA MIRKOW</v>
          </cell>
          <cell r="AM353" t="str">
            <v>SUBDIRECCION DE GESTION CORPORATIVA</v>
          </cell>
          <cell r="AN353" t="str">
            <v>No aplica</v>
          </cell>
          <cell r="AO353" t="str">
            <v>No aplica</v>
          </cell>
          <cell r="AP353">
            <v>494</v>
          </cell>
          <cell r="AQ353">
            <v>44648</v>
          </cell>
          <cell r="AR353">
            <v>9544160</v>
          </cell>
          <cell r="AS353" t="str">
            <v>No aplica</v>
          </cell>
          <cell r="BU353" t="str">
            <v>Laura Maria Hernandez Restrepo</v>
          </cell>
          <cell r="BW353" t="str">
            <v>N/A</v>
          </cell>
          <cell r="BX353">
            <v>45020</v>
          </cell>
        </row>
        <row r="354">
          <cell r="E354">
            <v>353</v>
          </cell>
          <cell r="F354" t="str">
            <v>AUDIDATA COLOMBIA S.A.S</v>
          </cell>
          <cell r="G354" t="str">
            <v>NIT</v>
          </cell>
          <cell r="H354">
            <v>900101100</v>
          </cell>
          <cell r="I354">
            <v>7</v>
          </cell>
          <cell r="J354" t="str">
            <v>No aplica</v>
          </cell>
          <cell r="K354" t="str">
            <v>IVAN ANDRES CHAVES CORTES</v>
          </cell>
          <cell r="L354" t="str">
            <v>CC</v>
          </cell>
          <cell r="M354">
            <v>79648069</v>
          </cell>
          <cell r="N354" t="str">
            <v>Avenida Calle 26 No. 69C-03</v>
          </cell>
          <cell r="O354" t="str">
            <v>Bogotá</v>
          </cell>
          <cell r="P354" t="str">
            <v>info@audidata.net</v>
          </cell>
          <cell r="Q354" t="str">
            <v>Contrato de Prestación de Servicios</v>
          </cell>
          <cell r="R354" t="str">
            <v>Servicios de Mantenimiento y/o Reparación</v>
          </cell>
          <cell r="S354" t="str">
            <v>Selección abreviada subasta inversa</v>
          </cell>
          <cell r="T354" t="str">
            <v>Subasta Inversa - Licitación Pública</v>
          </cell>
          <cell r="U354" t="str">
            <v>Inversión / Funcionamiento</v>
          </cell>
          <cell r="V354" t="str">
            <v>341/460 Prestar el servicio de soporte mantenimiento y renovacion del almacenamiento de la solucion de respaldo de informacion ( Backup) para el IDPC</v>
          </cell>
          <cell r="W354">
            <v>70361667</v>
          </cell>
          <cell r="X354">
            <v>70361667</v>
          </cell>
          <cell r="Y354">
            <v>10051666.714285715</v>
          </cell>
          <cell r="Z354" t="str">
            <v>7 Meses</v>
          </cell>
          <cell r="AA354">
            <v>7</v>
          </cell>
          <cell r="AB354">
            <v>0</v>
          </cell>
          <cell r="AC354">
            <v>210</v>
          </cell>
          <cell r="AD354">
            <v>44652</v>
          </cell>
          <cell r="AE354">
            <v>44659</v>
          </cell>
          <cell r="AF354">
            <v>44872</v>
          </cell>
          <cell r="AG354" t="str">
            <v>AURA HERMINDA LOPEZ SALAZAR</v>
          </cell>
          <cell r="AH354">
            <v>51635939</v>
          </cell>
          <cell r="AI354">
            <v>1</v>
          </cell>
          <cell r="AJ354" t="str">
            <v>https://community.secop.gov.co/Public/Tendering/OpportunityDetail/Index?noticeUID=CO1.NTC.2853931&amp;isFromPublicArea=True&amp;isModal=False</v>
          </cell>
          <cell r="AK354">
            <v>44648</v>
          </cell>
          <cell r="AL354" t="str">
            <v>JUAN FERNANDO ACOSTA MIRKOW</v>
          </cell>
          <cell r="AM354" t="str">
            <v>SUBDIRECCION DE GESTION CORPORATIVA</v>
          </cell>
          <cell r="AN354" t="str">
            <v>No aplica</v>
          </cell>
          <cell r="AO354" t="str">
            <v>No aplica</v>
          </cell>
          <cell r="AP354" t="str">
            <v>515 
516</v>
          </cell>
          <cell r="AQ354" t="str">
            <v>8/04/2022 
8/04/2022</v>
          </cell>
          <cell r="AR354" t="str">
            <v>26998721 
43362946</v>
          </cell>
          <cell r="AS354">
            <v>44658</v>
          </cell>
          <cell r="BU354" t="str">
            <v>Gina Paola Ochoa Vivas</v>
          </cell>
          <cell r="BW354" t="str">
            <v>N/A</v>
          </cell>
          <cell r="BX354">
            <v>44872</v>
          </cell>
        </row>
        <row r="355">
          <cell r="E355">
            <v>354</v>
          </cell>
          <cell r="F355" t="str">
            <v>SOLUCIONES EN INGENIERIA Y SOFTWARE S.A.S.</v>
          </cell>
          <cell r="G355" t="str">
            <v>NIT</v>
          </cell>
          <cell r="H355">
            <v>900332071</v>
          </cell>
          <cell r="I355">
            <v>2</v>
          </cell>
          <cell r="J355" t="str">
            <v>No aplica</v>
          </cell>
          <cell r="K355" t="str">
            <v>JORGE HERNAN SALAZAR BAENA</v>
          </cell>
          <cell r="L355" t="str">
            <v>CC</v>
          </cell>
          <cell r="M355">
            <v>7699892</v>
          </cell>
          <cell r="N355" t="str">
            <v>Calle 11 No. 5 - 78 OFICINA 201</v>
          </cell>
          <cell r="O355" t="str">
            <v>Bogotá</v>
          </cell>
          <cell r="P355" t="str">
            <v>juridica@integrasoftsas.com</v>
          </cell>
          <cell r="Q355" t="str">
            <v>Contrato de Prestación de Servicios</v>
          </cell>
          <cell r="R355" t="str">
            <v xml:space="preserve">Otros Servicios </v>
          </cell>
          <cell r="S355" t="str">
            <v>Mínima cuantía</v>
          </cell>
          <cell r="T355" t="str">
            <v>Otras Formas de Contratación Directa</v>
          </cell>
          <cell r="U355" t="str">
            <v>Inversión / Funcionamiento / Funcionamiento</v>
          </cell>
          <cell r="V355" t="str">
            <v>(343- 455- 458) CONTRATAR LA ACTUALIZACIÓN, MANTENIMIENTO Y SOPORTE DE SOFTWARE SIIGO CONFORME LO REQUERIDO POR EL INSTITUTO DISTRITAL DE PATRIMONIO CULTURAL.</v>
          </cell>
          <cell r="W355">
            <v>13331773</v>
          </cell>
          <cell r="X355">
            <v>13331773</v>
          </cell>
          <cell r="Y355">
            <v>1333177.3</v>
          </cell>
          <cell r="Z355" t="str">
            <v>10 Meses</v>
          </cell>
          <cell r="AA355">
            <v>10</v>
          </cell>
          <cell r="AB355">
            <v>0</v>
          </cell>
          <cell r="AC355">
            <v>300</v>
          </cell>
          <cell r="AD355">
            <v>44649</v>
          </cell>
          <cell r="AE355">
            <v>44652</v>
          </cell>
          <cell r="AF355">
            <v>44957</v>
          </cell>
          <cell r="AG355" t="str">
            <v>María Isabel Forero Rodríguez</v>
          </cell>
          <cell r="AH355">
            <v>30392884</v>
          </cell>
          <cell r="AJ355" t="str">
            <v>https://community.secop.gov.co/Public/Tendering/OpportunityDetail/Index?noticeUID=CO1.NTC.2876603&amp;isFromPublicArea=True&amp;isModal=False</v>
          </cell>
          <cell r="AK355">
            <v>44649</v>
          </cell>
          <cell r="AL355" t="str">
            <v>JUAN FERNANDO ACOSTA MIRKOW</v>
          </cell>
          <cell r="AM355" t="str">
            <v>SUBDIRECCION DE GESTION CORPORATIVA</v>
          </cell>
          <cell r="AN355" t="str">
            <v>No aplica</v>
          </cell>
          <cell r="AO355" t="str">
            <v>No aplica</v>
          </cell>
          <cell r="AP355" t="str">
            <v>495 
496 
497</v>
          </cell>
          <cell r="AQ355" t="str">
            <v>1/03/2022 
1/03/2022 
1/03/2022</v>
          </cell>
          <cell r="AR355" t="str">
            <v>4589627 
4371073 
4371073</v>
          </cell>
          <cell r="AS355">
            <v>44651</v>
          </cell>
          <cell r="BU355" t="str">
            <v>Gina Paola Ochoa Vivas</v>
          </cell>
          <cell r="BW355" t="str">
            <v>N/A</v>
          </cell>
          <cell r="BX355">
            <v>44957</v>
          </cell>
        </row>
        <row r="356">
          <cell r="E356">
            <v>355</v>
          </cell>
          <cell r="F356" t="str">
            <v>SERVI LIMPIEZA S.A.</v>
          </cell>
          <cell r="G356" t="str">
            <v>NIT</v>
          </cell>
          <cell r="H356">
            <v>800148041</v>
          </cell>
          <cell r="I356">
            <v>0</v>
          </cell>
          <cell r="J356" t="str">
            <v>No aplica</v>
          </cell>
          <cell r="K356" t="str">
            <v>ALVARO ANTONIO MELENDEZ MEDINA</v>
          </cell>
          <cell r="L356" t="str">
            <v>CC</v>
          </cell>
          <cell r="M356">
            <v>17133901</v>
          </cell>
          <cell r="N356" t="str">
            <v>Calle 86D N. 30-29</v>
          </cell>
          <cell r="O356" t="str">
            <v>Bogotá</v>
          </cell>
          <cell r="P356" t="str">
            <v>ampiii@servilimpieza.com.co</v>
          </cell>
          <cell r="Q356" t="str">
            <v xml:space="preserve"> Contrato de Prestación de Servicios</v>
          </cell>
          <cell r="R356" t="str">
            <v>Suministro de servicio de aseo</v>
          </cell>
          <cell r="S356" t="str">
            <v>Selección abreviada</v>
          </cell>
          <cell r="T356" t="str">
            <v>Orden de Compra</v>
          </cell>
          <cell r="U356" t="str">
            <v>Inversión / Funcionamiento</v>
          </cell>
          <cell r="V356" t="str">
            <v>261-474 Contratar la prestación del servicio integral de aseo, cafetería y fumigación, incluidos los insumos, para las sedes del Instituto Distrital de Patrimonio Cultural.</v>
          </cell>
          <cell r="W356">
            <v>220465372.90000001</v>
          </cell>
          <cell r="X356">
            <v>220465372.90000001</v>
          </cell>
          <cell r="Y356">
            <v>36744228.81666667</v>
          </cell>
          <cell r="Z356" t="str">
            <v>6 Meses</v>
          </cell>
          <cell r="AA356">
            <v>6</v>
          </cell>
          <cell r="AB356">
            <v>0</v>
          </cell>
          <cell r="AC356">
            <v>180</v>
          </cell>
          <cell r="AD356">
            <v>44649</v>
          </cell>
          <cell r="AE356">
            <v>44652</v>
          </cell>
          <cell r="AF356">
            <v>44865</v>
          </cell>
          <cell r="AG356" t="str">
            <v>JUAN FERNANDO ACOSTA MIRKOW</v>
          </cell>
          <cell r="AH356">
            <v>71722121</v>
          </cell>
          <cell r="AI356">
            <v>1</v>
          </cell>
          <cell r="AJ356" t="str">
            <v>https://colombiacompra.gov.co/tienda-virtual-del-estado-colombiano/ordenes-compra/87499</v>
          </cell>
          <cell r="AK356">
            <v>44649</v>
          </cell>
          <cell r="AL356" t="str">
            <v>JUAN FERNANDO ACOSTA MIRKOW</v>
          </cell>
          <cell r="AM356" t="str">
            <v>SUBDIRECCION DE GESTION CORPORATIVA</v>
          </cell>
          <cell r="AN356" t="str">
            <v>No aplica</v>
          </cell>
          <cell r="AO356" t="str">
            <v>No aplica</v>
          </cell>
          <cell r="AP356" t="str">
            <v>502 
503 
504</v>
          </cell>
          <cell r="AQ356" t="str">
            <v>31/03/2022 
31/03/2022 
31/03/2022</v>
          </cell>
          <cell r="AR356" t="str">
            <v>62259525 
77279635 
80926213</v>
          </cell>
          <cell r="AS356" t="str">
            <v>No aplica</v>
          </cell>
          <cell r="BU356" t="str">
            <v xml:space="preserve">Carlos Tello </v>
          </cell>
          <cell r="BW356" t="str">
            <v>N/A</v>
          </cell>
          <cell r="BX356">
            <v>44865</v>
          </cell>
        </row>
        <row r="357">
          <cell r="E357">
            <v>356</v>
          </cell>
          <cell r="F357" t="str">
            <v xml:space="preserve">CORREAGRO SA COMISIONISTA DE BOLSA </v>
          </cell>
          <cell r="G357" t="str">
            <v>NIT</v>
          </cell>
          <cell r="H357">
            <v>805000867</v>
          </cell>
          <cell r="I357">
            <v>9</v>
          </cell>
          <cell r="J357" t="str">
            <v>No aplica</v>
          </cell>
          <cell r="K357" t="str">
            <v>JULIAN ANDRES CARRILLO GONZALEZ</v>
          </cell>
          <cell r="L357" t="str">
            <v>CC</v>
          </cell>
          <cell r="M357">
            <v>1070944109</v>
          </cell>
          <cell r="N357" t="str">
            <v>KR 24 # 4 - 10</v>
          </cell>
          <cell r="O357" t="str">
            <v>Cali</v>
          </cell>
          <cell r="P357" t="str">
            <v>buzonjudicial@correagro.com</v>
          </cell>
          <cell r="Q357" t="str">
            <v>Atípicos</v>
          </cell>
          <cell r="R357" t="str">
            <v xml:space="preserve">Suministro de Servicio de Vigilancia </v>
          </cell>
          <cell r="S357" t="str">
            <v>Selección abreviada Bolsa Mercantil</v>
          </cell>
          <cell r="T357" t="str">
            <v>Adquisión o Suministro de Bienes y Servicios de Carácterísticas Técnicas Uniformes y de Común Utilización (Procedimiento: Siubasta Inversa, Acuerdo Marco de Precios, Bolsa de Productos)</v>
          </cell>
          <cell r="U357" t="str">
            <v>Inversión / Inversión / Inversión / Funcionamiento</v>
          </cell>
          <cell r="V357" t="str">
            <v>(59/ 260/ 316/ 473) Contratar la prestación del servicio de vigilancia y seguridad privada para custodiar los bienes de propiedad y a cargo del IDPC</v>
          </cell>
          <cell r="W357">
            <v>1468208887</v>
          </cell>
          <cell r="X357">
            <v>1339411573</v>
          </cell>
          <cell r="Y357">
            <v>127563006.95238096</v>
          </cell>
          <cell r="Z357" t="str">
            <v>315 Días</v>
          </cell>
          <cell r="AA357">
            <v>0</v>
          </cell>
          <cell r="AB357">
            <v>315</v>
          </cell>
          <cell r="AC357">
            <v>315</v>
          </cell>
          <cell r="AD357">
            <v>44656</v>
          </cell>
          <cell r="AE357">
            <v>44657</v>
          </cell>
          <cell r="AF357">
            <v>44977</v>
          </cell>
          <cell r="AG357" t="str">
            <v>JUAN FERNANDO ACOSTA MIRKOW</v>
          </cell>
          <cell r="AH357">
            <v>71722121</v>
          </cell>
          <cell r="AI357">
            <v>1</v>
          </cell>
          <cell r="AJ357" t="str">
            <v>https://community.secop.gov.co/Public/Tendering/OpportunityDetail/Index?noticeUID=CO1.NTC.2898721&amp;isFromPublicArea=True&amp;isModal=False</v>
          </cell>
          <cell r="AK357">
            <v>44656</v>
          </cell>
          <cell r="AL357" t="str">
            <v>JUAN FERNANDO ACOSTA MIRKOW</v>
          </cell>
          <cell r="AM357" t="str">
            <v>SUBDIRECCION DE GESTION CORPORATIVA</v>
          </cell>
          <cell r="AN357" t="str">
            <v>No aplica</v>
          </cell>
          <cell r="AO357" t="str">
            <v>No aplica</v>
          </cell>
          <cell r="AP357" t="str">
            <v>546 
547 
548 
549 
549 
549 
550</v>
          </cell>
          <cell r="AQ357" t="str">
            <v>25/04/2022 
25/04/2022 
25/04/2022 
25/04/2022 
25/04/2022 
25/04/2022 
25/04/2022</v>
          </cell>
          <cell r="AR357" t="str">
            <v>488000000 
239848015 
160846449 
355994000 
75171872 
495000 
19056237</v>
          </cell>
          <cell r="AS357" t="str">
            <v>No aplica</v>
          </cell>
          <cell r="BU357" t="str">
            <v>Laura Maria Hernandez Restrepo</v>
          </cell>
          <cell r="BW357" t="str">
            <v>N/A</v>
          </cell>
          <cell r="BX357">
            <v>44977</v>
          </cell>
        </row>
        <row r="358">
          <cell r="E358">
            <v>357</v>
          </cell>
          <cell r="F358" t="str">
            <v>TALLERES CARSONI S.A.S</v>
          </cell>
          <cell r="G358" t="str">
            <v>NIT</v>
          </cell>
          <cell r="H358">
            <v>901006249</v>
          </cell>
          <cell r="I358">
            <v>2</v>
          </cell>
          <cell r="J358" t="str">
            <v>No aplica</v>
          </cell>
          <cell r="K358" t="str">
            <v>SANDRA MILED ALZATE HURTADO</v>
          </cell>
          <cell r="L358" t="str">
            <v>CC</v>
          </cell>
          <cell r="M358">
            <v>1026278575</v>
          </cell>
          <cell r="N358" t="str">
            <v>CALLE 78 # 54-11</v>
          </cell>
          <cell r="O358" t="str">
            <v>Bogotá</v>
          </cell>
          <cell r="P358" t="str">
            <v>tallerescarsoni@gmail.com</v>
          </cell>
          <cell r="Q358" t="str">
            <v xml:space="preserve"> Contrato de Prestación de Servicios</v>
          </cell>
          <cell r="R358" t="str">
            <v>Mínima cuantía</v>
          </cell>
          <cell r="S358" t="str">
            <v>Selección abreviada Minima Cuantia</v>
          </cell>
          <cell r="T358" t="str">
            <v>Porcentaje Mínima Cuantía</v>
          </cell>
          <cell r="U358" t="str">
            <v>Funcionamiento</v>
          </cell>
          <cell r="V358" t="str">
            <v>479- Contratar el servicio de mantenimiento para los vehículos del IDPC, con suministros de repuestos, baterías y accesorios.</v>
          </cell>
          <cell r="W358">
            <v>23747000</v>
          </cell>
          <cell r="X358">
            <v>23747000</v>
          </cell>
          <cell r="Y358">
            <v>2968375</v>
          </cell>
          <cell r="Z358" t="str">
            <v>8 Meses</v>
          </cell>
          <cell r="AA358">
            <v>8</v>
          </cell>
          <cell r="AB358">
            <v>0</v>
          </cell>
          <cell r="AC358">
            <v>240</v>
          </cell>
          <cell r="AD358">
            <v>44678</v>
          </cell>
          <cell r="AE358">
            <v>44684</v>
          </cell>
          <cell r="AF358">
            <v>44928</v>
          </cell>
          <cell r="AG358" t="str">
            <v>Laura Natalia Melgarejo Caballero</v>
          </cell>
          <cell r="AH358">
            <v>1016097888</v>
          </cell>
          <cell r="AJ358" t="str">
            <v>https://community.secop.gov.co/Public/Tendering/OpportunityDetail/Index?noticeUID=CO1.NTC.2909327&amp;isFromPublicArea=True&amp;isModal=False</v>
          </cell>
          <cell r="AK358">
            <v>44677</v>
          </cell>
          <cell r="AL358" t="str">
            <v>JUAN FERNANDO ACOSTA MIRKOW</v>
          </cell>
          <cell r="AM358" t="str">
            <v>SUBDIRECCION DE GESTION CORPORATIVA</v>
          </cell>
          <cell r="AN358" t="str">
            <v>No aplica</v>
          </cell>
          <cell r="AO358" t="str">
            <v>No aplica</v>
          </cell>
          <cell r="AS358">
            <v>44684</v>
          </cell>
          <cell r="BU358" t="str">
            <v>Sandra Jannth Rueda Ibañez</v>
          </cell>
          <cell r="BW358" t="str">
            <v>N/A</v>
          </cell>
          <cell r="BX358">
            <v>44928</v>
          </cell>
        </row>
        <row r="359">
          <cell r="E359">
            <v>358</v>
          </cell>
          <cell r="F359" t="str">
            <v xml:space="preserve">NO UTILIZAR </v>
          </cell>
          <cell r="G359" t="str">
            <v xml:space="preserve">NO UTILIZAR </v>
          </cell>
          <cell r="H359" t="str">
            <v xml:space="preserve">NO UTILIZAR </v>
          </cell>
          <cell r="I359" t="str">
            <v xml:space="preserve">NO UTILIZAR </v>
          </cell>
          <cell r="J359" t="str">
            <v xml:space="preserve">NO UTILIZAR </v>
          </cell>
          <cell r="K359" t="str">
            <v xml:space="preserve">NO UTILIZAR </v>
          </cell>
          <cell r="L359" t="str">
            <v xml:space="preserve">NO UTILIZAR </v>
          </cell>
          <cell r="M359" t="str">
            <v xml:space="preserve">NO UTILIZAR </v>
          </cell>
          <cell r="N359" t="str">
            <v xml:space="preserve">NO UTILIZAR </v>
          </cell>
          <cell r="O359" t="str">
            <v xml:space="preserve">NO UTILIZAR </v>
          </cell>
          <cell r="P359" t="str">
            <v xml:space="preserve">NO UTILIZAR </v>
          </cell>
          <cell r="Q359" t="str">
            <v xml:space="preserve">NO UTILIZAR </v>
          </cell>
          <cell r="R359" t="str">
            <v xml:space="preserve">NO UTILIZAR </v>
          </cell>
          <cell r="S359" t="str">
            <v xml:space="preserve">NO UTILIZAR </v>
          </cell>
          <cell r="U359" t="str">
            <v xml:space="preserve">NO UTILIZAR </v>
          </cell>
          <cell r="V359" t="str">
            <v xml:space="preserve">NO UTILIZAR </v>
          </cell>
          <cell r="W359" t="str">
            <v xml:space="preserve">NO UTILIZAR </v>
          </cell>
          <cell r="X359" t="str">
            <v xml:space="preserve">NO UTILIZAR </v>
          </cell>
          <cell r="Y359" t="str">
            <v xml:space="preserve">NO UTILIZAR </v>
          </cell>
          <cell r="Z359" t="str">
            <v xml:space="preserve">NO UTILIZAR </v>
          </cell>
          <cell r="AA359" t="str">
            <v xml:space="preserve">NO UTILIZAR </v>
          </cell>
          <cell r="AB359" t="str">
            <v xml:space="preserve">NO UTILIZAR </v>
          </cell>
          <cell r="AC359" t="str">
            <v xml:space="preserve">NO UTILIZAR </v>
          </cell>
          <cell r="AD359" t="str">
            <v xml:space="preserve">NO UTILIZAR </v>
          </cell>
          <cell r="AE359" t="str">
            <v xml:space="preserve">NO UTILIZAR </v>
          </cell>
          <cell r="AF359" t="str">
            <v xml:space="preserve">NO UTILIZAR </v>
          </cell>
          <cell r="AG359" t="str">
            <v xml:space="preserve">NO UTILIZAR </v>
          </cell>
          <cell r="AJ359" t="str">
            <v xml:space="preserve">NO UTILIZAR </v>
          </cell>
          <cell r="AK359" t="str">
            <v xml:space="preserve">NO UTILIZAR </v>
          </cell>
          <cell r="AL359" t="str">
            <v xml:space="preserve">NO UTILIZAR </v>
          </cell>
          <cell r="AM359" t="str">
            <v xml:space="preserve">NO UTILIZAR </v>
          </cell>
          <cell r="AN359" t="str">
            <v xml:space="preserve">NO UTILIZAR </v>
          </cell>
          <cell r="AO359" t="str">
            <v xml:space="preserve">NO UTILIZAR </v>
          </cell>
          <cell r="AP359" t="str">
            <v xml:space="preserve">NO UTILIZAR </v>
          </cell>
          <cell r="AQ359" t="str">
            <v xml:space="preserve">NO UTILIZAR </v>
          </cell>
          <cell r="AR359" t="str">
            <v xml:space="preserve">NO UTILIZAR </v>
          </cell>
          <cell r="AS359" t="str">
            <v xml:space="preserve">NO UTILIZAR </v>
          </cell>
          <cell r="AT359" t="str">
            <v xml:space="preserve">NO UTILIZAR </v>
          </cell>
          <cell r="AU359" t="str">
            <v xml:space="preserve">NO UTILIZAR </v>
          </cell>
          <cell r="AV359" t="str">
            <v xml:space="preserve">NO UTILIZAR </v>
          </cell>
          <cell r="AW359" t="str">
            <v xml:space="preserve">NO UTILIZAR </v>
          </cell>
          <cell r="AX359" t="str">
            <v xml:space="preserve">NO UTILIZAR </v>
          </cell>
          <cell r="AY359" t="str">
            <v xml:space="preserve">NO UTILIZAR </v>
          </cell>
          <cell r="AZ359" t="str">
            <v xml:space="preserve">NO UTILIZAR </v>
          </cell>
          <cell r="BA359" t="str">
            <v xml:space="preserve">NO UTILIZAR </v>
          </cell>
          <cell r="BB359" t="str">
            <v xml:space="preserve">NO UTILIZAR </v>
          </cell>
          <cell r="BC359" t="str">
            <v xml:space="preserve">NO UTILIZAR </v>
          </cell>
          <cell r="BD359" t="str">
            <v xml:space="preserve">NO UTILIZAR </v>
          </cell>
          <cell r="BE359" t="str">
            <v xml:space="preserve">NO UTILIZAR </v>
          </cell>
          <cell r="BF359" t="str">
            <v xml:space="preserve">NO UTILIZAR </v>
          </cell>
          <cell r="BG359" t="str">
            <v xml:space="preserve">NO UTILIZAR </v>
          </cell>
          <cell r="BH359" t="str">
            <v xml:space="preserve">NO UTILIZAR </v>
          </cell>
          <cell r="BI359" t="str">
            <v xml:space="preserve">NO UTILIZAR </v>
          </cell>
          <cell r="BJ359" t="str">
            <v xml:space="preserve">NO UTILIZAR </v>
          </cell>
          <cell r="BK359" t="str">
            <v xml:space="preserve">NO UTILIZAR </v>
          </cell>
          <cell r="BL359" t="str">
            <v xml:space="preserve">NO UTILIZAR </v>
          </cell>
          <cell r="BM359" t="str">
            <v xml:space="preserve">NO UTILIZAR </v>
          </cell>
          <cell r="BN359" t="str">
            <v xml:space="preserve">NO UTILIZAR </v>
          </cell>
          <cell r="BO359" t="str">
            <v xml:space="preserve">NO UTILIZAR </v>
          </cell>
          <cell r="BP359" t="str">
            <v xml:space="preserve">NO UTILIZAR </v>
          </cell>
          <cell r="BQ359" t="str">
            <v xml:space="preserve">NO UTILIZAR </v>
          </cell>
          <cell r="BR359" t="str">
            <v xml:space="preserve">NO UTILIZAR </v>
          </cell>
          <cell r="BS359" t="str">
            <v xml:space="preserve">NO UTILIZAR </v>
          </cell>
          <cell r="BT359" t="str">
            <v xml:space="preserve">NO UTILIZAR </v>
          </cell>
          <cell r="BU359" t="str">
            <v xml:space="preserve">NO UTILIZAR </v>
          </cell>
          <cell r="BW359" t="str">
            <v xml:space="preserve">NO UTILIZAR </v>
          </cell>
          <cell r="BX359" t="str">
            <v xml:space="preserve">NO UTILIZAR </v>
          </cell>
        </row>
        <row r="360">
          <cell r="E360">
            <v>359</v>
          </cell>
          <cell r="F360" t="str">
            <v>LA PREVISORA COMPAÑÍA DE SEGUROS</v>
          </cell>
          <cell r="G360" t="str">
            <v>NIT</v>
          </cell>
          <cell r="H360">
            <v>860002400</v>
          </cell>
          <cell r="I360">
            <v>2</v>
          </cell>
          <cell r="J360" t="str">
            <v>No aplica</v>
          </cell>
          <cell r="K360" t="str">
            <v>ALVARO HERNAN VELEZ MILLAN</v>
          </cell>
          <cell r="L360" t="str">
            <v>CC</v>
          </cell>
          <cell r="M360">
            <v>6357600</v>
          </cell>
          <cell r="N360" t="str">
            <v>CALLE 57 No.9-07</v>
          </cell>
          <cell r="O360" t="str">
            <v>Bogotá</v>
          </cell>
          <cell r="P360" t="str">
            <v>SUBGERENCIA.LICITACIONES@previsora.gov.co</v>
          </cell>
          <cell r="Q360" t="str">
            <v xml:space="preserve"> Contrato Atipico</v>
          </cell>
          <cell r="R360" t="str">
            <v>Contrato de seguros</v>
          </cell>
          <cell r="S360" t="str">
            <v>Licitación pública</v>
          </cell>
          <cell r="T360" t="str">
            <v>Licitación Pública</v>
          </cell>
          <cell r="U360" t="str">
            <v>Funcionamiento</v>
          </cell>
          <cell r="V360" t="str">
            <v>449-Adquisición de los seguros para los vehículos del propiedad del IDPC</v>
          </cell>
          <cell r="W360">
            <v>1897400</v>
          </cell>
          <cell r="X360">
            <v>1897400</v>
          </cell>
          <cell r="Y360">
            <v>1897400</v>
          </cell>
          <cell r="Z360" t="str">
            <v>1 Mes</v>
          </cell>
          <cell r="AA360">
            <v>1</v>
          </cell>
          <cell r="AB360">
            <v>0</v>
          </cell>
          <cell r="AC360">
            <v>30</v>
          </cell>
          <cell r="AD360">
            <v>44707</v>
          </cell>
          <cell r="AE360">
            <v>44708</v>
          </cell>
          <cell r="AF360">
            <v>44738</v>
          </cell>
          <cell r="AG360" t="str">
            <v>JUAN FERNANDO ACOSTA MIRKOW</v>
          </cell>
          <cell r="AH360">
            <v>71722121</v>
          </cell>
          <cell r="AI360">
            <v>1</v>
          </cell>
          <cell r="AJ360" t="str">
            <v>https://community.secop.gov.co/Public/Tendering/OpportunityDetail/Index?noticeUID=CO1.NTC.2938108&amp;isFromPublicArea=True&amp;isModal=False</v>
          </cell>
          <cell r="AK360">
            <v>44706</v>
          </cell>
          <cell r="AL360" t="str">
            <v>JUAN FERNANDO ACOSTA MIRKOW</v>
          </cell>
          <cell r="AM360" t="str">
            <v>SUBDIRECCION DE GESTION CORPORATIVA</v>
          </cell>
          <cell r="AN360" t="str">
            <v>No aplica</v>
          </cell>
          <cell r="AO360" t="str">
            <v>No aplica</v>
          </cell>
          <cell r="AS360" t="str">
            <v>No aplica</v>
          </cell>
          <cell r="BU360" t="str">
            <v>Sandra Jannth Rueda Ibañez</v>
          </cell>
          <cell r="BW360" t="str">
            <v>N/A</v>
          </cell>
          <cell r="BX360">
            <v>44738</v>
          </cell>
        </row>
        <row r="361">
          <cell r="E361">
            <v>360</v>
          </cell>
          <cell r="F361" t="str">
            <v>UNION TEMPORAL ESPECIALES COLOMBIA COMPRA 2020</v>
          </cell>
          <cell r="G361" t="str">
            <v>NIT</v>
          </cell>
          <cell r="H361">
            <v>901446013</v>
          </cell>
          <cell r="I361">
            <v>9</v>
          </cell>
          <cell r="J361" t="str">
            <v>No aplica</v>
          </cell>
          <cell r="N361" t="str">
            <v>Transversal 76 D # 82 C -04</v>
          </cell>
          <cell r="O361" t="str">
            <v>Bogotá</v>
          </cell>
          <cell r="P361" t="str">
            <v>gerencia@bahiaclass.com</v>
          </cell>
          <cell r="Q361" t="str">
            <v xml:space="preserve"> Contrato de Prestación de Servicios</v>
          </cell>
          <cell r="R361" t="str">
            <v>Servicios de Transporte</v>
          </cell>
          <cell r="S361" t="str">
            <v>Selección abreviada acuerdo marco de precios</v>
          </cell>
          <cell r="T361" t="str">
            <v>Orden de Compra</v>
          </cell>
          <cell r="U361" t="str">
            <v>Inversión/ Funcionamiento/ Inversión/ Inversión/ Inversión/ Inversión/ Inversión/ Inversión/ Inversión</v>
          </cell>
          <cell r="V361" t="str">
            <v>(67-446-531-532-533-534-535-536-537-538) Contratar el servicio de transporte terrestre especial de pasajeros para el Instituto Distrital de Patrimonio Cultural.</v>
          </cell>
          <cell r="W361">
            <v>149931645.93000001</v>
          </cell>
          <cell r="X361">
            <v>149931645.93000001</v>
          </cell>
          <cell r="Y361">
            <v>37482911.482500002</v>
          </cell>
          <cell r="Z361" t="str">
            <v>4 Meses</v>
          </cell>
          <cell r="AA361">
            <v>4</v>
          </cell>
          <cell r="AB361">
            <v>0</v>
          </cell>
          <cell r="AC361">
            <v>120</v>
          </cell>
          <cell r="AD361">
            <v>44713</v>
          </cell>
          <cell r="AE361">
            <v>44713</v>
          </cell>
          <cell r="AF361">
            <v>44835</v>
          </cell>
          <cell r="AG361" t="str">
            <v>JUAN FERNANDO ACOSTA MIRKOW</v>
          </cell>
          <cell r="AH361">
            <v>71722121</v>
          </cell>
          <cell r="AI361">
            <v>1</v>
          </cell>
          <cell r="AJ361" t="str">
            <v>https://www.colombiacompra.gov.co/tienda-virtual-del-estado-colombiano/ordenes-compra/91075</v>
          </cell>
          <cell r="AK361">
            <v>44713</v>
          </cell>
          <cell r="AL361" t="str">
            <v>JUAN FERNANDO ACOSTA MIRKOW</v>
          </cell>
          <cell r="AM361" t="str">
            <v>SUBDIRECCION DE GESTION CORPORATIVA</v>
          </cell>
          <cell r="AN361" t="str">
            <v>No aplica</v>
          </cell>
          <cell r="AO361" t="str">
            <v>No aplica</v>
          </cell>
          <cell r="AS361" t="str">
            <v>No aplica</v>
          </cell>
          <cell r="BU361" t="str">
            <v xml:space="preserve">Carlos Tello </v>
          </cell>
          <cell r="BW361" t="str">
            <v>N/A</v>
          </cell>
          <cell r="BX361">
            <v>44835</v>
          </cell>
        </row>
        <row r="362">
          <cell r="E362">
            <v>361</v>
          </cell>
          <cell r="F362" t="str">
            <v>GOLD SYS LTDA</v>
          </cell>
          <cell r="G362" t="str">
            <v>NIT</v>
          </cell>
          <cell r="H362">
            <v>830038304</v>
          </cell>
          <cell r="I362">
            <v>1</v>
          </cell>
          <cell r="J362" t="str">
            <v>No aplica</v>
          </cell>
          <cell r="K362" t="str">
            <v>YAQUELINE BAYONA PEÑALOSA</v>
          </cell>
          <cell r="L362" t="str">
            <v>CC</v>
          </cell>
          <cell r="M362">
            <v>52620137</v>
          </cell>
          <cell r="N362" t="str">
            <v>Av.15 # 116 - 06</v>
          </cell>
          <cell r="O362" t="str">
            <v>Bogotá</v>
          </cell>
          <cell r="P362" t="str">
            <v>lernesto.castiblanco@goldsysla.com</v>
          </cell>
          <cell r="Q362" t="str">
            <v>Compraventa</v>
          </cell>
          <cell r="R362" t="str">
            <v xml:space="preserve">Otros Servicios </v>
          </cell>
          <cell r="S362" t="str">
            <v>Selección abreviada subasta inversa</v>
          </cell>
          <cell r="T362" t="str">
            <v>Adquisión o Suministro de Bienes y Servicios de Carácterísticas Técnicas Uniformes y de Común Utilización (Procedimiento: Siubasta Inversa, Acuerdo Marco de Precios, Bolsa de Productos)</v>
          </cell>
          <cell r="U362" t="str">
            <v>Inversión / Funcionamiento</v>
          </cell>
          <cell r="V362" t="str">
            <v>348/459 - Contratar la adquisición, suscripción y renovación  de licencias de software para los equipos de cómputo del Instituto Distrital de Patrimonio Cultural.</v>
          </cell>
          <cell r="W362">
            <v>221645800</v>
          </cell>
          <cell r="X362">
            <v>221645800</v>
          </cell>
          <cell r="Y362">
            <v>36940966.666666664</v>
          </cell>
          <cell r="Z362" t="str">
            <v>6 Meses</v>
          </cell>
          <cell r="AA362">
            <v>6</v>
          </cell>
          <cell r="AB362">
            <v>0</v>
          </cell>
          <cell r="AC362">
            <v>180</v>
          </cell>
          <cell r="AD362">
            <v>44715</v>
          </cell>
          <cell r="AE362">
            <v>44719</v>
          </cell>
          <cell r="AF362">
            <v>44901</v>
          </cell>
          <cell r="AG362" t="str">
            <v>JUAN FERNANDO ACOSTA MIRKOW</v>
          </cell>
          <cell r="AH362">
            <v>71722121</v>
          </cell>
          <cell r="AI362">
            <v>1</v>
          </cell>
          <cell r="AJ362" t="str">
            <v>https://community.secop.gov.co/Public/Tendering/OpportunityDetail/Index?noticeUID=CO1.NTC.2926022&amp;isFromPublicArea=True&amp;isModal=False</v>
          </cell>
          <cell r="AK362">
            <v>44708</v>
          </cell>
          <cell r="AL362" t="str">
            <v>JUAN FERNANDO ACOSTA MIRKOW</v>
          </cell>
          <cell r="AM362" t="str">
            <v>SUBDIRECCION DE GESTION CORPORATIVA</v>
          </cell>
          <cell r="AN362" t="str">
            <v>No aplica</v>
          </cell>
          <cell r="AO362" t="str">
            <v>No aplica</v>
          </cell>
          <cell r="AS362">
            <v>44719</v>
          </cell>
          <cell r="BU362" t="str">
            <v>Gina Paola Ochoa Vivas</v>
          </cell>
          <cell r="BW362" t="str">
            <v>N/A</v>
          </cell>
          <cell r="BX362">
            <v>44901</v>
          </cell>
        </row>
        <row r="363">
          <cell r="E363">
            <v>362</v>
          </cell>
          <cell r="F363" t="str">
            <v>Xertica Colombia SAS</v>
          </cell>
          <cell r="G363" t="str">
            <v>NIT</v>
          </cell>
          <cell r="H363">
            <v>830077380</v>
          </cell>
          <cell r="I363">
            <v>6</v>
          </cell>
          <cell r="J363" t="str">
            <v>No aplica</v>
          </cell>
          <cell r="K363" t="str">
            <v>Andres Cifuentes Cortes</v>
          </cell>
          <cell r="L363" t="str">
            <v>CC</v>
          </cell>
          <cell r="M363">
            <v>79693572</v>
          </cell>
          <cell r="N363" t="str">
            <v>Carrera 11A No. 93-35 Piso 2</v>
          </cell>
          <cell r="O363" t="str">
            <v>Bogotá</v>
          </cell>
          <cell r="P363" t="str">
            <v>licitaciones@eforcers.com</v>
          </cell>
          <cell r="Q363" t="str">
            <v>Compraventa</v>
          </cell>
          <cell r="R363" t="str">
            <v xml:space="preserve">Otros Servicios </v>
          </cell>
          <cell r="S363" t="str">
            <v>Instrumento de agregacion de demanda</v>
          </cell>
          <cell r="T363" t="str">
            <v>Orden de Compra</v>
          </cell>
          <cell r="U363" t="str">
            <v>Inversión / Funcionamiento</v>
          </cell>
          <cell r="V363" t="str">
            <v>(Cód. 342-454) Contratar la renovación de los servicios de Google Workspace y Google Vault (copias de respaldo y/o archivado) que incluye el correo electrónico, herramientas de colaboración y comunicación para el dominio del Instituto Distrital de Patrimonio Cultural.gov.co</v>
          </cell>
          <cell r="W363">
            <v>208044004.62</v>
          </cell>
          <cell r="X363">
            <v>208044004.62</v>
          </cell>
          <cell r="Y363">
            <v>208044004.62</v>
          </cell>
          <cell r="Z363" t="str">
            <v xml:space="preserve">5 Dias habiles </v>
          </cell>
          <cell r="AA363">
            <v>0</v>
          </cell>
          <cell r="AB363">
            <v>5</v>
          </cell>
          <cell r="AC363">
            <v>5</v>
          </cell>
          <cell r="AD363">
            <v>44718</v>
          </cell>
          <cell r="AE363">
            <v>44718</v>
          </cell>
          <cell r="AF363">
            <v>44728</v>
          </cell>
          <cell r="AG363" t="str">
            <v>JUAN FERNANDO ACOSTA MIRKOW</v>
          </cell>
          <cell r="AH363">
            <v>71722121</v>
          </cell>
          <cell r="AI363">
            <v>1</v>
          </cell>
          <cell r="AJ363" t="str">
            <v>https://colombiacompra.gov.co/tienda-virtual-del-estado-colombiano/ordenes-compra/91317</v>
          </cell>
          <cell r="AK363">
            <v>44718</v>
          </cell>
          <cell r="AL363" t="str">
            <v>JUAN FERNANDO ACOSTA MIRKOW</v>
          </cell>
          <cell r="AM363" t="str">
            <v>SUBDIRECCION DE GESTION CORPORATIVA</v>
          </cell>
          <cell r="AN363" t="str">
            <v>No aplica</v>
          </cell>
          <cell r="AO363" t="str">
            <v>No aplica</v>
          </cell>
          <cell r="AS363" t="str">
            <v>No aplica</v>
          </cell>
          <cell r="BU363" t="str">
            <v xml:space="preserve">Carlos Tello </v>
          </cell>
          <cell r="BW363" t="str">
            <v>N/A</v>
          </cell>
          <cell r="BX363">
            <v>44728</v>
          </cell>
        </row>
        <row r="364">
          <cell r="E364">
            <v>363</v>
          </cell>
          <cell r="F364" t="str">
            <v>RAPIDO GIGANTE SAS</v>
          </cell>
          <cell r="G364" t="str">
            <v>NIT</v>
          </cell>
          <cell r="H364">
            <v>860004023</v>
          </cell>
          <cell r="I364">
            <v>8</v>
          </cell>
          <cell r="J364" t="str">
            <v>No aplica</v>
          </cell>
          <cell r="K364" t="str">
            <v>JULIA ESPERANZA BORRERO RODRIGUEZ</v>
          </cell>
          <cell r="L364" t="str">
            <v>CC</v>
          </cell>
          <cell r="M364">
            <v>41745767</v>
          </cell>
          <cell r="N364" t="str">
            <v>Carrera 44 20a 41</v>
          </cell>
          <cell r="O364" t="str">
            <v>Bogotá</v>
          </cell>
          <cell r="P364" t="str">
            <v>gerencia.gigante@gmail.com</v>
          </cell>
          <cell r="Q364" t="str">
            <v xml:space="preserve"> Contrato de Prestación de Servicios</v>
          </cell>
          <cell r="R364" t="str">
            <v>Servicios de Transporte</v>
          </cell>
          <cell r="S364" t="str">
            <v>Selección abreviada subasta inversa</v>
          </cell>
          <cell r="T364" t="str">
            <v>Subasta Inversa - Licitación Pública</v>
          </cell>
          <cell r="U364" t="str">
            <v>Inversión / Inversión / Inversión</v>
          </cell>
          <cell r="V364" t="str">
            <v>(Cod.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v>
          </cell>
          <cell r="W364">
            <v>88000000</v>
          </cell>
          <cell r="X364">
            <v>88000000</v>
          </cell>
          <cell r="Y364">
            <v>11000000</v>
          </cell>
          <cell r="Z364" t="str">
            <v>8 Meses</v>
          </cell>
          <cell r="AA364">
            <v>8</v>
          </cell>
          <cell r="AB364">
            <v>0</v>
          </cell>
          <cell r="AC364">
            <v>240</v>
          </cell>
          <cell r="AD364">
            <v>44728</v>
          </cell>
          <cell r="AE364">
            <v>44747</v>
          </cell>
          <cell r="AF364">
            <v>44989</v>
          </cell>
          <cell r="AG364" t="str">
            <v>HEVER  LUIS CRUZ  CASTRO</v>
          </cell>
          <cell r="AH364">
            <v>6034269</v>
          </cell>
          <cell r="AI364">
            <v>2</v>
          </cell>
          <cell r="AJ364" t="str">
            <v>https://community.secop.gov.co/Public/Tendering/OpportunityDetail/Index?noticeUID=CO1.NTC.2943189&amp;isFromPublicArea=True&amp;isModal=False</v>
          </cell>
          <cell r="AK364">
            <v>44725</v>
          </cell>
          <cell r="AL364" t="str">
            <v>MARIA CLAUDIA VARGAS MARTINEZ</v>
          </cell>
          <cell r="AM364" t="str">
            <v xml:space="preserve"> SUBDIRECCION DE PROTECCION E INTERVENCION  </v>
          </cell>
          <cell r="AN364" t="str">
            <v>No aplica</v>
          </cell>
          <cell r="AO364" t="str">
            <v>No aplica</v>
          </cell>
          <cell r="AS364" t="str">
            <v>23/06/2022
21/06/2022</v>
          </cell>
          <cell r="BU364" t="str">
            <v>Gina Paola Ochoa Vivas</v>
          </cell>
          <cell r="BW364" t="str">
            <v>N/A</v>
          </cell>
          <cell r="BX364">
            <v>44989</v>
          </cell>
        </row>
        <row r="365">
          <cell r="E365">
            <v>364</v>
          </cell>
          <cell r="F365" t="str">
            <v>DANA MARCELA CASTAÑO CASTELLANOS</v>
          </cell>
          <cell r="G365" t="str">
            <v>CC</v>
          </cell>
          <cell r="H365">
            <v>1032469370</v>
          </cell>
          <cell r="I365">
            <v>1</v>
          </cell>
          <cell r="J365">
            <v>34742</v>
          </cell>
          <cell r="K365" t="str">
            <v>No aplica</v>
          </cell>
          <cell r="L365" t="str">
            <v>No aplica</v>
          </cell>
          <cell r="M365" t="str">
            <v>No aplica</v>
          </cell>
          <cell r="N365" t="str">
            <v>CALLE 41 # 7 29</v>
          </cell>
          <cell r="O365" t="str">
            <v>Bogotá</v>
          </cell>
          <cell r="P365" t="str">
            <v>dannacastano12@gmail.com</v>
          </cell>
          <cell r="Q365" t="str">
            <v xml:space="preserve"> Contrato de Prestación de Servicios</v>
          </cell>
          <cell r="R365" t="str">
            <v xml:space="preserve">Servicios Profesionales </v>
          </cell>
          <cell r="S365" t="str">
            <v>Contratación directa</v>
          </cell>
          <cell r="T365" t="str">
            <v>Prestación de Servicios Profesionales y Apoyo</v>
          </cell>
          <cell r="U365" t="str">
            <v>Inversión</v>
          </cell>
          <cell r="V365" t="str">
            <v>577 OBJETO PRESTAR SERVICIOS PROFESIONALES AL INSTITUTO DISTRITAL DE PATRIMONIO CULTURAL PARA EL FORTALECIMIENTO DE LA COMUNICACIÓN E INTERACCIÓN PÚBLICA MEDIANTE LA REALIZACIÓN Y DIVULGACIÓN DE CONTENIDOS DIGITALES Y LA GESTIÓN DE LAS PLATAFORMAS DIGITALES RELACIONADOS CON LA PROGRAMACIÓN Y LOS PROYECTOS ESTRATÉGICOS DE LA ENTIDAD.</v>
          </cell>
          <cell r="W365">
            <v>34000000</v>
          </cell>
          <cell r="X365">
            <v>34000000</v>
          </cell>
          <cell r="Y365">
            <v>6000000</v>
          </cell>
          <cell r="Z365" t="str">
            <v>170 Días</v>
          </cell>
          <cell r="AA365">
            <v>0</v>
          </cell>
          <cell r="AB365">
            <v>170</v>
          </cell>
          <cell r="AC365">
            <v>170</v>
          </cell>
          <cell r="AD365">
            <v>44750</v>
          </cell>
          <cell r="AE365">
            <v>44754</v>
          </cell>
          <cell r="AF365">
            <v>44926</v>
          </cell>
          <cell r="AG365" t="str">
            <v>LUIS CARLOS MANJARRÉZ MARTÍNEZ</v>
          </cell>
          <cell r="AH365">
            <v>1032399045</v>
          </cell>
          <cell r="AI365">
            <v>1</v>
          </cell>
          <cell r="AJ365" t="str">
            <v>https://community.secop.gov.co/Public/Tendering/ContractNoticePhases/View?PPI=CO1.PPI.19348033&amp;isFromPublicArea=True&amp;isModal=False</v>
          </cell>
          <cell r="AK365">
            <v>44750</v>
          </cell>
          <cell r="AL365" t="str">
            <v>JUAN FERNANDO ACOSTA MIRKOW</v>
          </cell>
          <cell r="AM365" t="str">
            <v>SUBDIRECCION DE GESTION CORPORATIVA</v>
          </cell>
          <cell r="AN365">
            <v>44750</v>
          </cell>
          <cell r="AO365">
            <v>44902</v>
          </cell>
          <cell r="AS365">
            <v>44753</v>
          </cell>
          <cell r="BU365" t="str">
            <v>Sandra Jannth Rueda Ibañez</v>
          </cell>
          <cell r="BW365" t="str">
            <v>F</v>
          </cell>
          <cell r="BX365">
            <v>44926</v>
          </cell>
        </row>
        <row r="366">
          <cell r="E366">
            <v>365</v>
          </cell>
          <cell r="F366" t="str">
            <v>FUNDACIÓN UNIVERSIDAD DE AMERICA</v>
          </cell>
          <cell r="G366" t="str">
            <v>NIT</v>
          </cell>
          <cell r="H366">
            <v>860006806</v>
          </cell>
          <cell r="I366">
            <v>7</v>
          </cell>
          <cell r="J366" t="str">
            <v>No aplica</v>
          </cell>
          <cell r="K366" t="str">
            <v>Mario Posada García Peña</v>
          </cell>
          <cell r="L366" t="str">
            <v>CC</v>
          </cell>
          <cell r="M366">
            <v>80419089</v>
          </cell>
          <cell r="N366" t="str">
            <v>CALLE 106 No. 19-18</v>
          </cell>
          <cell r="O366" t="str">
            <v>Bogotá</v>
          </cell>
          <cell r="P366" t="str">
            <v>secretaria.general@uamerica.edu.co</v>
          </cell>
          <cell r="Q366" t="str">
            <v>Convenio</v>
          </cell>
          <cell r="R366" t="str">
            <v xml:space="preserve">Otros tipo de convenios </v>
          </cell>
          <cell r="S366" t="str">
            <v>Otra Regimen Especial</v>
          </cell>
          <cell r="T366" t="str">
            <v>Convenios de Asociación y/o Cooperación (5-8)</v>
          </cell>
          <cell r="U366" t="str">
            <v>Inversión</v>
          </cell>
          <cell r="V366" t="str">
            <v>191-Celebrar contrato de interés público con la FUNDACIÓN UNIVERSIDAD DE AMÉRICA, para la realización de actividades orientadas al reconocimiento, visibilización y apropiación del patrimonio cultural material e inmaterial en la ciudad de Bogotá, a través de la realización del proyecto "TEJIENDO OPORTUNIDADES EN EL MUSEO DE TRAJES", de conformidad con la propuesta presentada y concertada en desarrollo del proceso de convocatoria 'Proyectos Locales e Interlocales' del Programa Distrital de Apoyos Concertados 2022.</v>
          </cell>
          <cell r="W366">
            <v>41929500</v>
          </cell>
          <cell r="X366">
            <v>41929500</v>
          </cell>
          <cell r="Y366">
            <v>9529431.8181818165</v>
          </cell>
          <cell r="Z366" t="str">
            <v>132 Días</v>
          </cell>
          <cell r="AA366">
            <v>0</v>
          </cell>
          <cell r="AB366">
            <v>132</v>
          </cell>
          <cell r="AC366">
            <v>132</v>
          </cell>
          <cell r="AD366">
            <v>44761</v>
          </cell>
          <cell r="AE366">
            <v>44767</v>
          </cell>
          <cell r="AF366">
            <v>44895</v>
          </cell>
          <cell r="AG366" t="str">
            <v>ANGELICA MARIA MEDINA MENDOZA</v>
          </cell>
          <cell r="AH366">
            <v>32770467</v>
          </cell>
          <cell r="AI366">
            <v>5</v>
          </cell>
          <cell r="AJ366" t="str">
            <v>https://community.secop.gov.co/Public/Tendering/OpportunityDetail/Index?noticeUID=CO1.NTC.3050180&amp;isFromPublicArea=True&amp;isModal=False</v>
          </cell>
          <cell r="AK366">
            <v>44761</v>
          </cell>
          <cell r="AL366" t="str">
            <v>ANGELICA MARIA MEDINA MENDOZA</v>
          </cell>
          <cell r="AM366" t="str">
            <v>SUBDIRECCION DE DIVULGACIÓN Y APROPIACIÓN DEL PATRIMONIO</v>
          </cell>
          <cell r="AN366" t="str">
            <v>No aplica</v>
          </cell>
          <cell r="AO366" t="str">
            <v>No aplica</v>
          </cell>
          <cell r="AS366" t="str">
            <v>25/07/2022
25/07/2022</v>
          </cell>
          <cell r="BU366" t="str">
            <v>Estefanía Díaz</v>
          </cell>
          <cell r="BW366" t="str">
            <v>N/A</v>
          </cell>
          <cell r="BX366">
            <v>44895</v>
          </cell>
        </row>
        <row r="367">
          <cell r="E367">
            <v>366</v>
          </cell>
          <cell r="F367" t="str">
            <v>LINA MARIA MORENO MALAGON 
NATALIA MUÑOZ MUÑOZ</v>
          </cell>
          <cell r="G367" t="str">
            <v>CC</v>
          </cell>
          <cell r="H367">
            <v>1023947720</v>
          </cell>
          <cell r="I367">
            <v>4</v>
          </cell>
          <cell r="J367">
            <v>35053</v>
          </cell>
          <cell r="K367" t="str">
            <v>No aplica</v>
          </cell>
          <cell r="L367" t="str">
            <v>No aplica</v>
          </cell>
          <cell r="M367" t="str">
            <v>No aplica</v>
          </cell>
          <cell r="N367" t="str">
            <v>cr 3 # 1 - 47</v>
          </cell>
          <cell r="O367" t="str">
            <v>Bogotá</v>
          </cell>
          <cell r="P367" t="str">
            <v>natalia.munoz@idpc.gov.co</v>
          </cell>
          <cell r="Q367" t="str">
            <v xml:space="preserve"> Contrato de Prestación de Servicios</v>
          </cell>
          <cell r="R367" t="str">
            <v xml:space="preserve">Servicios Profesionales </v>
          </cell>
          <cell r="S367" t="str">
            <v>Contratación directa</v>
          </cell>
          <cell r="T367" t="str">
            <v>Prestación de Servicios Profesionales y Apoyo</v>
          </cell>
          <cell r="U367" t="str">
            <v>Inversión</v>
          </cell>
          <cell r="V367" t="str">
            <v>558-Prestar servicios profesionales para apoyar en las actividades relacionadas con la planificación, manejo y organización de la documentación producida, recibida y demás actividades requeridas por el Grupo de Gestión Documental del IDPC.</v>
          </cell>
          <cell r="W367">
            <v>22036472</v>
          </cell>
          <cell r="X367">
            <v>22036472</v>
          </cell>
          <cell r="Y367">
            <v>3982495</v>
          </cell>
          <cell r="Z367" t="str">
            <v>166 Días</v>
          </cell>
          <cell r="AA367">
            <v>0</v>
          </cell>
          <cell r="AB367">
            <v>166</v>
          </cell>
          <cell r="AC367">
            <v>166</v>
          </cell>
          <cell r="AD367">
            <v>44761</v>
          </cell>
          <cell r="AE367">
            <v>44763</v>
          </cell>
          <cell r="AF367">
            <v>44932</v>
          </cell>
          <cell r="AG367" t="str">
            <v>JUAN FERNANDO ACOSTA MIRKOW</v>
          </cell>
          <cell r="AH367">
            <v>71722121</v>
          </cell>
          <cell r="AI367">
            <v>1</v>
          </cell>
          <cell r="AJ367" t="str">
            <v>https://community.secop.gov.co/Public/Tendering/OpportunityDetail/Index?noticeUID=CO1.NTC.3047340&amp;isFromPublicArea=True&amp;isModal=False</v>
          </cell>
          <cell r="AK367">
            <v>44760</v>
          </cell>
          <cell r="AL367" t="str">
            <v>JUAN FERNANDO ACOSTA MIRKOW</v>
          </cell>
          <cell r="AM367" t="str">
            <v>SUBDIRECCION DE GESTION CORPORATIVA</v>
          </cell>
          <cell r="AN367" t="str">
            <v>22/01/2022
01/09/2022</v>
          </cell>
          <cell r="AO367" t="str">
            <v>7/09/2022
06/01/2023</v>
          </cell>
          <cell r="AS367" t="str">
            <v>19/07/2022 
2/09/2022</v>
          </cell>
          <cell r="BE367">
            <v>44804</v>
          </cell>
          <cell r="BF367">
            <v>44805</v>
          </cell>
          <cell r="BG367" t="str">
            <v xml:space="preserve">NATALIA MUÑOZ MUÑOZ </v>
          </cell>
          <cell r="BH367" t="str">
            <v>CC</v>
          </cell>
          <cell r="BI367">
            <v>1073703086</v>
          </cell>
          <cell r="BJ367">
            <v>7</v>
          </cell>
          <cell r="BK367" t="str">
            <v>natalia.munoz@idpc.gov.co</v>
          </cell>
          <cell r="BU367" t="str">
            <v>Gina Paola Ochoa Vivas</v>
          </cell>
          <cell r="BW367" t="str">
            <v>F</v>
          </cell>
          <cell r="BX367">
            <v>44932</v>
          </cell>
        </row>
        <row r="368">
          <cell r="E368">
            <v>367</v>
          </cell>
          <cell r="F368" t="str">
            <v>EDWIN ALEXANDER LEON GONZALEZ</v>
          </cell>
          <cell r="G368" t="str">
            <v>CC</v>
          </cell>
          <cell r="H368">
            <v>1069733981</v>
          </cell>
          <cell r="I368">
            <v>8</v>
          </cell>
          <cell r="J368">
            <v>33192</v>
          </cell>
          <cell r="K368" t="str">
            <v>No aplica</v>
          </cell>
          <cell r="L368" t="str">
            <v>No aplica</v>
          </cell>
          <cell r="M368" t="str">
            <v>No aplica</v>
          </cell>
          <cell r="N368" t="str">
            <v>Calle 48 Sur 87-06</v>
          </cell>
          <cell r="O368" t="str">
            <v>Bogotá</v>
          </cell>
          <cell r="P368" t="str">
            <v>edwin.leon@idpc.gov.co</v>
          </cell>
          <cell r="Q368" t="str">
            <v xml:space="preserve"> Contrato de Prestación de Servicios</v>
          </cell>
          <cell r="R368" t="str">
            <v xml:space="preserve">Servicios Profesionales </v>
          </cell>
          <cell r="S368" t="str">
            <v>Contratación directa</v>
          </cell>
          <cell r="T368" t="str">
            <v>Prestación de Servicios Profesionales y Apoyo</v>
          </cell>
          <cell r="U368" t="str">
            <v>Inversión</v>
          </cell>
          <cell r="V368" t="str">
            <v>557-Prestar servicios profesionales para apoyar en las actividades relacionadas con la planificación, manejo y organización de la documentación producida, recibida y demás actividades requeridas por el Grupo de Gestión Documental del IDPC.</v>
          </cell>
          <cell r="W368">
            <v>22036472</v>
          </cell>
          <cell r="X368">
            <v>22036472</v>
          </cell>
          <cell r="Y368">
            <v>3982495</v>
          </cell>
          <cell r="Z368" t="str">
            <v>166 Días</v>
          </cell>
          <cell r="AA368">
            <v>0</v>
          </cell>
          <cell r="AB368">
            <v>166</v>
          </cell>
          <cell r="AC368">
            <v>166</v>
          </cell>
          <cell r="AD368">
            <v>44761</v>
          </cell>
          <cell r="AE368">
            <v>44763</v>
          </cell>
          <cell r="AF368">
            <v>44932</v>
          </cell>
          <cell r="AG368" t="str">
            <v>JUAN FERNANDO ACOSTA MIRKOW</v>
          </cell>
          <cell r="AH368">
            <v>71722121</v>
          </cell>
          <cell r="AI368">
            <v>1</v>
          </cell>
          <cell r="AJ368" t="str">
            <v>https://community.secop.gov.co/Public/Tendering/OpportunityDetail/Index?noticeUID=CO1.NTC.3047550&amp;isFromPublicArea=True&amp;isModal=False</v>
          </cell>
          <cell r="AK368">
            <v>44760</v>
          </cell>
          <cell r="AL368" t="str">
            <v>JUAN FERNANDO ACOSTA MIRKOW</v>
          </cell>
          <cell r="AM368" t="str">
            <v>SUBDIRECCION DE GESTION CORPORATIVA</v>
          </cell>
          <cell r="AN368">
            <v>44583</v>
          </cell>
          <cell r="AO368">
            <v>44925</v>
          </cell>
          <cell r="AS368">
            <v>44761</v>
          </cell>
          <cell r="BU368" t="str">
            <v>Gina Paola Ochoa Vivas</v>
          </cell>
          <cell r="BW368" t="str">
            <v>M</v>
          </cell>
          <cell r="BX368">
            <v>44932</v>
          </cell>
        </row>
        <row r="369">
          <cell r="E369">
            <v>368</v>
          </cell>
          <cell r="F369" t="str">
            <v xml:space="preserve">JHON EDISON SAAVEDRA MAYORGA </v>
          </cell>
          <cell r="G369" t="str">
            <v>CC</v>
          </cell>
          <cell r="H369">
            <v>1012357821</v>
          </cell>
          <cell r="I369">
            <v>8</v>
          </cell>
          <cell r="J369">
            <v>32802</v>
          </cell>
          <cell r="K369" t="str">
            <v>No aplica</v>
          </cell>
          <cell r="L369" t="str">
            <v>No aplica</v>
          </cell>
          <cell r="M369" t="str">
            <v>No aplica</v>
          </cell>
          <cell r="N369" t="str">
            <v>TV 77 G Bis # 71c-33 sur</v>
          </cell>
          <cell r="O369" t="str">
            <v>Bogotá</v>
          </cell>
          <cell r="P369" t="str">
            <v>jedisonsaavedra@gmail.com</v>
          </cell>
          <cell r="Q369" t="str">
            <v xml:space="preserve"> Contrato de Prestación de Servicios</v>
          </cell>
          <cell r="R369" t="str">
            <v xml:space="preserve">Servicios Profesionales </v>
          </cell>
          <cell r="S369" t="str">
            <v>Contratación directa</v>
          </cell>
          <cell r="T369" t="str">
            <v>Prestación de Servicios Profesionales y Apoyo</v>
          </cell>
          <cell r="U369" t="str">
            <v>Inversión / Inversión</v>
          </cell>
          <cell r="V369" t="str">
            <v>Cod. 560-563 Prestar servicios profesionales para apoyar el fortalecimiento de las capacidades del IDPC, en el desarrollo de planes, programas y proyectos territoriales; así como los procesos de investigación, promoción y divulgación del patrimonio cultural.</v>
          </cell>
          <cell r="W369">
            <v>18000000</v>
          </cell>
          <cell r="X369">
            <v>18000000</v>
          </cell>
          <cell r="Y369">
            <v>6000000</v>
          </cell>
          <cell r="Z369" t="str">
            <v>3 Meses</v>
          </cell>
          <cell r="AA369">
            <v>3</v>
          </cell>
          <cell r="AB369">
            <v>0</v>
          </cell>
          <cell r="AC369">
            <v>90</v>
          </cell>
          <cell r="AD369">
            <v>44761</v>
          </cell>
          <cell r="AE369">
            <v>44764</v>
          </cell>
          <cell r="AF369">
            <v>44855</v>
          </cell>
          <cell r="AG369" t="str">
            <v>JUAN FERNANDO ACOSTA MIRKOW</v>
          </cell>
          <cell r="AH369">
            <v>71722121</v>
          </cell>
          <cell r="AI369">
            <v>1</v>
          </cell>
          <cell r="AJ369" t="str">
            <v>https://community.secop.gov.co/Public/Tendering/OpportunityDetail/Index?noticeUID=CO1.NTC.3048207&amp;isFromPublicArea=True&amp;isModal=False</v>
          </cell>
          <cell r="AK369">
            <v>44760</v>
          </cell>
          <cell r="AL369" t="str">
            <v>ANGELICA MARIA MEDINA MENDOZA</v>
          </cell>
          <cell r="AM369" t="str">
            <v>SUBDIRECCION DE DIVULGACIÓN Y APROPIACIÓN DEL PATRIMONIO</v>
          </cell>
          <cell r="AN369">
            <v>44761</v>
          </cell>
          <cell r="AO369">
            <v>44848</v>
          </cell>
          <cell r="AS369">
            <v>44764</v>
          </cell>
          <cell r="BU369" t="str">
            <v>Gina Paola Ochoa Vivas</v>
          </cell>
          <cell r="BW369" t="str">
            <v>M</v>
          </cell>
          <cell r="BX369">
            <v>44855</v>
          </cell>
        </row>
        <row r="370">
          <cell r="E370">
            <v>369</v>
          </cell>
          <cell r="F370" t="str">
            <v>CRISTINA MAMPASO CERRILLOS</v>
          </cell>
          <cell r="G370" t="str">
            <v>CE</v>
          </cell>
          <cell r="H370">
            <v>492239</v>
          </cell>
          <cell r="I370">
            <v>0</v>
          </cell>
          <cell r="J370">
            <v>31120</v>
          </cell>
          <cell r="K370" t="str">
            <v>No aplica</v>
          </cell>
          <cell r="L370" t="str">
            <v>No aplica</v>
          </cell>
          <cell r="M370" t="str">
            <v>No aplica</v>
          </cell>
          <cell r="N370" t="str">
            <v>calle 39 # 18A-14 apto 301</v>
          </cell>
          <cell r="O370" t="str">
            <v>Bogotá</v>
          </cell>
          <cell r="P370" t="str">
            <v>cristina.mampaso@idpc.gov.co</v>
          </cell>
          <cell r="Q370" t="str">
            <v xml:space="preserve"> Contrato de Prestación de Servicios</v>
          </cell>
          <cell r="R370" t="str">
            <v xml:space="preserve">Servicios Profesionales </v>
          </cell>
          <cell r="S370" t="str">
            <v>Contratación directa</v>
          </cell>
          <cell r="T370" t="str">
            <v>Prestación de Servicios Profesionales y Apoyo</v>
          </cell>
          <cell r="U370" t="str">
            <v>Inversión</v>
          </cell>
          <cell r="V370" t="str">
            <v>26-Prestar servicios profesionales al Instituto Distrital de Patrimonio Cultural para apoyar la elaboración de la reglamentación orientada a la implementación de la segunda fase del PEMP Centro Histórico de Bogotá y demás instrumentos de planeación que desarrolla el Instituto en el marco de sus competencias.</v>
          </cell>
          <cell r="W370">
            <v>48000000</v>
          </cell>
          <cell r="X370">
            <v>48000000</v>
          </cell>
          <cell r="Y370">
            <v>9000000</v>
          </cell>
          <cell r="Z370" t="str">
            <v>160 Días</v>
          </cell>
          <cell r="AA370">
            <v>0</v>
          </cell>
          <cell r="AB370">
            <v>160</v>
          </cell>
          <cell r="AC370">
            <v>160</v>
          </cell>
          <cell r="AD370">
            <v>44761</v>
          </cell>
          <cell r="AE370">
            <v>44764</v>
          </cell>
          <cell r="AF370">
            <v>44926</v>
          </cell>
          <cell r="AG370" t="str">
            <v>ANA MILENA VALLEJO MEJIA</v>
          </cell>
          <cell r="AH370">
            <v>41962990</v>
          </cell>
          <cell r="AI370">
            <v>3</v>
          </cell>
          <cell r="AJ370" t="str">
            <v>https://community.secop.gov.co/Public/Tendering/OpportunityDetail/Index?noticeUID=CO1.NTC.3047795&amp;isFromPublicArea=True&amp;isModal=False</v>
          </cell>
          <cell r="AK370">
            <v>44760</v>
          </cell>
          <cell r="AL370" t="str">
            <v>ANA MILENA VALLEJO MEJIA</v>
          </cell>
          <cell r="AM370" t="str">
            <v xml:space="preserve"> SUBDIRECCION GESTION TERRITORAL </v>
          </cell>
          <cell r="AN370">
            <v>44761</v>
          </cell>
          <cell r="AO370">
            <v>44923</v>
          </cell>
          <cell r="AS370">
            <v>44764</v>
          </cell>
          <cell r="BU370" t="str">
            <v>Laura Maria Hernandez Restrepo</v>
          </cell>
          <cell r="BW370" t="str">
            <v>F</v>
          </cell>
          <cell r="BX370">
            <v>44926</v>
          </cell>
        </row>
        <row r="371">
          <cell r="E371">
            <v>370</v>
          </cell>
          <cell r="F371" t="str">
            <v>Dubis Andrea Zambrano</v>
          </cell>
          <cell r="G371" t="str">
            <v>CC</v>
          </cell>
          <cell r="H371">
            <v>1032465335</v>
          </cell>
          <cell r="I371">
            <v>5</v>
          </cell>
          <cell r="J371">
            <v>34320</v>
          </cell>
          <cell r="K371" t="str">
            <v>No aplica</v>
          </cell>
          <cell r="L371" t="str">
            <v>No aplica</v>
          </cell>
          <cell r="M371" t="str">
            <v>No aplica</v>
          </cell>
          <cell r="N371" t="str">
            <v>Calle 43 sur # 13 - 40</v>
          </cell>
          <cell r="O371" t="str">
            <v>Bogotá</v>
          </cell>
          <cell r="P371" t="str">
            <v>dubis.zambrano373@esap.gov.co</v>
          </cell>
          <cell r="Q371" t="str">
            <v xml:space="preserve"> Contrato de Prestación de Servicios</v>
          </cell>
          <cell r="R371" t="str">
            <v xml:space="preserve">Servicios Profesionales </v>
          </cell>
          <cell r="S371" t="str">
            <v>Contratación directa</v>
          </cell>
          <cell r="T371" t="str">
            <v>Prestación de Servicios Profesionales y Apoyo</v>
          </cell>
          <cell r="U371" t="str">
            <v>Inversión / Inversión</v>
          </cell>
          <cell r="V371" t="str">
            <v>561/ 564-Prestar servicios profesionales para apoyar el fortalecimiento de las capacidades del IDPC, en el desarrollo de planes, programas y proyectos territoriales; así como los procesos de protección e intervención del patrimonio cultural.</v>
          </cell>
          <cell r="W371">
            <v>18000000</v>
          </cell>
          <cell r="X371">
            <v>18000000</v>
          </cell>
          <cell r="Y371">
            <v>6000000</v>
          </cell>
          <cell r="Z371" t="str">
            <v>3 Meses</v>
          </cell>
          <cell r="AA371">
            <v>3</v>
          </cell>
          <cell r="AB371">
            <v>0</v>
          </cell>
          <cell r="AC371">
            <v>90</v>
          </cell>
          <cell r="AD371">
            <v>44761</v>
          </cell>
          <cell r="AE371">
            <v>44764</v>
          </cell>
          <cell r="AF371">
            <v>44855</v>
          </cell>
          <cell r="AG371" t="str">
            <v>JUAN FERNANDO ACOSTA MIRKOW</v>
          </cell>
          <cell r="AH371">
            <v>71722121</v>
          </cell>
          <cell r="AI371">
            <v>1</v>
          </cell>
          <cell r="AJ371" t="str">
            <v>https://community.secop.gov.co/Public/Tendering/OpportunityDetail/Index?noticeUID=CO1.NTC.3050781&amp;isFromPublicArea=True&amp;isModal=False</v>
          </cell>
          <cell r="AK371">
            <v>44761</v>
          </cell>
          <cell r="AL371" t="str">
            <v>MARIA CLAUDIA VARGAS MARTINEZ</v>
          </cell>
          <cell r="AM371" t="str">
            <v xml:space="preserve"> SUBDIRECCION DE PROTECCION E INTERVENCION  </v>
          </cell>
          <cell r="AN371">
            <v>44763</v>
          </cell>
          <cell r="AO371">
            <v>44854</v>
          </cell>
          <cell r="AS371">
            <v>44764</v>
          </cell>
          <cell r="BU371" t="str">
            <v>Laura Maria Hernandez Restrepo</v>
          </cell>
          <cell r="BW371" t="str">
            <v>F</v>
          </cell>
          <cell r="BX371">
            <v>44855</v>
          </cell>
        </row>
        <row r="372">
          <cell r="E372">
            <v>371</v>
          </cell>
          <cell r="F372" t="str">
            <v>Laura Nathalia Cardenas Jimenez</v>
          </cell>
          <cell r="G372" t="str">
            <v>CC</v>
          </cell>
          <cell r="H372">
            <v>1030641724</v>
          </cell>
          <cell r="I372">
            <v>4</v>
          </cell>
          <cell r="J372">
            <v>34419</v>
          </cell>
          <cell r="K372" t="str">
            <v>No aplica</v>
          </cell>
          <cell r="L372" t="str">
            <v>No aplica</v>
          </cell>
          <cell r="M372" t="str">
            <v>No aplica</v>
          </cell>
          <cell r="N372" t="str">
            <v>cra 73 b bis # 26- 81</v>
          </cell>
          <cell r="O372" t="str">
            <v>Bogotá</v>
          </cell>
          <cell r="P372" t="str">
            <v>lauranathalia.456@gmail.com</v>
          </cell>
          <cell r="Q372" t="str">
            <v xml:space="preserve"> Contrato de Prestación de Servicios</v>
          </cell>
          <cell r="R372" t="str">
            <v xml:space="preserve">Servicios Profesionales </v>
          </cell>
          <cell r="S372" t="str">
            <v>Contratación directa</v>
          </cell>
          <cell r="T372" t="str">
            <v>Prestación de Servicios Profesionales y Apoyo</v>
          </cell>
          <cell r="U372" t="str">
            <v>Inversión</v>
          </cell>
          <cell r="V372" t="str">
            <v>35- Prestar servicios profesionales para apoyar el fortalecimiento de las capacidades del IDPC en  el desarrollo de planes, programas y proyectos territoriales; así como los instrumentos de planeación y gestión urbana.</v>
          </cell>
          <cell r="W372">
            <v>18000000</v>
          </cell>
          <cell r="X372">
            <v>18000000</v>
          </cell>
          <cell r="Y372">
            <v>6000000</v>
          </cell>
          <cell r="Z372" t="str">
            <v>3 Meses</v>
          </cell>
          <cell r="AA372">
            <v>3</v>
          </cell>
          <cell r="AB372">
            <v>0</v>
          </cell>
          <cell r="AC372">
            <v>90</v>
          </cell>
          <cell r="AD372">
            <v>44761</v>
          </cell>
          <cell r="AE372">
            <v>44764</v>
          </cell>
          <cell r="AF372">
            <v>44855</v>
          </cell>
          <cell r="AG372" t="str">
            <v>JUAN FERNANDO ACOSTA MIRKOW</v>
          </cell>
          <cell r="AH372">
            <v>71722121</v>
          </cell>
          <cell r="AI372">
            <v>1</v>
          </cell>
          <cell r="AJ372" t="str">
            <v>https://community.secop.gov.co/Public/Tendering/OpportunityDetail/Index?noticeUID=CO1.NTC.3050994&amp;isFromPublicArea=True&amp;isModal=False</v>
          </cell>
          <cell r="AK372">
            <v>44761</v>
          </cell>
          <cell r="AL372" t="str">
            <v>ANA MILENA VALLEJO MEJIA</v>
          </cell>
          <cell r="AM372" t="str">
            <v xml:space="preserve"> SUBDIRECCION GESTION TERRITORAL </v>
          </cell>
          <cell r="AN372">
            <v>44763</v>
          </cell>
          <cell r="AO372">
            <v>44854</v>
          </cell>
          <cell r="AS372">
            <v>44764</v>
          </cell>
          <cell r="BU372" t="str">
            <v>Laura Maria Hernandez Restrepo</v>
          </cell>
          <cell r="BW372" t="str">
            <v>F</v>
          </cell>
          <cell r="BX372">
            <v>44855</v>
          </cell>
        </row>
        <row r="373">
          <cell r="E373">
            <v>372</v>
          </cell>
          <cell r="F373" t="str">
            <v>Diego Humberto Pulido Lopez</v>
          </cell>
          <cell r="G373" t="str">
            <v>CC</v>
          </cell>
          <cell r="H373">
            <v>1010169252</v>
          </cell>
          <cell r="I373">
            <v>3</v>
          </cell>
          <cell r="J373">
            <v>31714</v>
          </cell>
          <cell r="K373" t="str">
            <v>No aplica</v>
          </cell>
          <cell r="L373" t="str">
            <v>No aplica</v>
          </cell>
          <cell r="M373" t="str">
            <v>No aplica</v>
          </cell>
          <cell r="N373" t="str">
            <v>calle 65B # 88-72</v>
          </cell>
          <cell r="O373" t="str">
            <v>Bogotá</v>
          </cell>
          <cell r="P373" t="str">
            <v>diegomotors@gmail.com</v>
          </cell>
          <cell r="Q373" t="str">
            <v xml:space="preserve"> Contrato de Prestación de Servicios</v>
          </cell>
          <cell r="R373" t="str">
            <v xml:space="preserve">Servicios Profesionales </v>
          </cell>
          <cell r="S373" t="str">
            <v>Contratación directa</v>
          </cell>
          <cell r="T373" t="str">
            <v>Prestación de Servicios Profesionales y Apoyo</v>
          </cell>
          <cell r="U373" t="str">
            <v>Inversión</v>
          </cell>
          <cell r="V373" t="str">
            <v>573-Prestar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W373">
            <v>28950000</v>
          </cell>
          <cell r="X373">
            <v>28950000</v>
          </cell>
          <cell r="Y373">
            <v>5790000</v>
          </cell>
          <cell r="Z373" t="str">
            <v>5 Meses</v>
          </cell>
          <cell r="AA373">
            <v>5</v>
          </cell>
          <cell r="AB373">
            <v>0</v>
          </cell>
          <cell r="AC373">
            <v>150</v>
          </cell>
          <cell r="AD373">
            <v>44768</v>
          </cell>
          <cell r="AE373">
            <v>44774</v>
          </cell>
          <cell r="AF373">
            <v>44926</v>
          </cell>
          <cell r="AG373" t="str">
            <v>MARIA CLAUDIA VARGAS MARTINEZ</v>
          </cell>
          <cell r="AH373">
            <v>39791978</v>
          </cell>
          <cell r="AI373">
            <v>2</v>
          </cell>
          <cell r="AJ373" t="str">
            <v>https://community.secop.gov.co/Public/Tendering/OpportunityDetail/Index?noticeUID=CO1.NTC.3065749&amp;isFromPublicArea=True&amp;isModal=False</v>
          </cell>
          <cell r="AK373">
            <v>44767</v>
          </cell>
          <cell r="AL373" t="str">
            <v>MARIA CLAUDIA VARGAS MARTINEZ</v>
          </cell>
          <cell r="AM373" t="str">
            <v xml:space="preserve"> SUBDIRECCION DE PROTECCION E INTERVENCION  </v>
          </cell>
          <cell r="AN373">
            <v>44768</v>
          </cell>
          <cell r="AO373">
            <v>44920</v>
          </cell>
          <cell r="AS373">
            <v>44774</v>
          </cell>
          <cell r="BU373" t="str">
            <v xml:space="preserve">Diego Jaramillo </v>
          </cell>
          <cell r="BW373" t="str">
            <v>M</v>
          </cell>
          <cell r="BX373">
            <v>44926</v>
          </cell>
        </row>
        <row r="374">
          <cell r="E374">
            <v>373</v>
          </cell>
          <cell r="F374" t="str">
            <v>Francisco Javier Pinzón Riaño</v>
          </cell>
          <cell r="G374" t="str">
            <v>CC</v>
          </cell>
          <cell r="H374">
            <v>80187481</v>
          </cell>
          <cell r="I374">
            <v>3</v>
          </cell>
          <cell r="J374">
            <v>30432</v>
          </cell>
          <cell r="K374" t="str">
            <v>No aplica</v>
          </cell>
          <cell r="L374" t="str">
            <v>No aplica</v>
          </cell>
          <cell r="M374" t="str">
            <v>No aplica</v>
          </cell>
          <cell r="N374" t="str">
            <v>Carrera 13 # 38 - 76 apartamento 1304</v>
          </cell>
          <cell r="O374" t="str">
            <v>Bogotá</v>
          </cell>
          <cell r="P374" t="str">
            <v>francisco.pinzon@idpc.gov.co</v>
          </cell>
          <cell r="Q374" t="str">
            <v xml:space="preserve"> Contrato de Prestación de Servicios</v>
          </cell>
          <cell r="R374" t="str">
            <v xml:space="preserve">Servicios Profesionales </v>
          </cell>
          <cell r="S374" t="str">
            <v>Contratación directa</v>
          </cell>
          <cell r="T374" t="str">
            <v>Prestación de Servicios Profesionales y Apoyo</v>
          </cell>
          <cell r="U374" t="str">
            <v>Inversión</v>
          </cell>
          <cell r="V374" t="str">
            <v>572-Prestar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W374">
            <v>28950000</v>
          </cell>
          <cell r="X374">
            <v>28950000</v>
          </cell>
          <cell r="Y374">
            <v>5790000</v>
          </cell>
          <cell r="Z374" t="str">
            <v>5 Meses</v>
          </cell>
          <cell r="AA374">
            <v>5</v>
          </cell>
          <cell r="AB374">
            <v>0</v>
          </cell>
          <cell r="AC374">
            <v>150</v>
          </cell>
          <cell r="AD374">
            <v>44768</v>
          </cell>
          <cell r="AE374">
            <v>44771</v>
          </cell>
          <cell r="AF374">
            <v>44923</v>
          </cell>
          <cell r="AG374" t="str">
            <v>MARIA CLAUDIA VARGAS MARTINEZ</v>
          </cell>
          <cell r="AH374">
            <v>39791978</v>
          </cell>
          <cell r="AI374">
            <v>2</v>
          </cell>
          <cell r="AJ374" t="str">
            <v>https://community.secop.gov.co/Public/Tendering/OpportunityDetail/Index?noticeUID=CO1.NTC.3065829&amp;isFromPublicArea=True&amp;isModal=False</v>
          </cell>
          <cell r="AK374">
            <v>44767</v>
          </cell>
          <cell r="AL374" t="str">
            <v>MARIA CLAUDIA VARGAS MARTINEZ</v>
          </cell>
          <cell r="AM374" t="str">
            <v xml:space="preserve"> SUBDIRECCION DE PROTECCION E INTERVENCION  </v>
          </cell>
          <cell r="AN374">
            <v>44768</v>
          </cell>
          <cell r="AO374">
            <v>44920</v>
          </cell>
          <cell r="AS374">
            <v>44770</v>
          </cell>
          <cell r="BU374" t="str">
            <v xml:space="preserve">Diego Jaramillo </v>
          </cell>
          <cell r="BW374" t="str">
            <v>M</v>
          </cell>
          <cell r="BX374">
            <v>44923</v>
          </cell>
        </row>
        <row r="375">
          <cell r="E375">
            <v>374</v>
          </cell>
          <cell r="F375" t="str">
            <v>Juan Pablo Sanchez Chaves</v>
          </cell>
          <cell r="G375" t="str">
            <v>CC</v>
          </cell>
          <cell r="H375">
            <v>1057574035</v>
          </cell>
          <cell r="I375">
            <v>9</v>
          </cell>
          <cell r="J375">
            <v>31842</v>
          </cell>
          <cell r="K375" t="str">
            <v>No aplica</v>
          </cell>
          <cell r="L375" t="str">
            <v>No aplica</v>
          </cell>
          <cell r="M375" t="str">
            <v>No aplica</v>
          </cell>
          <cell r="N375" t="str">
            <v>Calle 49 # 18-23 apto 203</v>
          </cell>
          <cell r="O375" t="str">
            <v>Bogotá</v>
          </cell>
          <cell r="P375" t="str">
            <v>juan.sanchez@idpc.gov.co</v>
          </cell>
          <cell r="Q375" t="str">
            <v xml:space="preserve"> Contrato de Prestación de Servicios</v>
          </cell>
          <cell r="R375" t="str">
            <v xml:space="preserve">Servicios Profesionales </v>
          </cell>
          <cell r="S375" t="str">
            <v>Contratación directa</v>
          </cell>
          <cell r="T375" t="str">
            <v>Prestación de Servicios Profesionales y Apoyo</v>
          </cell>
          <cell r="U375" t="str">
            <v>Inversión</v>
          </cell>
          <cell r="V375" t="str">
            <v>570-Prestar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W375">
            <v>28950000</v>
          </cell>
          <cell r="X375">
            <v>28950000</v>
          </cell>
          <cell r="Y375">
            <v>5790000</v>
          </cell>
          <cell r="Z375" t="str">
            <v>5 Meses</v>
          </cell>
          <cell r="AA375">
            <v>5</v>
          </cell>
          <cell r="AB375">
            <v>0</v>
          </cell>
          <cell r="AC375">
            <v>150</v>
          </cell>
          <cell r="AD375">
            <v>44768</v>
          </cell>
          <cell r="AE375">
            <v>44774</v>
          </cell>
          <cell r="AF375">
            <v>44926</v>
          </cell>
          <cell r="AG375" t="str">
            <v>MARIA CLAUDIA VARGAS MARTINEZ</v>
          </cell>
          <cell r="AH375">
            <v>39791978</v>
          </cell>
          <cell r="AI375">
            <v>2</v>
          </cell>
          <cell r="AJ375" t="str">
            <v>https://community.secop.gov.co/Public/Tendering/OpportunityDetail/Index?noticeUID=CO1.NTC.3065844&amp;isFromPublicArea=True&amp;isModal=False</v>
          </cell>
          <cell r="AK375">
            <v>44767</v>
          </cell>
          <cell r="AL375" t="str">
            <v>MARIA CLAUDIA VARGAS MARTINEZ</v>
          </cell>
          <cell r="AM375" t="str">
            <v xml:space="preserve"> SUBDIRECCION DE PROTECCION E INTERVENCION  </v>
          </cell>
          <cell r="AN375">
            <v>44764</v>
          </cell>
          <cell r="AO375">
            <v>44957</v>
          </cell>
          <cell r="AS375">
            <v>44774</v>
          </cell>
          <cell r="BU375" t="str">
            <v xml:space="preserve">Diego Jaramillo </v>
          </cell>
          <cell r="BW375" t="str">
            <v>M</v>
          </cell>
          <cell r="BX375">
            <v>44926</v>
          </cell>
        </row>
        <row r="376">
          <cell r="E376">
            <v>375</v>
          </cell>
          <cell r="F376" t="str">
            <v>Laura Renee del Pino Bustos</v>
          </cell>
          <cell r="G376" t="str">
            <v>CC</v>
          </cell>
          <cell r="H376">
            <v>52452380</v>
          </cell>
          <cell r="I376">
            <v>2</v>
          </cell>
          <cell r="J376">
            <v>28647</v>
          </cell>
          <cell r="K376" t="str">
            <v>No aplica</v>
          </cell>
          <cell r="L376" t="str">
            <v>No aplica</v>
          </cell>
          <cell r="M376" t="str">
            <v>No aplica</v>
          </cell>
          <cell r="N376" t="str">
            <v>AK.15 NO. 170-65 TORRE 4. APTO. 815</v>
          </cell>
          <cell r="O376" t="str">
            <v>Bogotá</v>
          </cell>
          <cell r="P376" t="str">
            <v>laura.delpino@idpc.gov.co</v>
          </cell>
          <cell r="Q376" t="str">
            <v xml:space="preserve"> Contrato de Prestación de Servicios</v>
          </cell>
          <cell r="R376" t="str">
            <v xml:space="preserve">Servicios Profesionales </v>
          </cell>
          <cell r="S376" t="str">
            <v>Contratación directa</v>
          </cell>
          <cell r="T376" t="str">
            <v>Prestación de Servicios Profesionales y Apoyo</v>
          </cell>
          <cell r="U376" t="str">
            <v>Inversión</v>
          </cell>
          <cell r="V376" t="str">
            <v>567-Prestar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W376">
            <v>28950000</v>
          </cell>
          <cell r="X376">
            <v>28950000</v>
          </cell>
          <cell r="Y376">
            <v>5790000</v>
          </cell>
          <cell r="Z376" t="str">
            <v>5 Meses</v>
          </cell>
          <cell r="AA376">
            <v>5</v>
          </cell>
          <cell r="AB376">
            <v>0</v>
          </cell>
          <cell r="AC376">
            <v>150</v>
          </cell>
          <cell r="AD376">
            <v>44768</v>
          </cell>
          <cell r="AE376">
            <v>44774</v>
          </cell>
          <cell r="AF376">
            <v>44926</v>
          </cell>
          <cell r="AG376" t="str">
            <v>MARIA CLAUDIA VARGAS MARTINEZ</v>
          </cell>
          <cell r="AH376">
            <v>39791978</v>
          </cell>
          <cell r="AI376">
            <v>2</v>
          </cell>
          <cell r="AJ376" t="str">
            <v>https://community.secop.gov.co/Public/Tendering/OpportunityDetail/Index?noticeUID=CO1.NTC.3065944&amp;isFromPublicArea=True&amp;isModal=False</v>
          </cell>
          <cell r="AK376">
            <v>44767</v>
          </cell>
          <cell r="AL376" t="str">
            <v>MARIA CLAUDIA VARGAS MARTINEZ</v>
          </cell>
          <cell r="AM376" t="str">
            <v xml:space="preserve"> SUBDIRECCION DE PROTECCION E INTERVENCION  </v>
          </cell>
          <cell r="AN376">
            <v>44768</v>
          </cell>
          <cell r="AO376">
            <v>44920</v>
          </cell>
          <cell r="AS376">
            <v>44774</v>
          </cell>
          <cell r="BU376" t="str">
            <v xml:space="preserve">Diego Jaramillo </v>
          </cell>
          <cell r="BW376" t="str">
            <v>F</v>
          </cell>
          <cell r="BX376">
            <v>44926</v>
          </cell>
        </row>
        <row r="377">
          <cell r="E377">
            <v>376</v>
          </cell>
          <cell r="F377" t="str">
            <v>Natalia Achiardi Ortiz</v>
          </cell>
          <cell r="G377" t="str">
            <v>CC</v>
          </cell>
          <cell r="H377">
            <v>1014238520</v>
          </cell>
          <cell r="I377">
            <v>3</v>
          </cell>
          <cell r="J377">
            <v>33916</v>
          </cell>
          <cell r="K377" t="str">
            <v>No aplica</v>
          </cell>
          <cell r="L377" t="str">
            <v>No aplica</v>
          </cell>
          <cell r="M377" t="str">
            <v>No aplica</v>
          </cell>
          <cell r="N377" t="str">
            <v>CLL 67 B 70C 23</v>
          </cell>
          <cell r="O377" t="str">
            <v>Bogotá</v>
          </cell>
          <cell r="P377" t="str">
            <v>natalia.achiardi@idpc.gov.co</v>
          </cell>
          <cell r="Q377" t="str">
            <v xml:space="preserve"> Contrato de Prestación de Servicios</v>
          </cell>
          <cell r="R377" t="str">
            <v xml:space="preserve">Servicios Profesionales </v>
          </cell>
          <cell r="S377" t="str">
            <v>Contratación directa</v>
          </cell>
          <cell r="T377" t="str">
            <v>Prestación de Servicios Profesionales y Apoyo</v>
          </cell>
          <cell r="U377" t="str">
            <v>Inversión</v>
          </cell>
          <cell r="V377" t="str">
            <v>571-Prestar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W377">
            <v>28950000</v>
          </cell>
          <cell r="X377">
            <v>28950000</v>
          </cell>
          <cell r="Y377">
            <v>5790000</v>
          </cell>
          <cell r="Z377" t="str">
            <v>5 Meses</v>
          </cell>
          <cell r="AA377">
            <v>5</v>
          </cell>
          <cell r="AB377">
            <v>0</v>
          </cell>
          <cell r="AC377">
            <v>150</v>
          </cell>
          <cell r="AD377">
            <v>44768</v>
          </cell>
          <cell r="AE377">
            <v>44771</v>
          </cell>
          <cell r="AF377">
            <v>44923</v>
          </cell>
          <cell r="AG377" t="str">
            <v>MARIA CLAUDIA VARGAS MARTINEZ</v>
          </cell>
          <cell r="AH377">
            <v>39791978</v>
          </cell>
          <cell r="AI377">
            <v>2</v>
          </cell>
          <cell r="AJ377" t="str">
            <v>https://community.secop.gov.co/Public/Tendering/OpportunityDetail/Index?noticeUID=CO1.NTC.3066107&amp;isFromPublicArea=True&amp;isModal=False</v>
          </cell>
          <cell r="AK377">
            <v>44767</v>
          </cell>
          <cell r="AL377" t="str">
            <v>MARIA CLAUDIA VARGAS MARTINEZ</v>
          </cell>
          <cell r="AM377" t="str">
            <v xml:space="preserve"> SUBDIRECCION DE PROTECCION E INTERVENCION  </v>
          </cell>
          <cell r="AN377">
            <v>44768</v>
          </cell>
          <cell r="AO377">
            <v>44920</v>
          </cell>
          <cell r="AS377">
            <v>44770</v>
          </cell>
          <cell r="BU377" t="str">
            <v xml:space="preserve">Diego Jaramillo </v>
          </cell>
          <cell r="BW377" t="str">
            <v>F</v>
          </cell>
          <cell r="BX377">
            <v>44923</v>
          </cell>
        </row>
        <row r="378">
          <cell r="E378">
            <v>377</v>
          </cell>
          <cell r="F378" t="str">
            <v>Vladimir Enrique Tovar Muñoz</v>
          </cell>
          <cell r="G378" t="str">
            <v>CC</v>
          </cell>
          <cell r="H378">
            <v>9097186</v>
          </cell>
          <cell r="I378">
            <v>0</v>
          </cell>
          <cell r="J378">
            <v>28435</v>
          </cell>
          <cell r="K378" t="str">
            <v>No aplica</v>
          </cell>
          <cell r="L378" t="str">
            <v>No aplica</v>
          </cell>
          <cell r="M378" t="str">
            <v>No aplica</v>
          </cell>
          <cell r="N378" t="str">
            <v>CR103B 82-48</v>
          </cell>
          <cell r="O378" t="str">
            <v>Bogotá</v>
          </cell>
          <cell r="P378" t="str">
            <v>vladimirquitecto@gmail.com</v>
          </cell>
          <cell r="Q378" t="str">
            <v xml:space="preserve"> Contrato de Prestación de Servicios</v>
          </cell>
          <cell r="R378" t="str">
            <v xml:space="preserve">Servicios Profesionales </v>
          </cell>
          <cell r="S378" t="str">
            <v>Contratación directa</v>
          </cell>
          <cell r="T378" t="str">
            <v>Prestación de Servicios Profesionales y Apoyo</v>
          </cell>
          <cell r="U378" t="str">
            <v>Inversión</v>
          </cell>
          <cell r="V378" t="str">
            <v>569-Prestar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W378">
            <v>28950000</v>
          </cell>
          <cell r="X378">
            <v>28950000</v>
          </cell>
          <cell r="Y378">
            <v>5790000</v>
          </cell>
          <cell r="Z378" t="str">
            <v>5 Meses</v>
          </cell>
          <cell r="AA378">
            <v>5</v>
          </cell>
          <cell r="AB378">
            <v>0</v>
          </cell>
          <cell r="AC378">
            <v>150</v>
          </cell>
          <cell r="AD378">
            <v>44768</v>
          </cell>
          <cell r="AE378">
            <v>44771</v>
          </cell>
          <cell r="AF378">
            <v>44923</v>
          </cell>
          <cell r="AG378" t="str">
            <v>MARIA CLAUDIA VARGAS MARTINEZ</v>
          </cell>
          <cell r="AH378">
            <v>39791978</v>
          </cell>
          <cell r="AI378">
            <v>2</v>
          </cell>
          <cell r="AJ378" t="str">
            <v xml:space="preserve">https://community.secop.gov.co/Public/Tendering/OpportunityDetail/Index?noticeUID=CO1.NTC.3066038&amp;isFromPublicArea=True&amp;isModal=False
</v>
          </cell>
          <cell r="AK378">
            <v>44767</v>
          </cell>
          <cell r="AL378" t="str">
            <v>MARIA CLAUDIA VARGAS MARTINEZ</v>
          </cell>
          <cell r="AM378" t="str">
            <v xml:space="preserve"> SUBDIRECCION DE PROTECCION E INTERVENCION  </v>
          </cell>
          <cell r="AN378">
            <v>44768</v>
          </cell>
          <cell r="AO378">
            <v>44920</v>
          </cell>
          <cell r="AS378">
            <v>44586</v>
          </cell>
          <cell r="BU378" t="str">
            <v xml:space="preserve">Diego Jaramillo </v>
          </cell>
          <cell r="BW378" t="str">
            <v>M</v>
          </cell>
          <cell r="BX378">
            <v>44923</v>
          </cell>
        </row>
        <row r="379">
          <cell r="E379">
            <v>378</v>
          </cell>
          <cell r="F379" t="str">
            <v>Claudia Patricia Olmos Cuesto</v>
          </cell>
          <cell r="G379" t="str">
            <v>CC</v>
          </cell>
          <cell r="H379">
            <v>46385689</v>
          </cell>
          <cell r="I379">
            <v>3</v>
          </cell>
          <cell r="J379">
            <v>30929</v>
          </cell>
          <cell r="K379" t="str">
            <v>No aplica</v>
          </cell>
          <cell r="L379" t="str">
            <v>No aplica</v>
          </cell>
          <cell r="M379" t="str">
            <v>No aplica</v>
          </cell>
          <cell r="N379" t="str">
            <v>Carrera 116 b n 77-33 interior 1 apartamento 503</v>
          </cell>
          <cell r="O379" t="str">
            <v>Bogotá</v>
          </cell>
          <cell r="P379" t="str">
            <v>claudia.olmos@idpc.gov.co</v>
          </cell>
          <cell r="Q379" t="str">
            <v xml:space="preserve"> Contrato de Prestación de Servicios</v>
          </cell>
          <cell r="R379" t="str">
            <v xml:space="preserve">Servicios Profesionales </v>
          </cell>
          <cell r="S379" t="str">
            <v>Contratación directa</v>
          </cell>
          <cell r="T379" t="str">
            <v>Prestación de Servicios Profesionales y Apoyo</v>
          </cell>
          <cell r="U379" t="str">
            <v>Inversión</v>
          </cell>
          <cell r="V379" t="str">
            <v>574-Prestar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W379">
            <v>28950000</v>
          </cell>
          <cell r="X379">
            <v>28950000</v>
          </cell>
          <cell r="Y379">
            <v>5790000</v>
          </cell>
          <cell r="Z379" t="str">
            <v>5 Meses</v>
          </cell>
          <cell r="AA379">
            <v>5</v>
          </cell>
          <cell r="AB379">
            <v>0</v>
          </cell>
          <cell r="AC379">
            <v>150</v>
          </cell>
          <cell r="AD379">
            <v>44768</v>
          </cell>
          <cell r="AE379">
            <v>44774</v>
          </cell>
          <cell r="AF379">
            <v>44926</v>
          </cell>
          <cell r="AG379" t="str">
            <v>MARIA CLAUDIA VARGAS MARTINEZ</v>
          </cell>
          <cell r="AH379">
            <v>39791978</v>
          </cell>
          <cell r="AI379">
            <v>2</v>
          </cell>
          <cell r="AJ379" t="str">
            <v xml:space="preserve">https://community.secop.gov.co/Public/Tendering/OpportunityDetail/Index?noticeUID=CO1.NTC.3065259&amp;isFromPublicArea=True&amp;isModal=False
</v>
          </cell>
          <cell r="AK379">
            <v>44767</v>
          </cell>
          <cell r="AL379" t="str">
            <v>MARIA CLAUDIA VARGAS MARTINEZ</v>
          </cell>
          <cell r="AM379" t="str">
            <v xml:space="preserve"> SUBDIRECCION DE PROTECCION E INTERVENCION  </v>
          </cell>
          <cell r="AN379">
            <v>44768</v>
          </cell>
          <cell r="AO379">
            <v>44920</v>
          </cell>
          <cell r="AS379">
            <v>44774</v>
          </cell>
          <cell r="BU379" t="str">
            <v xml:space="preserve">Diego Jaramillo </v>
          </cell>
          <cell r="BW379" t="str">
            <v>F</v>
          </cell>
          <cell r="BX379">
            <v>44926</v>
          </cell>
        </row>
        <row r="380">
          <cell r="E380">
            <v>379</v>
          </cell>
          <cell r="F380" t="str">
            <v>Yuly Fabiola Romero Londoño</v>
          </cell>
          <cell r="G380" t="str">
            <v>CC</v>
          </cell>
          <cell r="H380">
            <v>1032386776</v>
          </cell>
          <cell r="I380">
            <v>0</v>
          </cell>
          <cell r="J380">
            <v>31891</v>
          </cell>
          <cell r="K380" t="str">
            <v>No aplica</v>
          </cell>
          <cell r="L380" t="str">
            <v>No aplica</v>
          </cell>
          <cell r="M380" t="str">
            <v>No aplica</v>
          </cell>
          <cell r="N380" t="str">
            <v>CL 70D 104C 04 AP 201</v>
          </cell>
          <cell r="O380" t="str">
            <v>Bogotá</v>
          </cell>
          <cell r="P380" t="str">
            <v>yuly.romero@idpc.gov.co</v>
          </cell>
          <cell r="Q380" t="str">
            <v xml:space="preserve"> Contrato de Prestación de Servicios</v>
          </cell>
          <cell r="R380" t="str">
            <v xml:space="preserve">Servicios Profesionales </v>
          </cell>
          <cell r="S380" t="str">
            <v>Contratación directa</v>
          </cell>
          <cell r="T380" t="str">
            <v>Prestación de Servicios Profesionales y Apoyo</v>
          </cell>
          <cell r="U380" t="str">
            <v>Inversión</v>
          </cell>
          <cell r="V380" t="str">
            <v>568-Prestar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W380">
            <v>28950000</v>
          </cell>
          <cell r="X380">
            <v>28950000</v>
          </cell>
          <cell r="Y380">
            <v>5790000</v>
          </cell>
          <cell r="Z380" t="str">
            <v>5 Meses</v>
          </cell>
          <cell r="AA380">
            <v>5</v>
          </cell>
          <cell r="AB380">
            <v>0</v>
          </cell>
          <cell r="AC380">
            <v>150</v>
          </cell>
          <cell r="AD380">
            <v>44768</v>
          </cell>
          <cell r="AE380">
            <v>44771</v>
          </cell>
          <cell r="AF380">
            <v>44923</v>
          </cell>
          <cell r="AG380" t="str">
            <v>MARIA CLAUDIA VARGAS MARTINEZ</v>
          </cell>
          <cell r="AH380">
            <v>39791978</v>
          </cell>
          <cell r="AI380">
            <v>2</v>
          </cell>
          <cell r="AJ380" t="str">
            <v>https://community.secop.gov.co/Public/Tendering/OpportunityDetail/Index?noticeUID=CO1.NTC.3066161&amp;isFromPublicArea=True&amp;isModal=False</v>
          </cell>
          <cell r="AK380">
            <v>44767</v>
          </cell>
          <cell r="AL380" t="str">
            <v>MARIA CLAUDIA VARGAS MARTINEZ</v>
          </cell>
          <cell r="AM380" t="str">
            <v xml:space="preserve"> SUBDIRECCION DE PROTECCION E INTERVENCION  </v>
          </cell>
          <cell r="AN380">
            <v>44768</v>
          </cell>
          <cell r="AO380">
            <v>44920</v>
          </cell>
          <cell r="AS380">
            <v>44770</v>
          </cell>
          <cell r="BU380" t="str">
            <v xml:space="preserve">Diego Jaramillo </v>
          </cell>
          <cell r="BW380" t="str">
            <v>F</v>
          </cell>
          <cell r="BX380">
            <v>44923</v>
          </cell>
        </row>
        <row r="381">
          <cell r="E381">
            <v>380</v>
          </cell>
          <cell r="F381" t="str">
            <v>ESRI COLOMBIA SAS</v>
          </cell>
          <cell r="G381" t="str">
            <v>NIT</v>
          </cell>
          <cell r="H381">
            <v>830122983</v>
          </cell>
          <cell r="I381">
            <v>1</v>
          </cell>
          <cell r="J381" t="str">
            <v>No aplica</v>
          </cell>
          <cell r="K381" t="str">
            <v>Manuel Francisco Lemos Ortega</v>
          </cell>
          <cell r="L381" t="str">
            <v>CC</v>
          </cell>
          <cell r="M381">
            <v>79943176</v>
          </cell>
          <cell r="N381" t="str">
            <v>CL 90 1340 PISO 5</v>
          </cell>
          <cell r="O381" t="str">
            <v>Bogotá</v>
          </cell>
          <cell r="P381" t="str">
            <v>impuestos@procalculo.com</v>
          </cell>
          <cell r="Q381" t="str">
            <v>Compraventa</v>
          </cell>
          <cell r="R381" t="str">
            <v xml:space="preserve">Otros Servicios </v>
          </cell>
          <cell r="S381" t="str">
            <v>Mínima cuantía</v>
          </cell>
          <cell r="T381" t="str">
            <v>Orden de Compra</v>
          </cell>
          <cell r="U381" t="str">
            <v>Inversión</v>
          </cell>
          <cell r="V381" t="str">
            <v>566-Adquirir la renovación de licencias de software especializadas para los equipos de cómputo del Instituto Distrital de Patrimonio Cultural</v>
          </cell>
          <cell r="W381">
            <v>24676867</v>
          </cell>
          <cell r="X381">
            <v>24676867</v>
          </cell>
          <cell r="Y381">
            <v>24676867</v>
          </cell>
          <cell r="Z381" t="str">
            <v xml:space="preserve">49 Dias </v>
          </cell>
          <cell r="AA381">
            <v>0</v>
          </cell>
          <cell r="AB381">
            <v>49</v>
          </cell>
          <cell r="AC381">
            <v>49</v>
          </cell>
          <cell r="AD381">
            <v>44764</v>
          </cell>
          <cell r="AE381">
            <v>44764</v>
          </cell>
          <cell r="AF381">
            <v>44813</v>
          </cell>
          <cell r="AG381" t="str">
            <v>JUAN FERNANDO ACOSTA MIRKOW</v>
          </cell>
          <cell r="AH381">
            <v>71722121</v>
          </cell>
          <cell r="AI381">
            <v>1</v>
          </cell>
          <cell r="AJ381" t="str">
            <v>https://www.colombiacompra.gov.co/tienda-virtual-del-estado-colombiano/ordenes-compra/93749</v>
          </cell>
          <cell r="AK381">
            <v>44764</v>
          </cell>
          <cell r="AL381" t="str">
            <v>JUAN FERNANDO ACOSTA MIRKOW</v>
          </cell>
          <cell r="AM381" t="str">
            <v>SUBDIRECCION DE GESTION CORPORATIVA</v>
          </cell>
          <cell r="AN381" t="str">
            <v>No aplica</v>
          </cell>
          <cell r="AO381" t="str">
            <v>No aplica</v>
          </cell>
          <cell r="AS381" t="str">
            <v>No aplica</v>
          </cell>
          <cell r="BU381" t="str">
            <v>Gina Paola Ochoa Vivas</v>
          </cell>
          <cell r="BW381" t="str">
            <v>N/A</v>
          </cell>
          <cell r="BX381">
            <v>44813</v>
          </cell>
        </row>
        <row r="382">
          <cell r="E382">
            <v>381</v>
          </cell>
          <cell r="F382" t="str">
            <v>Fundación Gilberto Alzate Avendaño (FUGA)</v>
          </cell>
          <cell r="G382" t="str">
            <v>NIT</v>
          </cell>
          <cell r="H382">
            <v>860044113</v>
          </cell>
          <cell r="I382">
            <v>3</v>
          </cell>
          <cell r="J382" t="str">
            <v>No aplica</v>
          </cell>
          <cell r="K382" t="str">
            <v>Martha Lucía Cardona Visbal</v>
          </cell>
          <cell r="L382" t="str">
            <v>CC</v>
          </cell>
          <cell r="M382">
            <v>35462372</v>
          </cell>
          <cell r="N382" t="str">
            <v>Calle 10 # 3-16</v>
          </cell>
          <cell r="O382" t="str">
            <v>Bogotá</v>
          </cell>
          <cell r="P382" t="str">
            <v>atencionalciudadano@fuga.gov.co</v>
          </cell>
          <cell r="Q382" t="str">
            <v>Convenio</v>
          </cell>
          <cell r="R382" t="str">
            <v xml:space="preserve">Convenio Interadministrativo </v>
          </cell>
          <cell r="S382" t="str">
            <v>Contratación directa</v>
          </cell>
          <cell r="T382" t="str">
            <v>Contratos Interadministrativos</v>
          </cell>
          <cell r="U382" t="str">
            <v>No aplica</v>
          </cell>
          <cell r="V382" t="str">
            <v>Aunar esfuerzos y recursos técnicos, administrativos, presupuestales y jurídicos para realizar el diseño de la sobrecubierta y las obras de primeros auxilios en el inmueble ubicado en la carrera 3 No. 10-27, de propiedad de la Fundación Gilberto Alzate Avendaño</v>
          </cell>
          <cell r="W382">
            <v>0</v>
          </cell>
          <cell r="X382">
            <v>0</v>
          </cell>
          <cell r="Y382">
            <v>0</v>
          </cell>
          <cell r="Z382" t="str">
            <v>8 Meses</v>
          </cell>
          <cell r="AA382">
            <v>8</v>
          </cell>
          <cell r="AB382">
            <v>0</v>
          </cell>
          <cell r="AC382">
            <v>240</v>
          </cell>
          <cell r="AD382">
            <v>44769</v>
          </cell>
          <cell r="AE382">
            <v>44769</v>
          </cell>
          <cell r="AF382">
            <v>45011</v>
          </cell>
          <cell r="AG382" t="str">
            <v>MARIA CLAUDIA VARGAS MARTINEZ</v>
          </cell>
          <cell r="AH382">
            <v>39791978</v>
          </cell>
          <cell r="AI382">
            <v>2</v>
          </cell>
          <cell r="AJ382" t="str">
            <v>https://www.secop.gov.co/CO1ContractsManagement/Tendering/ProcurementContractEdit/View?docUniqueIdentifier=CO1.PCCNTR.3848795&amp;prevCtxUrl=https%3a%2f%2fwww.secop.gov.co%2fCO1ContractsManagement%2fTendering%2fProcurementContractManagement%2fIndex&amp;prevCtxLbl=Contratos+</v>
          </cell>
          <cell r="AK382">
            <v>44769</v>
          </cell>
          <cell r="AL382" t="str">
            <v>MARIA CLAUDIA VARGAS MARTINEZ</v>
          </cell>
          <cell r="AM382" t="str">
            <v xml:space="preserve"> SUBDIRECCION DE PROTECCION E INTERVENCION  </v>
          </cell>
          <cell r="AN382" t="str">
            <v>No aplica</v>
          </cell>
          <cell r="AO382" t="str">
            <v>No aplica</v>
          </cell>
          <cell r="AS382" t="str">
            <v>No aplica</v>
          </cell>
          <cell r="BU382" t="str">
            <v>Liliana Cecilia Rojas León</v>
          </cell>
          <cell r="BW382" t="str">
            <v>N/A</v>
          </cell>
          <cell r="BX382">
            <v>45011</v>
          </cell>
        </row>
        <row r="383">
          <cell r="E383">
            <v>382</v>
          </cell>
          <cell r="F383" t="str">
            <v>AURA HERMINDA LOPEZ SALAZAR</v>
          </cell>
          <cell r="G383" t="str">
            <v>CC</v>
          </cell>
          <cell r="H383">
            <v>51635939</v>
          </cell>
          <cell r="I383">
            <v>1</v>
          </cell>
          <cell r="J383">
            <v>21814</v>
          </cell>
          <cell r="K383" t="str">
            <v>No aplica</v>
          </cell>
          <cell r="L383" t="str">
            <v>No aplica</v>
          </cell>
          <cell r="M383" t="str">
            <v>No aplica</v>
          </cell>
          <cell r="N383" t="str">
            <v>CARRERA 18C-1F-35</v>
          </cell>
          <cell r="O383" t="str">
            <v>Bogotá</v>
          </cell>
          <cell r="P383" t="str">
            <v>aura.lopez@idpc.gov.co</v>
          </cell>
          <cell r="Q383" t="str">
            <v xml:space="preserve"> Contrato de Prestación de Servicios</v>
          </cell>
          <cell r="R383" t="str">
            <v xml:space="preserve">Servicios Profesionales </v>
          </cell>
          <cell r="S383" t="str">
            <v>Contratación directa</v>
          </cell>
          <cell r="T383" t="str">
            <v>Prestación de Servicios Profesionales y Apoyo</v>
          </cell>
          <cell r="U383" t="str">
            <v>Inversión</v>
          </cell>
          <cell r="V383" t="str">
            <v>417-Prestar servicios profesionales al IDPC para apoyar la aplicación y control del proceso de gestión financiera, en el marco de la implementación de la política de gestión presupuestal y eficiencia del gasto público.</v>
          </cell>
          <cell r="W383">
            <v>40000000</v>
          </cell>
          <cell r="X383">
            <v>40000000</v>
          </cell>
          <cell r="Y383">
            <v>8000000</v>
          </cell>
          <cell r="Z383" t="str">
            <v>5 Meses</v>
          </cell>
          <cell r="AA383">
            <v>5</v>
          </cell>
          <cell r="AB383">
            <v>0</v>
          </cell>
          <cell r="AC383">
            <v>150</v>
          </cell>
          <cell r="AD383">
            <v>44771</v>
          </cell>
          <cell r="AE383">
            <v>44774</v>
          </cell>
          <cell r="AF383">
            <v>44926</v>
          </cell>
          <cell r="AG383" t="str">
            <v>JUAN FERNANDO ACOSTA MIRKOW</v>
          </cell>
          <cell r="AH383">
            <v>71722121</v>
          </cell>
          <cell r="AI383">
            <v>1</v>
          </cell>
          <cell r="AJ383" t="str">
            <v>https://community.secop.gov.co/Public/Tendering/OpportunityDetail/Index?noticeUID=CO1.NTC.3084838&amp;isFromPublicArea=True&amp;isModal=False</v>
          </cell>
          <cell r="AK383">
            <v>44771</v>
          </cell>
          <cell r="AL383" t="str">
            <v>JUAN FERNANDO ACOSTA MIRKOW</v>
          </cell>
          <cell r="AM383" t="str">
            <v>SUBDIRECCION DE GESTION CORPORATIVA</v>
          </cell>
          <cell r="AN383">
            <v>44774</v>
          </cell>
          <cell r="AO383">
            <v>44925</v>
          </cell>
          <cell r="AS383">
            <v>44774</v>
          </cell>
          <cell r="BU383" t="str">
            <v>Laura Maria Hernandez Restrepo</v>
          </cell>
          <cell r="BW383" t="str">
            <v>F</v>
          </cell>
          <cell r="BX383">
            <v>44926</v>
          </cell>
        </row>
        <row r="384">
          <cell r="E384">
            <v>383</v>
          </cell>
          <cell r="F384" t="str">
            <v>DAYANA NICHOLE MORENO TALERO</v>
          </cell>
          <cell r="G384" t="str">
            <v>CC</v>
          </cell>
          <cell r="H384">
            <v>1023960932</v>
          </cell>
          <cell r="I384">
            <v>2</v>
          </cell>
          <cell r="J384">
            <v>35597</v>
          </cell>
          <cell r="K384" t="str">
            <v>No aplica</v>
          </cell>
          <cell r="L384" t="str">
            <v>No aplica</v>
          </cell>
          <cell r="M384" t="str">
            <v>No aplica</v>
          </cell>
          <cell r="N384" t="str">
            <v>CARRERA 12 B #27 A 65 SUR</v>
          </cell>
          <cell r="O384" t="str">
            <v>Bogotá</v>
          </cell>
          <cell r="P384" t="str">
            <v>dayana.moreno@idpc.gov.co</v>
          </cell>
          <cell r="Q384" t="str">
            <v xml:space="preserve"> Contrato de Prestación de Servicios</v>
          </cell>
          <cell r="R384" t="str">
            <v xml:space="preserve">Servicios Profesionales </v>
          </cell>
          <cell r="S384" t="str">
            <v>Contratación directa</v>
          </cell>
          <cell r="T384" t="str">
            <v>Prestación de Servicios Profesionales y Apoyo</v>
          </cell>
          <cell r="U384" t="str">
            <v>Inversión</v>
          </cell>
          <cell r="V384" t="str">
            <v>556-Prestar servicios profesionales para apoyar el desarrollo de actividades de Bienestar, Seguridad y Salud en el Trabajo y demás asuntos relacionados con la Gestión del Talento Humano en el IDPC.</v>
          </cell>
          <cell r="W384">
            <v>20600000</v>
          </cell>
          <cell r="X384">
            <v>20600000</v>
          </cell>
          <cell r="Y384">
            <v>4120000</v>
          </cell>
          <cell r="Z384" t="str">
            <v>5 Meses</v>
          </cell>
          <cell r="AA384">
            <v>5</v>
          </cell>
          <cell r="AB384">
            <v>0</v>
          </cell>
          <cell r="AC384">
            <v>150</v>
          </cell>
          <cell r="AD384">
            <v>44771</v>
          </cell>
          <cell r="AE384">
            <v>44774</v>
          </cell>
          <cell r="AF384">
            <v>44926</v>
          </cell>
          <cell r="AG384" t="str">
            <v>MARÍA ISABEL FORERO RODRIGUEZ</v>
          </cell>
          <cell r="AH384">
            <v>30392884</v>
          </cell>
          <cell r="AI384">
            <v>4</v>
          </cell>
          <cell r="AJ384" t="str">
            <v xml:space="preserve">https://community.secop.gov.co/Public/Tendering/OpportunityDetail/Index?noticeUID=CO1.NTC.3084955&amp;isFromPublicArea=True&amp;isModal=False
</v>
          </cell>
          <cell r="AK384">
            <v>44771</v>
          </cell>
          <cell r="AL384" t="str">
            <v>JUAN FERNANDO ACOSTA MIRKOW</v>
          </cell>
          <cell r="AM384" t="str">
            <v>SUBDIRECCION DE GESTION CORPORATIVA</v>
          </cell>
          <cell r="AN384" t="str">
            <v xml:space="preserve"> 01/08/2022</v>
          </cell>
          <cell r="AO384">
            <v>44925</v>
          </cell>
          <cell r="AS384">
            <v>44774</v>
          </cell>
          <cell r="BU384" t="str">
            <v>Laura Maria Hernandez Restrepo</v>
          </cell>
          <cell r="BW384" t="str">
            <v>F</v>
          </cell>
          <cell r="BX384">
            <v>44926</v>
          </cell>
        </row>
        <row r="385">
          <cell r="E385">
            <v>384</v>
          </cell>
          <cell r="F385" t="str">
            <v xml:space="preserve">RICARDO MARTINEZ BRACHO </v>
          </cell>
          <cell r="G385" t="str">
            <v>CC</v>
          </cell>
          <cell r="H385">
            <v>79615223</v>
          </cell>
          <cell r="I385">
            <v>3</v>
          </cell>
          <cell r="J385">
            <v>26207</v>
          </cell>
          <cell r="K385" t="str">
            <v>No aplica</v>
          </cell>
          <cell r="L385" t="str">
            <v>No aplica</v>
          </cell>
          <cell r="M385" t="str">
            <v>No aplica</v>
          </cell>
          <cell r="N385" t="str">
            <v>CALLE 20C 93-25</v>
          </cell>
          <cell r="O385" t="str">
            <v>Bogotá</v>
          </cell>
          <cell r="P385" t="str">
            <v>ricardo.martinez@idpc.gov.co</v>
          </cell>
          <cell r="Q385" t="str">
            <v xml:space="preserve"> Contrato de Prestación de Servicios</v>
          </cell>
          <cell r="R385" t="str">
            <v xml:space="preserve">Servicios Profesionales </v>
          </cell>
          <cell r="S385" t="str">
            <v>Contratación directa</v>
          </cell>
          <cell r="T385" t="str">
            <v>Prestación de Servicios Profesionales y Apoyo</v>
          </cell>
          <cell r="U385" t="str">
            <v>Inversión</v>
          </cell>
          <cell r="V385" t="str">
            <v>559-Prestar Servicios profesionales al Instituto Distrital de Patrimonio Cultural realizando actividades relacionadas con la gestión contable en el IDPC.</v>
          </cell>
          <cell r="W385">
            <v>25000000</v>
          </cell>
          <cell r="X385">
            <v>25000000</v>
          </cell>
          <cell r="Y385">
            <v>5000000</v>
          </cell>
          <cell r="Z385" t="str">
            <v>5 Meses</v>
          </cell>
          <cell r="AA385">
            <v>5</v>
          </cell>
          <cell r="AB385">
            <v>0</v>
          </cell>
          <cell r="AC385">
            <v>150</v>
          </cell>
          <cell r="AD385">
            <v>44771</v>
          </cell>
          <cell r="AE385">
            <v>44774</v>
          </cell>
          <cell r="AF385">
            <v>44926</v>
          </cell>
          <cell r="AG385" t="str">
            <v>JUAN FERNANDO ACOSTA MIRKOW</v>
          </cell>
          <cell r="AH385">
            <v>71722121</v>
          </cell>
          <cell r="AI385">
            <v>1</v>
          </cell>
          <cell r="AJ385" t="str">
            <v>https://community.secop.gov.co/Public/Tendering/OpportunityDetail/Index?noticeUID=CO1.NTC.3085167&amp;isFromPublicArea=True&amp;isModal=False</v>
          </cell>
          <cell r="AK385">
            <v>44771</v>
          </cell>
          <cell r="AL385" t="str">
            <v>JUAN FERNANDO ACOSTA MIRKOW</v>
          </cell>
          <cell r="AM385" t="str">
            <v>SUBDIRECCION DE GESTION CORPORATIVA</v>
          </cell>
          <cell r="AN385" t="str">
            <v xml:space="preserve"> 01/08/2022</v>
          </cell>
          <cell r="AO385">
            <v>44925</v>
          </cell>
          <cell r="AS385">
            <v>44774</v>
          </cell>
          <cell r="BU385" t="str">
            <v>Laura Maria Hernandez Restrepo</v>
          </cell>
          <cell r="BW385" t="str">
            <v>M</v>
          </cell>
          <cell r="BX385">
            <v>44926</v>
          </cell>
        </row>
        <row r="386">
          <cell r="E386">
            <v>385</v>
          </cell>
          <cell r="F386" t="str">
            <v>YESID HUMBERTO HURTADO SANDOVAL</v>
          </cell>
          <cell r="G386" t="str">
            <v>CC</v>
          </cell>
          <cell r="H386">
            <v>80181782</v>
          </cell>
          <cell r="I386">
            <v>8</v>
          </cell>
          <cell r="J386">
            <v>29858</v>
          </cell>
          <cell r="K386" t="str">
            <v>No aplica</v>
          </cell>
          <cell r="L386" t="str">
            <v>No aplica</v>
          </cell>
          <cell r="M386" t="str">
            <v>No aplica</v>
          </cell>
          <cell r="N386" t="str">
            <v>CARRERA 1A # 12D-15, AP. 301</v>
          </cell>
          <cell r="O386" t="str">
            <v>Bogotá</v>
          </cell>
          <cell r="P386" t="str">
            <v>yesid.hurtado@idpc.gov.co</v>
          </cell>
          <cell r="Q386" t="str">
            <v xml:space="preserve"> Contrato de Prestación de Servicios</v>
          </cell>
          <cell r="R386" t="str">
            <v>Servicios Apoyo a la Gestion</v>
          </cell>
          <cell r="S386" t="str">
            <v>Contratación directa</v>
          </cell>
          <cell r="T386" t="str">
            <v>Prestación de Servicios Profesionales y Apoyo</v>
          </cell>
          <cell r="U386" t="str">
            <v>Inversión</v>
          </cell>
          <cell r="V386" t="str">
            <v>575-Prestar servicios de apoyo a la gestión al Instituto Distrital de Patrimonio Cultural en las actividades relacionadas con el inventario documental asociado con el patrimonio cultural y la memoria en cumplimiento de las funciones del IDPC</v>
          </cell>
          <cell r="W386">
            <v>19374300</v>
          </cell>
          <cell r="X386">
            <v>19374300</v>
          </cell>
          <cell r="Y386">
            <v>3874860</v>
          </cell>
          <cell r="Z386" t="str">
            <v>5 Meses</v>
          </cell>
          <cell r="AA386">
            <v>5</v>
          </cell>
          <cell r="AB386">
            <v>0</v>
          </cell>
          <cell r="AC386">
            <v>150</v>
          </cell>
          <cell r="AD386">
            <v>44776</v>
          </cell>
          <cell r="AE386">
            <v>44778</v>
          </cell>
          <cell r="AF386">
            <v>44926</v>
          </cell>
          <cell r="AG386" t="str">
            <v>MARIA CLAUDIA VARGAS MARTINEZ</v>
          </cell>
          <cell r="AH386">
            <v>39791978</v>
          </cell>
          <cell r="AI386">
            <v>2</v>
          </cell>
          <cell r="AJ386" t="str">
            <v>https://community.secop.gov.co/Public/Tendering/OpportunityDetail/Index?noticeUID=CO1.NTC.3096235&amp;isFromPublicArea=True&amp;isModal=False</v>
          </cell>
          <cell r="AK386">
            <v>44775</v>
          </cell>
          <cell r="AL386" t="str">
            <v>MARIA CLAUDIA VARGAS MARTINEZ</v>
          </cell>
          <cell r="AM386" t="str">
            <v xml:space="preserve"> SUBDIRECCION DE PROTECCION E INTERVENCION  </v>
          </cell>
          <cell r="AN386" t="str">
            <v>No aplica</v>
          </cell>
          <cell r="AO386" t="str">
            <v>No aplica</v>
          </cell>
          <cell r="AS386">
            <v>44778</v>
          </cell>
          <cell r="BU386" t="str">
            <v>Gina Paola Ochoa Vivas</v>
          </cell>
          <cell r="BW386" t="str">
            <v>M</v>
          </cell>
          <cell r="BX386">
            <v>44926</v>
          </cell>
        </row>
        <row r="387">
          <cell r="E387">
            <v>386</v>
          </cell>
          <cell r="F387" t="str">
            <v>ANGELA JIMENA PINILLA ACOSTA</v>
          </cell>
          <cell r="G387" t="str">
            <v>CC</v>
          </cell>
          <cell r="H387">
            <v>52419920</v>
          </cell>
          <cell r="I387">
            <v>0</v>
          </cell>
          <cell r="J387">
            <v>28179</v>
          </cell>
          <cell r="K387" t="str">
            <v>No aplica</v>
          </cell>
          <cell r="L387" t="str">
            <v>No aplica</v>
          </cell>
          <cell r="M387" t="str">
            <v>No aplica</v>
          </cell>
          <cell r="N387" t="str">
            <v>CARRERA 3A N°26B 60</v>
          </cell>
          <cell r="O387" t="str">
            <v>Bogotá</v>
          </cell>
          <cell r="P387" t="str">
            <v>anjipiac@hotmail.com</v>
          </cell>
          <cell r="Q387" t="str">
            <v xml:space="preserve"> Contrato de Prestación de Servicios</v>
          </cell>
          <cell r="R387" t="str">
            <v xml:space="preserve">Servicios Profesionales </v>
          </cell>
          <cell r="S387" t="str">
            <v>Contratación directa</v>
          </cell>
          <cell r="T387" t="str">
            <v>Prestación de Servicios Profesionales y Apoyo</v>
          </cell>
          <cell r="U387" t="str">
            <v>Inversión</v>
          </cell>
          <cell r="V387" t="str">
            <v xml:space="preserve">466-Prestar servicios profesionales para la ejecución de las actividades relacionadas con el Sistema Integrado de Conservación, en concordancia con la normatividad vigente </v>
          </cell>
          <cell r="W387">
            <v>24200000</v>
          </cell>
          <cell r="X387">
            <v>24200000</v>
          </cell>
          <cell r="Y387">
            <v>4840000</v>
          </cell>
          <cell r="Z387" t="str">
            <v>5 Meses</v>
          </cell>
          <cell r="AA387">
            <v>5</v>
          </cell>
          <cell r="AB387">
            <v>0</v>
          </cell>
          <cell r="AC387">
            <v>150</v>
          </cell>
          <cell r="AD387">
            <v>44774</v>
          </cell>
          <cell r="AE387">
            <v>44776</v>
          </cell>
          <cell r="AF387">
            <v>44928</v>
          </cell>
          <cell r="AG387" t="str">
            <v>JUAN FERNANDO ACOSTA MIRKOW</v>
          </cell>
          <cell r="AH387">
            <v>71722121</v>
          </cell>
          <cell r="AI387">
            <v>1</v>
          </cell>
          <cell r="AJ387" t="str">
            <v>https://community.secop.gov.co/Public/Tendering/OpportunityDetail/Index?noticeUID=CO1.NTC.3093676&amp;isFromPublicArea=True&amp;isModal=False</v>
          </cell>
          <cell r="AK387">
            <v>44774</v>
          </cell>
          <cell r="AL387" t="str">
            <v>JUAN FERNANDO ACOSTA MIRKOW</v>
          </cell>
          <cell r="AM387" t="str">
            <v>SUBDIRECCION DE GESTION CORPORATIVA</v>
          </cell>
          <cell r="AN387" t="str">
            <v xml:space="preserve"> 01/08/2022</v>
          </cell>
          <cell r="AO387">
            <v>44926</v>
          </cell>
          <cell r="AS387">
            <v>44776</v>
          </cell>
          <cell r="BU387" t="str">
            <v>Gina Paola Ochoa Vivas</v>
          </cell>
          <cell r="BW387" t="str">
            <v>F</v>
          </cell>
          <cell r="BX387">
            <v>44928</v>
          </cell>
        </row>
        <row r="388">
          <cell r="E388">
            <v>387</v>
          </cell>
          <cell r="F388" t="str">
            <v>SANDRA JANETH RUEDA IBAÑEZ</v>
          </cell>
          <cell r="G388" t="str">
            <v>CC</v>
          </cell>
          <cell r="H388">
            <v>53011202</v>
          </cell>
          <cell r="I388">
            <v>1</v>
          </cell>
          <cell r="J388">
            <v>30781</v>
          </cell>
          <cell r="K388" t="str">
            <v>No aplica</v>
          </cell>
          <cell r="L388" t="str">
            <v>No aplica</v>
          </cell>
          <cell r="M388" t="str">
            <v>No aplica</v>
          </cell>
          <cell r="N388" t="str">
            <v>Carrera 2 F No 48T-09</v>
          </cell>
          <cell r="O388" t="str">
            <v>Bogotá</v>
          </cell>
          <cell r="P388" t="str">
            <v>sandra.rueda@idpc.gov.co</v>
          </cell>
          <cell r="Q388" t="str">
            <v xml:space="preserve"> Contrato de Prestación de Servicios</v>
          </cell>
          <cell r="R388" t="str">
            <v xml:space="preserve">Servicios Profesionales </v>
          </cell>
          <cell r="S388" t="str">
            <v>Contratación directa</v>
          </cell>
          <cell r="T388" t="str">
            <v>Prestación de Servicios Profesionales y Apoyo</v>
          </cell>
          <cell r="U388" t="str">
            <v>Inversión</v>
          </cell>
          <cell r="V388" t="str">
            <v xml:space="preserve">590-Prestar servicios profesionales al Instituto Distrital de Patrimonio Cultural para apoyar en la gestión de la Oficina Asesora Jurídica en los asuntos de orden administrativo y jurídico que sean necesarias para el desempeño institucional </v>
          </cell>
          <cell r="W388">
            <v>24878753</v>
          </cell>
          <cell r="X388">
            <v>24878753</v>
          </cell>
          <cell r="Y388">
            <v>5876870</v>
          </cell>
          <cell r="Z388" t="str">
            <v>127 Días</v>
          </cell>
          <cell r="AA388">
            <v>0</v>
          </cell>
          <cell r="AB388">
            <v>127</v>
          </cell>
          <cell r="AC388">
            <v>127</v>
          </cell>
          <cell r="AD388">
            <v>44774</v>
          </cell>
          <cell r="AE388">
            <v>44775</v>
          </cell>
          <cell r="AF388">
            <v>44903</v>
          </cell>
          <cell r="AG388" t="str">
            <v>JUAN FERNANDO ACOSTA MIRKOW</v>
          </cell>
          <cell r="AH388">
            <v>71722121</v>
          </cell>
          <cell r="AI388">
            <v>1</v>
          </cell>
          <cell r="AJ388" t="str">
            <v>https://community.secop.gov.co/Public/Tendering/OpportunityDetail/Index?noticeUID=CO1.NTC.3094119&amp;isFromPublicArea=True&amp;isModal=False</v>
          </cell>
          <cell r="AK388">
            <v>44774</v>
          </cell>
          <cell r="AL388" t="str">
            <v>JUAN FERNANDO ACOSTA MIRKOW</v>
          </cell>
          <cell r="AM388" t="str">
            <v>SUBDIRECCION DE GESTION CORPORATIVA</v>
          </cell>
          <cell r="AN388" t="str">
            <v xml:space="preserve"> 01/08/2022</v>
          </cell>
          <cell r="AO388">
            <v>44901</v>
          </cell>
          <cell r="AS388">
            <v>44775</v>
          </cell>
          <cell r="BU388" t="str">
            <v>Gina Paola Ochoa Vivas</v>
          </cell>
          <cell r="BW388" t="str">
            <v>F</v>
          </cell>
          <cell r="BX388">
            <v>44903</v>
          </cell>
        </row>
        <row r="389">
          <cell r="E389">
            <v>388</v>
          </cell>
          <cell r="F389" t="str">
            <v>ASCENSORES SCHINDLER DE COLOMBIA S.A.S.</v>
          </cell>
          <cell r="G389" t="str">
            <v>NIT</v>
          </cell>
          <cell r="H389">
            <v>860005289</v>
          </cell>
          <cell r="I389">
            <v>4</v>
          </cell>
          <cell r="J389" t="str">
            <v>No aplica</v>
          </cell>
          <cell r="K389" t="str">
            <v>Mauricio Gil Escobar</v>
          </cell>
          <cell r="L389" t="str">
            <v>CC</v>
          </cell>
          <cell r="M389">
            <v>70567755</v>
          </cell>
          <cell r="N389" t="str">
            <v>CL 17 43 F 311</v>
          </cell>
          <cell r="O389" t="str">
            <v>Bogotá</v>
          </cell>
          <cell r="P389" t="str">
            <v>portafolio_ie.co@schindler.com</v>
          </cell>
          <cell r="Q389" t="str">
            <v xml:space="preserve"> Contrato de Prestación de Servicios</v>
          </cell>
          <cell r="R389" t="str">
            <v>Servicios de Mantenimiento y/o Reparación</v>
          </cell>
          <cell r="S389" t="str">
            <v>Contratación directa</v>
          </cell>
          <cell r="T389" t="str">
            <v>Contratación directa</v>
          </cell>
          <cell r="U389" t="str">
            <v>Funcionamiento</v>
          </cell>
          <cell r="V389" t="str">
            <v>483-Contratar la prestación de servicios de mantenimiento para los ascensores Schindler ubicados en las sedes del IDPC.</v>
          </cell>
          <cell r="W389">
            <v>12200000</v>
          </cell>
          <cell r="X389">
            <v>12200000</v>
          </cell>
          <cell r="Y389">
            <v>2711111</v>
          </cell>
          <cell r="Z389" t="str">
            <v>135 Días</v>
          </cell>
          <cell r="AA389">
            <v>0</v>
          </cell>
          <cell r="AB389">
            <v>135</v>
          </cell>
          <cell r="AC389">
            <v>135</v>
          </cell>
          <cell r="AD389">
            <v>44790</v>
          </cell>
          <cell r="AG389" t="str">
            <v>LAURA NATALIA MELGAREJO CABALLERO</v>
          </cell>
          <cell r="AH389">
            <v>1016097888</v>
          </cell>
          <cell r="AI389">
            <v>9</v>
          </cell>
          <cell r="AJ389" t="str">
            <v>https://community.secop.gov.co/Public/Tendering/OpportunityDetail/Index?noticeUID=CO1.NTC.3146828&amp;isFromPublicArea=True&amp;isModal=False</v>
          </cell>
          <cell r="AK389">
            <v>44785</v>
          </cell>
          <cell r="AL389" t="str">
            <v>JUAN FERNANDO ACOSTA MIRKOW</v>
          </cell>
          <cell r="AM389" t="str">
            <v>SUBDIRECCION DE GESTION CORPORATIVA</v>
          </cell>
          <cell r="AN389" t="str">
            <v>No aplica</v>
          </cell>
          <cell r="AO389" t="str">
            <v>No aplica</v>
          </cell>
          <cell r="AS389" t="str">
            <v>18/08/2022
18/08/2022</v>
          </cell>
          <cell r="BU389" t="str">
            <v>Liliana Cecilia Rojas León</v>
          </cell>
          <cell r="BW389" t="str">
            <v>N/A</v>
          </cell>
          <cell r="BX389">
            <v>0</v>
          </cell>
        </row>
        <row r="390">
          <cell r="E390">
            <v>389</v>
          </cell>
          <cell r="F390" t="str">
            <v>CABILDO INDÍGENA MUISCA DE BOSA</v>
          </cell>
          <cell r="G390" t="str">
            <v>NIT</v>
          </cell>
          <cell r="H390">
            <v>830136900</v>
          </cell>
          <cell r="I390">
            <v>1</v>
          </cell>
          <cell r="J390" t="str">
            <v>No aplica</v>
          </cell>
          <cell r="K390" t="str">
            <v>Angela Chiguasuque Neuta</v>
          </cell>
          <cell r="L390" t="str">
            <v>CC</v>
          </cell>
          <cell r="M390">
            <v>53132794</v>
          </cell>
          <cell r="N390" t="str">
            <v>Transversal 87b N° 79c - 42 sur</v>
          </cell>
          <cell r="O390" t="str">
            <v>Bogotá</v>
          </cell>
          <cell r="P390" t="str">
            <v>cabildo.muiscabosa@hotmail.com</v>
          </cell>
          <cell r="Q390" t="str">
            <v>Convenio</v>
          </cell>
          <cell r="R390" t="str">
            <v xml:space="preserve">Otros tipo de convenios </v>
          </cell>
          <cell r="S390" t="str">
            <v>Contratación directa</v>
          </cell>
          <cell r="T390" t="str">
            <v xml:space="preserve">Convenios de Asociación y/o Cooperación </v>
          </cell>
          <cell r="U390" t="str">
            <v>Inversión</v>
          </cell>
          <cell r="V390" t="str">
            <v>491-Aunar esfuerzos técnicos y administrativos para la elaboración de la primera fase del plan especial de salvaguardia (PES) del Festival Jizca Chía Zhue o Unión del sol y la luna, con énfasis en la caracterización y diagnóstico de la manifestación en articulación con el Plan de Vida “palabra que protege y cuida la semilla”</v>
          </cell>
          <cell r="W390">
            <v>30000000</v>
          </cell>
          <cell r="X390">
            <v>30000000</v>
          </cell>
          <cell r="Y390">
            <v>6666666</v>
          </cell>
          <cell r="Z390" t="str">
            <v>135 Días</v>
          </cell>
          <cell r="AA390">
            <v>0</v>
          </cell>
          <cell r="AB390">
            <v>135</v>
          </cell>
          <cell r="AC390">
            <v>135</v>
          </cell>
          <cell r="AD390">
            <v>44777</v>
          </cell>
          <cell r="AE390">
            <v>44783</v>
          </cell>
          <cell r="AF390">
            <v>44910</v>
          </cell>
          <cell r="AG390" t="str">
            <v>ANA MILENA VALLEJO MEJIA</v>
          </cell>
          <cell r="AH390">
            <v>41962990</v>
          </cell>
          <cell r="AI390">
            <v>3</v>
          </cell>
          <cell r="AJ390" t="str">
            <v>https://community.secop.gov.co/Public/Tendering/OpportunityDetail/Index?noticeUID=CO1.NTC.3106204&amp;isFromPublicArea=True&amp;isModal=False</v>
          </cell>
          <cell r="AK390">
            <v>44776</v>
          </cell>
          <cell r="AL390" t="str">
            <v>ANGELICA MARIA MEDINA MENDOZA</v>
          </cell>
          <cell r="AM390" t="str">
            <v>SUBDIRECCION DE DIVULGACIÓN Y APROPIACIÓN DEL PATRIMONIO</v>
          </cell>
          <cell r="AN390" t="str">
            <v>No aplica</v>
          </cell>
          <cell r="AO390" t="str">
            <v>No aplica</v>
          </cell>
          <cell r="AS390">
            <v>44783</v>
          </cell>
          <cell r="BU390" t="str">
            <v>Sandra Jannth Rueda Ibañez</v>
          </cell>
          <cell r="BW390" t="str">
            <v>N/A</v>
          </cell>
          <cell r="BX390">
            <v>44910</v>
          </cell>
        </row>
        <row r="391">
          <cell r="E391">
            <v>390</v>
          </cell>
          <cell r="F391" t="str">
            <v>EXCURSIONES AMISTAD S.A.S. Y/O ADESCUBRIR TRAVEL &amp; ADVENTURE S.A.S</v>
          </cell>
          <cell r="G391" t="str">
            <v>NIT</v>
          </cell>
          <cell r="H391">
            <v>890802221</v>
          </cell>
          <cell r="I391">
            <v>2</v>
          </cell>
          <cell r="J391" t="str">
            <v>No aplica</v>
          </cell>
          <cell r="K391" t="str">
            <v>Claudia Mercedes Muriel Patiño</v>
          </cell>
          <cell r="L391" t="str">
            <v>CC</v>
          </cell>
          <cell r="M391">
            <v>30307359</v>
          </cell>
          <cell r="N391" t="str">
            <v>Carrera 24A No 56-28</v>
          </cell>
          <cell r="O391" t="str">
            <v>Manizales</v>
          </cell>
          <cell r="P391" t="str">
            <v>licitaciones@adescubrir.com</v>
          </cell>
          <cell r="Q391" t="str">
            <v xml:space="preserve"> Contrato de Prestación de Servicios</v>
          </cell>
          <cell r="R391" t="str">
            <v xml:space="preserve">49 49-Otros Servicios </v>
          </cell>
          <cell r="S391" t="str">
            <v>Licitación pública</v>
          </cell>
          <cell r="T391" t="str">
            <v>Licitación Pública</v>
          </cell>
          <cell r="U391" t="str">
            <v xml:space="preserve">Inversión / Inversión / Inversión / Inversión / Inversión / Inversión / Inversión / Inversión / Inversión / Inversión / Inversión / Inversión / Inversión / </v>
          </cell>
          <cell r="V391" t="str">
            <v>(540),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v>
          </cell>
          <cell r="W391">
            <v>554589672</v>
          </cell>
          <cell r="X391">
            <v>554589672</v>
          </cell>
          <cell r="Y391">
            <v>123242149.33333333</v>
          </cell>
          <cell r="Z391" t="str">
            <v>135 Días</v>
          </cell>
          <cell r="AA391">
            <v>0</v>
          </cell>
          <cell r="AB391">
            <v>135</v>
          </cell>
          <cell r="AC391">
            <v>135</v>
          </cell>
          <cell r="AD391">
            <v>44792</v>
          </cell>
          <cell r="AE391">
            <v>44795</v>
          </cell>
          <cell r="AF391">
            <v>44926</v>
          </cell>
          <cell r="AG391" t="str">
            <v>ANGELICA MARIA MEDINA MENDOZA</v>
          </cell>
          <cell r="AH391">
            <v>32770467</v>
          </cell>
          <cell r="AI391">
            <v>5</v>
          </cell>
          <cell r="AJ391" t="str">
            <v>https://community.secop.gov.co/Public/Tendering/OpportunityDetail/Index?noticeUID=CO1.NTC.3005198&amp;isFromPublicArea=True&amp;isModal=False</v>
          </cell>
          <cell r="AK391">
            <v>44785</v>
          </cell>
          <cell r="AL391" t="str">
            <v>ANGÉLICA MARIA MEDINA MENDOZA</v>
          </cell>
          <cell r="AM391" t="str">
            <v>SUBDIRECCION DE DIVULGACIÓN Y APROPIACIÓN DEL PATRIMONIO</v>
          </cell>
          <cell r="AN391" t="str">
            <v>No aplica</v>
          </cell>
          <cell r="AO391" t="str">
            <v>No aplica</v>
          </cell>
          <cell r="AS391">
            <v>44795</v>
          </cell>
          <cell r="BU391" t="str">
            <v>Gina Paola Ochoa Vivas</v>
          </cell>
          <cell r="BW391" t="str">
            <v>N/A</v>
          </cell>
          <cell r="BX391">
            <v>44926</v>
          </cell>
        </row>
        <row r="392">
          <cell r="E392">
            <v>391</v>
          </cell>
          <cell r="F392" t="str">
            <v>JAIR ALEJANDRO ALVARADO SOTO</v>
          </cell>
          <cell r="G392" t="str">
            <v>CC</v>
          </cell>
          <cell r="H392">
            <v>79840342</v>
          </cell>
          <cell r="I392">
            <v>5</v>
          </cell>
          <cell r="J392">
            <v>28047</v>
          </cell>
          <cell r="K392" t="str">
            <v>No aplica</v>
          </cell>
          <cell r="L392" t="str">
            <v>No aplica</v>
          </cell>
          <cell r="M392" t="str">
            <v>No aplica</v>
          </cell>
          <cell r="N392" t="str">
            <v>Calle 55 sur # 82 B - 91 torre 6 apartamento 604</v>
          </cell>
          <cell r="O392" t="str">
            <v>Bogotá</v>
          </cell>
          <cell r="P392" t="str">
            <v>jair.alvarado@idpc.gov.co</v>
          </cell>
          <cell r="Q392" t="str">
            <v xml:space="preserve"> Contrato de Prestación de Servicios</v>
          </cell>
          <cell r="R392" t="str">
            <v xml:space="preserve">Servicios Profesionales </v>
          </cell>
          <cell r="S392" t="str">
            <v>Contratación directa</v>
          </cell>
          <cell r="T392" t="str">
            <v>Prestación de Servicios Profesionales y Apoyo</v>
          </cell>
          <cell r="U392" t="str">
            <v>Inversión</v>
          </cell>
          <cell r="V392" t="str">
            <v>599-Prestar servicios profesionales al Instituto Distrital de Patrimonio Cultural para apoyar el desarrollo de las etapas precontractuales, contractuales y postcontractuales y en el seguimiento técnico de los procesos y proyectos de la Subdirección de Protección e Intervención del Patrimonio</v>
          </cell>
          <cell r="W392">
            <v>25832400</v>
          </cell>
          <cell r="X392">
            <v>25832400</v>
          </cell>
          <cell r="Y392">
            <v>6458100</v>
          </cell>
          <cell r="Z392" t="str">
            <v>4 Meses</v>
          </cell>
          <cell r="AA392">
            <v>4</v>
          </cell>
          <cell r="AB392">
            <v>0</v>
          </cell>
          <cell r="AC392">
            <v>120</v>
          </cell>
          <cell r="AD392">
            <v>44791</v>
          </cell>
          <cell r="AE392">
            <v>44792</v>
          </cell>
          <cell r="AF392">
            <v>44913</v>
          </cell>
          <cell r="AG392" t="str">
            <v>RICARDO ESCOBAR ALVAREZ</v>
          </cell>
          <cell r="AH392">
            <v>19462376</v>
          </cell>
          <cell r="AI392">
            <v>5</v>
          </cell>
          <cell r="AJ392" t="str">
            <v>https://community.secop.gov.co/Public/Tendering/OpportunityDetail/Index?noticeUID=CO1.NTC.3163934&amp;isFromPublicArea=True&amp;isModal=False</v>
          </cell>
          <cell r="AK392">
            <v>44791</v>
          </cell>
          <cell r="AL392" t="str">
            <v>MARIA CLAUDIA VARGAS MARTÍNEZ</v>
          </cell>
          <cell r="AM392" t="str">
            <v xml:space="preserve"> SUBDIRECCION DE PROTECCION E INTERVENCION  </v>
          </cell>
          <cell r="AN392">
            <v>44792</v>
          </cell>
          <cell r="AO392">
            <v>44913</v>
          </cell>
          <cell r="AS392">
            <v>44792</v>
          </cell>
          <cell r="BU392" t="str">
            <v>Gina Paola Ochoa Vivas</v>
          </cell>
          <cell r="BW392" t="str">
            <v>M</v>
          </cell>
          <cell r="BX392">
            <v>44913</v>
          </cell>
        </row>
        <row r="393">
          <cell r="E393">
            <v>392</v>
          </cell>
          <cell r="F393" t="str">
            <v>ZEGELLA TOLOZA AYALA</v>
          </cell>
          <cell r="G393" t="str">
            <v>CC</v>
          </cell>
          <cell r="H393">
            <v>1077920459</v>
          </cell>
          <cell r="I393">
            <v>5</v>
          </cell>
          <cell r="J393">
            <v>32949</v>
          </cell>
          <cell r="K393" t="str">
            <v>No aplica</v>
          </cell>
          <cell r="L393" t="str">
            <v>No aplica</v>
          </cell>
          <cell r="M393" t="str">
            <v>No aplica</v>
          </cell>
          <cell r="N393" t="str">
            <v>Cr 4 Este # 103-01</v>
          </cell>
          <cell r="O393" t="str">
            <v>Bogotá</v>
          </cell>
          <cell r="P393" t="str">
            <v>zegella.toloza@idpc.gov.co</v>
          </cell>
          <cell r="Q393" t="str">
            <v xml:space="preserve"> Contrato de Prestación de Servicios</v>
          </cell>
          <cell r="R393" t="str">
            <v xml:space="preserve">Servicios Profesionales </v>
          </cell>
          <cell r="S393" t="str">
            <v>Contratación directa</v>
          </cell>
          <cell r="T393" t="str">
            <v>Prestación de Servicios Profesionales y Apoyo</v>
          </cell>
          <cell r="U393" t="str">
            <v>Inversión</v>
          </cell>
          <cell r="V393" t="str">
            <v>593-Prestar servicios profesionales al Instituto Distrital de Patrimonio Cultural en las actividades administrativas y técnicas en fachadas y espacio público en los Bienes de interés Cultural de la Subdirección de Protección e Intervención del Patrimonio</v>
          </cell>
          <cell r="W393">
            <v>16666666</v>
          </cell>
          <cell r="X393">
            <v>16666666</v>
          </cell>
          <cell r="Y393">
            <v>3030302.9090909092</v>
          </cell>
          <cell r="Z393" t="str">
            <v>165 Días</v>
          </cell>
          <cell r="AA393">
            <v>0</v>
          </cell>
          <cell r="AB393">
            <v>165</v>
          </cell>
          <cell r="AC393">
            <v>165</v>
          </cell>
          <cell r="AD393">
            <v>44791</v>
          </cell>
          <cell r="AE393">
            <v>44792</v>
          </cell>
          <cell r="AF393">
            <v>44918</v>
          </cell>
          <cell r="AG393" t="str">
            <v>MARIA CLAUDIA VARGAS MARTINEZ</v>
          </cell>
          <cell r="AH393">
            <v>39791978</v>
          </cell>
          <cell r="AI393">
            <v>2</v>
          </cell>
          <cell r="AJ393" t="str">
            <v>https://community.secop.gov.co/Public/Tendering/OpportunityDetail/Index?noticeUID=CO1.NTC.3164392&amp;isFromPublicArea=True&amp;isModal=False</v>
          </cell>
          <cell r="AK393">
            <v>44791</v>
          </cell>
          <cell r="AL393" t="str">
            <v>MARIA CLAUDIA VARGAS MARTÍNEZ</v>
          </cell>
          <cell r="AM393" t="str">
            <v xml:space="preserve"> SUBDIRECCION DE PROTECCION E INTERVENCION  </v>
          </cell>
          <cell r="AN393" t="str">
            <v>No aplica</v>
          </cell>
          <cell r="AO393" t="str">
            <v>No aplica</v>
          </cell>
          <cell r="AS393">
            <v>44798</v>
          </cell>
          <cell r="BU393" t="str">
            <v>Gina Paola Ochoa Vivas</v>
          </cell>
          <cell r="BW393" t="str">
            <v>F</v>
          </cell>
          <cell r="BX393">
            <v>44918</v>
          </cell>
        </row>
        <row r="394">
          <cell r="E394">
            <v>393</v>
          </cell>
          <cell r="F394" t="str">
            <v>Caja de Compensación Familiar –Compensar</v>
          </cell>
          <cell r="G394" t="str">
            <v>NIT</v>
          </cell>
          <cell r="H394">
            <v>860066942</v>
          </cell>
          <cell r="I394">
            <v>7</v>
          </cell>
          <cell r="J394" t="str">
            <v>No aplica</v>
          </cell>
          <cell r="K394" t="str">
            <v>CARLOS MAURICIO VASQUEZ PAEZ</v>
          </cell>
          <cell r="L394" t="str">
            <v>CC</v>
          </cell>
          <cell r="M394">
            <v>79541640</v>
          </cell>
          <cell r="N394" t="str">
            <v>Avenida 68 No. 49 A - 47</v>
          </cell>
          <cell r="O394" t="str">
            <v>Bogotá</v>
          </cell>
          <cell r="P394" t="str">
            <v>evedisanchez@compensar.com</v>
          </cell>
          <cell r="Q394" t="str">
            <v xml:space="preserve"> Contrato de Prestación de Servicios</v>
          </cell>
          <cell r="S394" t="str">
            <v>Contratación directa</v>
          </cell>
          <cell r="U394" t="str">
            <v>Funcionamiento</v>
          </cell>
          <cell r="V394" t="str">
            <v>489-Contratar la prestación de servicios para desarrollar actividades contempladas dentro del Plan de bienestar e incentivos para los servidores del Instituto Distrital de Patrimonio Cultural.”</v>
          </cell>
          <cell r="W394">
            <v>17992650</v>
          </cell>
          <cell r="X394">
            <v>17992650</v>
          </cell>
          <cell r="Y394">
            <v>4498162.5</v>
          </cell>
          <cell r="Z394" t="str">
            <v>4 Meses</v>
          </cell>
          <cell r="AA394">
            <v>4</v>
          </cell>
          <cell r="AB394">
            <v>0</v>
          </cell>
          <cell r="AC394">
            <v>120</v>
          </cell>
          <cell r="AD394">
            <v>44818</v>
          </cell>
          <cell r="AG394" t="str">
            <v>JUAN FERNANDO ACOSTA MIRKOW</v>
          </cell>
          <cell r="AH394">
            <v>71722121</v>
          </cell>
          <cell r="AI394">
            <v>1</v>
          </cell>
          <cell r="AJ394" t="str">
            <v>https://community.secop.gov.co/Public/Tendering/OpportunityDetail/Index?noticeUID=CO1.NTC.3177396&amp;isFromPublicArea=True&amp;isModal=False</v>
          </cell>
          <cell r="AK394">
            <v>44795</v>
          </cell>
          <cell r="AL394" t="str">
            <v>JUAN FERNANDO ACOSTA MIRKOW</v>
          </cell>
          <cell r="AM394" t="str">
            <v>SUBDIRECCION DE GESTION CORPORATIVA</v>
          </cell>
          <cell r="AN394" t="str">
            <v>No aplica</v>
          </cell>
          <cell r="AO394" t="str">
            <v>No aplica</v>
          </cell>
          <cell r="BU394" t="str">
            <v>Sandra Jannth Rueda Ibañez</v>
          </cell>
          <cell r="BW394" t="str">
            <v>N/A</v>
          </cell>
          <cell r="BX394">
            <v>0</v>
          </cell>
        </row>
        <row r="395">
          <cell r="E395">
            <v>394</v>
          </cell>
          <cell r="F395" t="str">
            <v>LUIS FERNANDO SUESCÚN ARRIETA</v>
          </cell>
          <cell r="G395" t="str">
            <v>CC</v>
          </cell>
          <cell r="H395">
            <v>1066184730</v>
          </cell>
          <cell r="I395">
            <v>9</v>
          </cell>
          <cell r="J395">
            <v>34683</v>
          </cell>
          <cell r="K395" t="str">
            <v>No aplica</v>
          </cell>
          <cell r="L395" t="str">
            <v>No aplica</v>
          </cell>
          <cell r="M395" t="str">
            <v>No aplica</v>
          </cell>
          <cell r="N395" t="str">
            <v>Calle 64 #71D-44</v>
          </cell>
          <cell r="O395" t="str">
            <v>Bogotá</v>
          </cell>
          <cell r="P395" t="str">
            <v>luis.suescun@idpc.gov.co</v>
          </cell>
          <cell r="Q395" t="str">
            <v xml:space="preserve"> Contrato de Prestación de Servicios</v>
          </cell>
          <cell r="R395" t="str">
            <v xml:space="preserve">Servicios Profesionales </v>
          </cell>
          <cell r="S395" t="str">
            <v>Contratación directa</v>
          </cell>
          <cell r="T395" t="str">
            <v>Prestación de Servicios Profesionales y Apoyo</v>
          </cell>
          <cell r="U395" t="str">
            <v>Inversión</v>
          </cell>
          <cell r="V395" t="str">
            <v xml:space="preserve">576-Prestar servicios profesionales al Instituto Distrital de Patrimonio Cultural apoyando las actividades relacionadas con el inventario de patrimonio arqueológico de Bogotá D.C. y los planes de manejo arqueológico que desarrolle el IDPC.  </v>
          </cell>
          <cell r="W395">
            <v>24897000</v>
          </cell>
          <cell r="X395">
            <v>24897000</v>
          </cell>
          <cell r="Y395">
            <v>5790000</v>
          </cell>
          <cell r="Z395" t="str">
            <v>129 Días</v>
          </cell>
          <cell r="AA395">
            <v>0</v>
          </cell>
          <cell r="AB395">
            <v>129</v>
          </cell>
          <cell r="AC395">
            <v>129</v>
          </cell>
          <cell r="AD395">
            <v>44797</v>
          </cell>
          <cell r="AE395">
            <v>44799</v>
          </cell>
          <cell r="AF395">
            <v>44926</v>
          </cell>
          <cell r="AG395" t="str">
            <v>MARIA CLAUDIA VARGAS MARTINEZ</v>
          </cell>
          <cell r="AH395">
            <v>39791978</v>
          </cell>
          <cell r="AI395">
            <v>2</v>
          </cell>
          <cell r="AJ395" t="str">
            <v>https://community.secop.gov.co/Public/Tendering/OpportunityDetail/Index?noticeUID=CO1.NTC.3181834&amp;isFromPublicArea=True&amp;isModal=False</v>
          </cell>
          <cell r="AK395">
            <v>44796</v>
          </cell>
          <cell r="AL395" t="str">
            <v>MARIA CLAUDIA VARGAS MARTÍNEZ</v>
          </cell>
          <cell r="AM395" t="str">
            <v xml:space="preserve"> SUBDIRECCION DE PROTECCION E INTERVENCION  </v>
          </cell>
          <cell r="AN395">
            <v>44796</v>
          </cell>
          <cell r="AO395">
            <v>44926</v>
          </cell>
          <cell r="AS395">
            <v>44799</v>
          </cell>
          <cell r="BU395" t="str">
            <v>Sandra Jannth Rueda Ibañez</v>
          </cell>
          <cell r="BW395" t="str">
            <v>N/A</v>
          </cell>
          <cell r="BX395">
            <v>44926</v>
          </cell>
        </row>
        <row r="396">
          <cell r="E396">
            <v>395</v>
          </cell>
          <cell r="F396" t="str">
            <v>TRANSPORTES Y MUDANZAS CHICO S A S</v>
          </cell>
          <cell r="G396" t="str">
            <v>NIT</v>
          </cell>
          <cell r="H396">
            <v>800172158</v>
          </cell>
          <cell r="I396">
            <v>4</v>
          </cell>
          <cell r="J396" t="str">
            <v>No aplica</v>
          </cell>
          <cell r="K396" t="str">
            <v>ADI ALFONSO CONTRERAS FUSET</v>
          </cell>
          <cell r="L396" t="str">
            <v>CC</v>
          </cell>
          <cell r="M396">
            <v>79459578</v>
          </cell>
          <cell r="N396" t="str">
            <v>Carrera 55a # 75 - 50</v>
          </cell>
          <cell r="O396" t="str">
            <v>Bogotá</v>
          </cell>
          <cell r="P396" t="str">
            <v>ejecutivo2.licitaciones@mudanzaschico.com</v>
          </cell>
          <cell r="Q396" t="str">
            <v xml:space="preserve"> Contrato de Prestación de Servicios</v>
          </cell>
          <cell r="S396" t="str">
            <v>Mínima cuantía</v>
          </cell>
          <cell r="U396" t="str">
            <v>Funcionamiento</v>
          </cell>
          <cell r="V396" t="str">
            <v>448-Contratar la prestación de servicios de mensajería externa para el Instituto Distrital de Patrimonio Cultural, por lo cual solicita dar inicio al proceso de selección correspondiente.</v>
          </cell>
          <cell r="W396">
            <v>14000000</v>
          </cell>
          <cell r="X396">
            <v>14000000</v>
          </cell>
          <cell r="Y396">
            <v>3500000</v>
          </cell>
          <cell r="Z396" t="str">
            <v>4 Meses</v>
          </cell>
          <cell r="AA396">
            <v>4</v>
          </cell>
          <cell r="AB396">
            <v>0</v>
          </cell>
          <cell r="AC396">
            <v>120</v>
          </cell>
          <cell r="AD396">
            <v>44799</v>
          </cell>
          <cell r="AE396">
            <v>44806</v>
          </cell>
          <cell r="AF396">
            <v>44927</v>
          </cell>
          <cell r="AG396" t="str">
            <v>EVER YEISON BAREÑO SANTAMARIA</v>
          </cell>
          <cell r="AH396">
            <v>1024490484</v>
          </cell>
          <cell r="AI396">
            <v>0</v>
          </cell>
          <cell r="AJ396" t="str">
            <v>https://community.secop.gov.co/Public/Tendering/ContractNoticePhases/View?PPI=CO1.PPI.19945000&amp;isFromPublicArea=True&amp;isModal=False</v>
          </cell>
          <cell r="AK396">
            <v>44798</v>
          </cell>
          <cell r="AL396" t="str">
            <v>JUAN FERNANDO ACOSTA MIRKOW</v>
          </cell>
          <cell r="AM396" t="str">
            <v>SUBDIRECCION DE GESTION CORPORATIVA</v>
          </cell>
          <cell r="AN396" t="str">
            <v>No aplica</v>
          </cell>
          <cell r="AO396" t="str">
            <v>No aplica</v>
          </cell>
          <cell r="AS396">
            <v>44806</v>
          </cell>
          <cell r="BU396" t="str">
            <v>Sandra Jannth Rueda Ibañez</v>
          </cell>
          <cell r="BW396" t="str">
            <v>N/A</v>
          </cell>
          <cell r="BX396">
            <v>44927</v>
          </cell>
        </row>
        <row r="397">
          <cell r="E397">
            <v>396</v>
          </cell>
          <cell r="F397" t="str">
            <v xml:space="preserve">Natalia Cardona Medlagia </v>
          </cell>
          <cell r="G397" t="str">
            <v>CC</v>
          </cell>
          <cell r="H397">
            <v>1136879109</v>
          </cell>
          <cell r="I397">
            <v>1</v>
          </cell>
          <cell r="J397">
            <v>31605</v>
          </cell>
          <cell r="K397" t="str">
            <v>No aplica</v>
          </cell>
          <cell r="L397" t="str">
            <v>No aplica</v>
          </cell>
          <cell r="M397" t="str">
            <v>No aplica</v>
          </cell>
          <cell r="N397" t="str">
            <v>CLL 47 A # 28 - 53 APTO 704</v>
          </cell>
          <cell r="O397" t="str">
            <v>Bogotá</v>
          </cell>
          <cell r="P397" t="str">
            <v>natalia.cardona@idpc.gov.co</v>
          </cell>
          <cell r="Q397" t="str">
            <v xml:space="preserve"> Contrato de Prestación de Servicios</v>
          </cell>
          <cell r="R397" t="str">
            <v>Servicios Apoyo a la Gestion</v>
          </cell>
          <cell r="S397" t="str">
            <v>Contratación directa</v>
          </cell>
          <cell r="T397" t="str">
            <v>Prestación de Servicios Profesionales y Apoyo</v>
          </cell>
          <cell r="U397" t="str">
            <v>Inversión</v>
          </cell>
          <cell r="V397" t="str">
            <v>441 - Prestar servicios de apoyo a la gestión en la Oficina Asesora Jurídica del Instituto Distrital de Patrimonio Cultural en actividades administrativas transversales al desempeño institucional.</v>
          </cell>
          <cell r="W397">
            <v>9600000</v>
          </cell>
          <cell r="X397">
            <v>9600000</v>
          </cell>
          <cell r="Y397">
            <v>3200000</v>
          </cell>
          <cell r="Z397" t="str">
            <v>3 Meses</v>
          </cell>
          <cell r="AA397">
            <v>3</v>
          </cell>
          <cell r="AB397">
            <v>0</v>
          </cell>
          <cell r="AC397">
            <v>90</v>
          </cell>
          <cell r="AD397">
            <v>44805</v>
          </cell>
          <cell r="AE397">
            <v>44806</v>
          </cell>
          <cell r="AF397">
            <v>44896</v>
          </cell>
          <cell r="AG397" t="str">
            <v>OSCAR JAVIER FONSECA GOMEZ</v>
          </cell>
          <cell r="AH397">
            <v>80763536</v>
          </cell>
          <cell r="AI397">
            <v>0</v>
          </cell>
          <cell r="AJ397" t="str">
            <v>https://community.secop.gov.co/Public/Tendering/OpportunityDetail/Index?noticeUID=CO1.NTC.3223476&amp;isFromPublicArea=True&amp;isModal=False</v>
          </cell>
          <cell r="AK397">
            <v>44805</v>
          </cell>
          <cell r="AL397" t="str">
            <v>JUAN FERNANDO ACOSTA MIRKOW</v>
          </cell>
          <cell r="AM397" t="str">
            <v>SUBDIRECCION DE GESTION CORPORATIVA</v>
          </cell>
          <cell r="AN397">
            <v>44805</v>
          </cell>
          <cell r="AO397">
            <v>44895</v>
          </cell>
          <cell r="AS397">
            <v>44805</v>
          </cell>
          <cell r="BU397" t="str">
            <v>Sandra Jannth Rueda Ibañez</v>
          </cell>
          <cell r="BW397" t="str">
            <v>F</v>
          </cell>
          <cell r="BX397">
            <v>44896</v>
          </cell>
        </row>
        <row r="398">
          <cell r="E398">
            <v>397</v>
          </cell>
          <cell r="F398" t="str">
            <v>CARLOS HERNANDO SANDOVAL MORA</v>
          </cell>
          <cell r="G398" t="str">
            <v>CC</v>
          </cell>
          <cell r="H398">
            <v>79852849</v>
          </cell>
          <cell r="I398">
            <v>9</v>
          </cell>
          <cell r="J398">
            <v>28243</v>
          </cell>
          <cell r="K398" t="str">
            <v>No aplica</v>
          </cell>
          <cell r="L398" t="str">
            <v>No aplica</v>
          </cell>
          <cell r="M398" t="str">
            <v>No aplica</v>
          </cell>
          <cell r="N398" t="str">
            <v>Calle 61B No 91A-65</v>
          </cell>
          <cell r="O398" t="str">
            <v>Bogotá</v>
          </cell>
          <cell r="P398" t="str">
            <v>carlos.sandoval@idpc.gov.co</v>
          </cell>
          <cell r="Q398" t="str">
            <v xml:space="preserve"> Contrato de Prestación de Servicios</v>
          </cell>
          <cell r="R398" t="str">
            <v xml:space="preserve">Servicios Profesionales </v>
          </cell>
          <cell r="S398" t="str">
            <v>Contratación directa</v>
          </cell>
          <cell r="T398" t="str">
            <v>Prestación de Servicios Profesionales y Apoyo</v>
          </cell>
          <cell r="U398" t="str">
            <v>Inversión</v>
          </cell>
          <cell r="V398" t="str">
            <v>562-Prestar servicios profesionales al Instituto Distrital de Patrimonio Cultural, para apoyar las actividades de formulación y monitoreo de las políticas de gestión y desempeño y las políticas públicas en las que participa la entidad</v>
          </cell>
          <cell r="W398">
            <v>23484000</v>
          </cell>
          <cell r="X398">
            <v>23484000</v>
          </cell>
          <cell r="Y398">
            <v>5871000</v>
          </cell>
          <cell r="Z398" t="str">
            <v>4 Meses</v>
          </cell>
          <cell r="AA398">
            <v>4</v>
          </cell>
          <cell r="AB398">
            <v>0</v>
          </cell>
          <cell r="AC398">
            <v>120</v>
          </cell>
          <cell r="AD398">
            <v>44802</v>
          </cell>
          <cell r="AE398">
            <v>44803</v>
          </cell>
          <cell r="AF398">
            <v>44924</v>
          </cell>
          <cell r="AG398" t="str">
            <v>JUAN FERNANDO ACOSTA MIRKOW</v>
          </cell>
          <cell r="AH398">
            <v>71722121</v>
          </cell>
          <cell r="AI398">
            <v>1</v>
          </cell>
          <cell r="AJ398" t="str">
            <v>https://community.secop.gov.co/Public/Tendering/OpportunityDetail/Index?noticeUID=CO1.NTC.3205013&amp;isFromPublicArea=True&amp;isModal=False</v>
          </cell>
          <cell r="AK398">
            <v>44802</v>
          </cell>
          <cell r="AL398" t="str">
            <v>JUAN FERNANDO ACOSTA MIRKOW</v>
          </cell>
          <cell r="AM398" t="str">
            <v>SUBDIRECCION DE GESTION CORPORATIVA</v>
          </cell>
          <cell r="AN398">
            <v>44802</v>
          </cell>
          <cell r="AO398">
            <v>44923</v>
          </cell>
          <cell r="AS398">
            <v>44803</v>
          </cell>
          <cell r="BU398" t="str">
            <v>Gina Paola Ochoa Vivas</v>
          </cell>
          <cell r="BW398" t="str">
            <v>M</v>
          </cell>
          <cell r="BX398">
            <v>44924</v>
          </cell>
        </row>
        <row r="399">
          <cell r="E399">
            <v>398</v>
          </cell>
          <cell r="F399" t="str">
            <v>German Alberto Sanchez</v>
          </cell>
          <cell r="G399" t="str">
            <v>CC</v>
          </cell>
          <cell r="H399">
            <v>10298154</v>
          </cell>
          <cell r="I399">
            <v>1</v>
          </cell>
          <cell r="K399" t="str">
            <v>No aplica</v>
          </cell>
          <cell r="L399" t="str">
            <v>No aplica</v>
          </cell>
          <cell r="M399" t="str">
            <v>No aplica</v>
          </cell>
          <cell r="N399" t="str">
            <v>Call 147c # 95a 40</v>
          </cell>
          <cell r="O399" t="str">
            <v>Bogotá</v>
          </cell>
          <cell r="P399" t="str">
            <v>gsaturno82@gmail.com</v>
          </cell>
          <cell r="Q399" t="str">
            <v xml:space="preserve"> Contrato de Prestación de Servicios</v>
          </cell>
          <cell r="R399" t="str">
            <v xml:space="preserve">Servicios Profesionales </v>
          </cell>
          <cell r="S399" t="str">
            <v>Contratación directa</v>
          </cell>
          <cell r="T399" t="str">
            <v>Prestación de Servicios Profesionales y Apoyo</v>
          </cell>
          <cell r="U399" t="str">
            <v>Inversión</v>
          </cell>
          <cell r="V399" t="str">
            <v>(Cod. 580) Prestar servicios profesionales al Instituto Distrital de Patrimonio cultural para apoyar la elaboración e implementación de un proceso de creación en cerámica y pedagogía en el marco del proyecto de renovación del Museo de Bogotá</v>
          </cell>
          <cell r="W399">
            <v>15029417</v>
          </cell>
          <cell r="X399">
            <v>15029417</v>
          </cell>
          <cell r="Y399">
            <v>4377500.0970873786</v>
          </cell>
          <cell r="Z399" t="str">
            <v>103 Días</v>
          </cell>
          <cell r="AA399">
            <v>0</v>
          </cell>
          <cell r="AB399">
            <v>103</v>
          </cell>
          <cell r="AC399">
            <v>103</v>
          </cell>
          <cell r="AD399">
            <v>44802</v>
          </cell>
          <cell r="AE399">
            <v>44805</v>
          </cell>
          <cell r="AF399">
            <v>44908</v>
          </cell>
          <cell r="AG399" t="str">
            <v>LUIS CARLOS MANJARRÉZ MARTÍNEZ</v>
          </cell>
          <cell r="AH399">
            <v>1032399045</v>
          </cell>
          <cell r="AI399">
            <v>1</v>
          </cell>
          <cell r="AJ399" t="str">
            <v>https://community.secop.gov.co/Public/Tendering/OpportunityDetail/Index?noticeUID=CO1.NTC.3205053&amp;isFromPublicArea=True&amp;isModal=False</v>
          </cell>
          <cell r="AK399">
            <v>44802</v>
          </cell>
          <cell r="AL399" t="str">
            <v>JUAN FERNANDO ACOSTA MIRKOW</v>
          </cell>
          <cell r="AM399" t="str">
            <v>SUBDIRECCION DE GESTION CORPORATIVA</v>
          </cell>
          <cell r="AN399">
            <v>44803</v>
          </cell>
          <cell r="AO399">
            <v>44908</v>
          </cell>
          <cell r="AS399">
            <v>44804</v>
          </cell>
          <cell r="BU399" t="str">
            <v>Gina Paola Ochoa Vivas</v>
          </cell>
          <cell r="BW399" t="str">
            <v>M</v>
          </cell>
          <cell r="BX399">
            <v>44908</v>
          </cell>
        </row>
        <row r="400">
          <cell r="E400">
            <v>399</v>
          </cell>
          <cell r="F400" t="str">
            <v>GRUPO LOS LAGOS S.A.S.</v>
          </cell>
          <cell r="G400" t="str">
            <v>NIT</v>
          </cell>
          <cell r="H400">
            <v>860053274</v>
          </cell>
          <cell r="I400">
            <v>9</v>
          </cell>
          <cell r="J400" t="str">
            <v>No aplica</v>
          </cell>
          <cell r="K400" t="str">
            <v>HECTOR CORREA GIRALDO</v>
          </cell>
          <cell r="L400" t="str">
            <v>CC</v>
          </cell>
          <cell r="M400">
            <v>10232588</v>
          </cell>
          <cell r="N400" t="str">
            <v>CARRERA 28 N°78-27</v>
          </cell>
          <cell r="O400" t="str">
            <v>Bogotá</v>
          </cell>
          <cell r="P400" t="str">
            <v>HCG.LAGOS@GMAIL.COM</v>
          </cell>
          <cell r="Q400" t="str">
            <v>Suministro</v>
          </cell>
          <cell r="R400" t="str">
            <v xml:space="preserve">Otros Suministros </v>
          </cell>
          <cell r="S400" t="str">
            <v>Mínima cuantía</v>
          </cell>
          <cell r="T400" t="str">
            <v>Porcentaje Mínima Cuantía</v>
          </cell>
          <cell r="U400" t="str">
            <v>Inversión</v>
          </cell>
          <cell r="V400" t="str">
            <v>444-591-592-Contratar el suministro de elementos de papelería y útiles de escritorio y oficina para el IDPC</v>
          </cell>
          <cell r="W400">
            <v>20000000</v>
          </cell>
          <cell r="X400">
            <v>20000000</v>
          </cell>
          <cell r="Y400">
            <v>5000000</v>
          </cell>
          <cell r="Z400" t="str">
            <v>4 Meses</v>
          </cell>
          <cell r="AA400">
            <v>4</v>
          </cell>
          <cell r="AB400">
            <v>0</v>
          </cell>
          <cell r="AC400">
            <v>120</v>
          </cell>
          <cell r="AD400">
            <v>44803</v>
          </cell>
          <cell r="AG400" t="str">
            <v>LAURA NATALIA MELGAREJO CABALLERO</v>
          </cell>
          <cell r="AH400">
            <v>1016097888</v>
          </cell>
          <cell r="AI400">
            <v>9</v>
          </cell>
          <cell r="AJ400" t="str">
            <v>https://community.secop.gov.co/Public/Tendering/OpportunityDetail/Index?noticeUID=CO1.NTC.3173564&amp;isFromPublicArea=True&amp;isModal=False</v>
          </cell>
          <cell r="AK400">
            <v>44803</v>
          </cell>
          <cell r="AL400" t="str">
            <v>JUAN FERNANDO ACOSTA MIRKOW</v>
          </cell>
          <cell r="AM400" t="str">
            <v>SUBDIRECCION DE GESTION CORPORATIVA</v>
          </cell>
          <cell r="AN400" t="str">
            <v>No aplica</v>
          </cell>
          <cell r="AO400" t="str">
            <v>No aplica</v>
          </cell>
          <cell r="BU400" t="str">
            <v>Laura Maria Hernandez Restrepo</v>
          </cell>
          <cell r="BW400" t="str">
            <v>N/A</v>
          </cell>
          <cell r="BX400">
            <v>0</v>
          </cell>
        </row>
        <row r="401">
          <cell r="E401">
            <v>400</v>
          </cell>
          <cell r="F401" t="str">
            <v>Kalia María Ronderos Jimenez</v>
          </cell>
          <cell r="G401" t="str">
            <v>CC</v>
          </cell>
          <cell r="H401">
            <v>52438994</v>
          </cell>
          <cell r="I401">
            <v>6</v>
          </cell>
          <cell r="K401" t="str">
            <v>No aplica</v>
          </cell>
          <cell r="L401" t="str">
            <v>No aplica</v>
          </cell>
          <cell r="M401" t="str">
            <v>No aplica</v>
          </cell>
          <cell r="N401" t="str">
            <v>CRA 33 A # 29A-45 AP 201</v>
          </cell>
          <cell r="O401" t="str">
            <v>Bogotá</v>
          </cell>
          <cell r="P401" t="str">
            <v>kalia.ronderos@centrodememoriahistorica.gov.co</v>
          </cell>
          <cell r="Q401" t="str">
            <v xml:space="preserve"> Contrato de Prestación de Servicios</v>
          </cell>
          <cell r="R401" t="str">
            <v xml:space="preserve">Servicios Profesionales </v>
          </cell>
          <cell r="S401" t="str">
            <v>Contratación directa</v>
          </cell>
          <cell r="T401" t="str">
            <v>Prestación de Servicios Profesionales y Apoyo</v>
          </cell>
          <cell r="U401" t="str">
            <v>Inversión</v>
          </cell>
          <cell r="V401" t="str">
            <v>(Cod. 581) Prestar servicios profesionales al Instituto Distrital de Patrimonio cultural para apoyar el desarrollo de un proceso de investigación-creación participativo en el marco del proyecto de renovación del Museo de Bogotá.</v>
          </cell>
          <cell r="W401">
            <v>15029417</v>
          </cell>
          <cell r="X401">
            <v>15029417</v>
          </cell>
          <cell r="Y401">
            <v>4377500.0970873786</v>
          </cell>
          <cell r="Z401" t="str">
            <v>103 Días</v>
          </cell>
          <cell r="AA401">
            <v>0</v>
          </cell>
          <cell r="AB401">
            <v>103</v>
          </cell>
          <cell r="AC401">
            <v>103</v>
          </cell>
          <cell r="AD401">
            <v>44811</v>
          </cell>
          <cell r="AE401">
            <v>44813</v>
          </cell>
          <cell r="AF401">
            <v>44916</v>
          </cell>
          <cell r="AG401" t="str">
            <v>LUIS CARLOS MANJARRÉZ MARTÍNEZ</v>
          </cell>
          <cell r="AH401">
            <v>1032399045</v>
          </cell>
          <cell r="AI401">
            <v>1</v>
          </cell>
          <cell r="AJ401" t="str">
            <v>https://community.secop.gov.co/Public/Tendering/OpportunityDetail/Index?noticeUID=CO1.NTC.3236801&amp;isFromPublicArea=True&amp;isModal=False</v>
          </cell>
          <cell r="AK401">
            <v>44809</v>
          </cell>
          <cell r="AL401" t="str">
            <v>ANGÉLICA MARIA MEDINA MENDOZA</v>
          </cell>
          <cell r="AM401" t="str">
            <v>SUBDIRECCION DE DIVULGACIÓN Y APROPIACIÓN DEL PATRIMONIO</v>
          </cell>
          <cell r="BU401" t="str">
            <v>Sandra Jannth Rueda Ibañez</v>
          </cell>
          <cell r="BW401" t="str">
            <v>F</v>
          </cell>
          <cell r="BX401">
            <v>44916</v>
          </cell>
        </row>
        <row r="402">
          <cell r="E402">
            <v>401</v>
          </cell>
          <cell r="F402" t="str">
            <v>RODRIGO BASTIDAS PEREZ</v>
          </cell>
          <cell r="G402" t="str">
            <v>CC</v>
          </cell>
          <cell r="H402">
            <v>12746610</v>
          </cell>
          <cell r="I402">
            <v>9</v>
          </cell>
          <cell r="K402" t="str">
            <v>No aplica</v>
          </cell>
          <cell r="L402" t="str">
            <v>No aplica</v>
          </cell>
          <cell r="M402" t="str">
            <v>No aplica</v>
          </cell>
          <cell r="N402" t="str">
            <v>CLL 45 N 27-28</v>
          </cell>
          <cell r="O402" t="str">
            <v>Bogotá</v>
          </cell>
          <cell r="P402" t="str">
            <v>totoptero@gmail.com</v>
          </cell>
          <cell r="Q402" t="str">
            <v xml:space="preserve"> Contrato de Prestación de Servicios</v>
          </cell>
          <cell r="R402" t="str">
            <v xml:space="preserve">Servicios Profesionales </v>
          </cell>
          <cell r="S402" t="str">
            <v>Contratación directa</v>
          </cell>
          <cell r="T402" t="str">
            <v>Prestación de Servicios Profesionales y Apoyo</v>
          </cell>
          <cell r="U402" t="str">
            <v>Inversión</v>
          </cell>
          <cell r="V402" t="str">
            <v>579 - Prestar servicios profesionales al Instituto Distrital de Patrimonio Cultural para apoyar la elaboración e implementación de un taller de escritura creativa en el marco del proyecto de renovación del Museo de Bogotá.</v>
          </cell>
          <cell r="W402">
            <v>15029417</v>
          </cell>
          <cell r="X402">
            <v>15029417</v>
          </cell>
          <cell r="Y402">
            <v>4377500.0970873786</v>
          </cell>
          <cell r="Z402" t="str">
            <v>103 Días</v>
          </cell>
          <cell r="AA402">
            <v>0</v>
          </cell>
          <cell r="AB402">
            <v>103</v>
          </cell>
          <cell r="AC402">
            <v>103</v>
          </cell>
          <cell r="AD402">
            <v>44809</v>
          </cell>
          <cell r="AE402">
            <v>44812</v>
          </cell>
          <cell r="AF402">
            <v>44915</v>
          </cell>
          <cell r="AG402" t="str">
            <v>LUIS CARLOS MANJARRÉZ MARTÍNEZ</v>
          </cell>
          <cell r="AH402">
            <v>1032399045</v>
          </cell>
          <cell r="AI402">
            <v>1</v>
          </cell>
          <cell r="AJ402" t="str">
            <v>https://community.secop.gov.co/Public/Tendering/OpportunityDetail/Index?noticeUID=CO1.NTC.3220706&amp;isFromPublicArea=True&amp;isModal=False</v>
          </cell>
          <cell r="AK402">
            <v>44804</v>
          </cell>
          <cell r="AL402" t="str">
            <v>ANGÉLICA MARIA MEDINA MENDOZA</v>
          </cell>
          <cell r="AM402" t="str">
            <v>SUBDIRECCION DE DIVULGACIÓN Y APROPIACIÓN DEL PATRIMONIO</v>
          </cell>
          <cell r="BU402" t="str">
            <v>Laura Maria Hernandez Restrepo</v>
          </cell>
          <cell r="BW402" t="str">
            <v>M</v>
          </cell>
          <cell r="BX402">
            <v>44915</v>
          </cell>
        </row>
        <row r="403">
          <cell r="E403">
            <v>402</v>
          </cell>
          <cell r="F403" t="str">
            <v>BUENOS Y CREATIVOS SAS</v>
          </cell>
          <cell r="G403" t="str">
            <v>NIT</v>
          </cell>
          <cell r="H403">
            <v>830089097</v>
          </cell>
          <cell r="I403">
            <v>8</v>
          </cell>
          <cell r="J403" t="str">
            <v>No aplica</v>
          </cell>
          <cell r="K403" t="str">
            <v>Wilmar Humberto Carreño Romero</v>
          </cell>
          <cell r="L403" t="str">
            <v>CC</v>
          </cell>
          <cell r="M403">
            <v>79834142</v>
          </cell>
          <cell r="N403" t="str">
            <v>Calle 53 A 72 A 37 Of 101</v>
          </cell>
          <cell r="O403" t="str">
            <v>Bogotá</v>
          </cell>
          <cell r="P403" t="str">
            <v>buenosycreativos@gmail.com</v>
          </cell>
          <cell r="S403" t="str">
            <v>Selección abreviada</v>
          </cell>
          <cell r="T403" t="str">
            <v>Menor Cuantía</v>
          </cell>
          <cell r="U403" t="str">
            <v>Inversión</v>
          </cell>
          <cell r="V403" t="str">
            <v>(Código 314) Realizar el proceso de impresión, encuadernación y acabados de las publicaciones (libros) requeridas para el desarrollo de los proyectos misionales adelantados por el Instituto Distrital de Patrimonio Cultural.</v>
          </cell>
          <cell r="W403">
            <v>127716000</v>
          </cell>
          <cell r="X403">
            <v>127716000</v>
          </cell>
          <cell r="Y403">
            <v>33906902.654867254</v>
          </cell>
          <cell r="Z403" t="str">
            <v>113 Días</v>
          </cell>
          <cell r="AA403">
            <v>0</v>
          </cell>
          <cell r="AB403">
            <v>113</v>
          </cell>
          <cell r="AC403">
            <v>113</v>
          </cell>
          <cell r="AD403">
            <v>44811</v>
          </cell>
          <cell r="AE403">
            <v>44813</v>
          </cell>
          <cell r="AF403">
            <v>44918</v>
          </cell>
          <cell r="AG403" t="str">
            <v>ANGELICA MARIA MEDINA MENDOZA</v>
          </cell>
          <cell r="AH403">
            <v>32770467</v>
          </cell>
          <cell r="AI403">
            <v>5</v>
          </cell>
          <cell r="AJ403" t="str">
            <v>https://community.secop.gov.co/Public/Tendering/OpportunityDetail/Index?noticeUID=CO1.NTC.3182607&amp;isFromPublicArea=True&amp;isModal=False</v>
          </cell>
          <cell r="AK403">
            <v>44809</v>
          </cell>
          <cell r="AN403" t="str">
            <v>No aplica</v>
          </cell>
          <cell r="AO403" t="str">
            <v>No aplica</v>
          </cell>
          <cell r="BU403" t="str">
            <v>Sandra Jannth Rueda Ibañez</v>
          </cell>
          <cell r="BW403" t="str">
            <v>N/A</v>
          </cell>
          <cell r="BX403">
            <v>44918</v>
          </cell>
        </row>
        <row r="404">
          <cell r="E404">
            <v>403</v>
          </cell>
          <cell r="F404" t="str">
            <v>Ana María Galvis Guerrero</v>
          </cell>
          <cell r="G404" t="str">
            <v>CC</v>
          </cell>
          <cell r="H404">
            <v>1026566408</v>
          </cell>
          <cell r="K404" t="str">
            <v>No aplica</v>
          </cell>
          <cell r="L404" t="str">
            <v>No aplica</v>
          </cell>
          <cell r="M404" t="str">
            <v>No aplica</v>
          </cell>
          <cell r="V404" t="str">
            <v>596-Prestar servicios profesionales al Instituto Distrital de Patrimonio Cultural para apoyar las actividades relacionadas con diseños web y digitales, para promover la activación, valoración y salvaguardia del patrimonio cultural inmaterial en los entornos priorizados de Suba, Bosa y Usme.</v>
          </cell>
          <cell r="AC404">
            <v>0</v>
          </cell>
          <cell r="BU404" t="str">
            <v>Sandra Jannth Rueda Ibañez</v>
          </cell>
          <cell r="BW404" t="str">
            <v>F</v>
          </cell>
        </row>
        <row r="405">
          <cell r="E405">
            <v>404</v>
          </cell>
          <cell r="F405" t="str">
            <v>Luisa Fernanda Castañeda</v>
          </cell>
          <cell r="G405" t="str">
            <v>CC</v>
          </cell>
          <cell r="H405">
            <v>1022995192</v>
          </cell>
          <cell r="K405" t="str">
            <v>No aplica</v>
          </cell>
          <cell r="L405" t="str">
            <v>No aplica</v>
          </cell>
          <cell r="M405" t="str">
            <v>No aplica</v>
          </cell>
          <cell r="V405" t="str">
            <v>(Cod. 378) Prestar servicios de apoyo a la gestión al Instituto Distrital de Patrimonio Cultural para el desarrollo de las acciones participativas definidas en el marco del Convenio Interadministrativo FDLU-CIA-370-2021</v>
          </cell>
          <cell r="AC405">
            <v>0</v>
          </cell>
          <cell r="BU405" t="str">
            <v>Gina Paola Ochoa Vivas</v>
          </cell>
          <cell r="BW405" t="str">
            <v>F</v>
          </cell>
        </row>
        <row r="406">
          <cell r="E406">
            <v>405</v>
          </cell>
          <cell r="F406" t="str">
            <v>DIEGO FERNANDO GELVEZ PRADILLA</v>
          </cell>
          <cell r="G406" t="str">
            <v>CC</v>
          </cell>
          <cell r="H406">
            <v>1098678810</v>
          </cell>
          <cell r="K406" t="str">
            <v>No aplica</v>
          </cell>
          <cell r="L406" t="str">
            <v>No aplica</v>
          </cell>
          <cell r="M406" t="str">
            <v>No aplica</v>
          </cell>
          <cell r="V406" t="str">
            <v>632-Prestar servicios profesionales jurídicos al Instituto Distrital de Patrimonio Cultural, para realizar las acciones jurídicas y de seguimiento contractual y administrativo de los procesos liderados por la Subdirección de Gestión Territorial del Patrimonio.</v>
          </cell>
          <cell r="W406">
            <v>22750000</v>
          </cell>
          <cell r="X406">
            <v>22750000</v>
          </cell>
          <cell r="Y406">
            <v>6500000</v>
          </cell>
          <cell r="Z406" t="str">
            <v>105 Días</v>
          </cell>
          <cell r="AA406">
            <v>0</v>
          </cell>
          <cell r="AB406">
            <v>105</v>
          </cell>
          <cell r="AC406">
            <v>105</v>
          </cell>
          <cell r="AD406">
            <v>44817</v>
          </cell>
          <cell r="AE406">
            <v>44819</v>
          </cell>
          <cell r="AF406">
            <v>44924</v>
          </cell>
          <cell r="AG406" t="str">
            <v>ANA MILENA VALLEJO MEJIA</v>
          </cell>
          <cell r="AH406">
            <v>41962990</v>
          </cell>
          <cell r="AI406">
            <v>3</v>
          </cell>
          <cell r="AL406" t="str">
            <v>ANA MILENA VALLEJO MEJIA</v>
          </cell>
          <cell r="AM406" t="str">
            <v xml:space="preserve"> SUBDIRECCION GESTION TERRITORAL </v>
          </cell>
          <cell r="BU406" t="str">
            <v>Laura Maria Hernandez Restrepo</v>
          </cell>
        </row>
        <row r="407">
          <cell r="E407">
            <v>406</v>
          </cell>
          <cell r="F407" t="str">
            <v>SIGLO DEL HOMBRE EDITORES S.A.</v>
          </cell>
          <cell r="K407" t="str">
            <v>No aplica</v>
          </cell>
          <cell r="L407" t="str">
            <v>No aplica</v>
          </cell>
          <cell r="M407" t="str">
            <v>No aplica</v>
          </cell>
          <cell r="V407" t="str">
            <v>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v>
          </cell>
          <cell r="W407">
            <v>0</v>
          </cell>
          <cell r="AC407">
            <v>0</v>
          </cell>
          <cell r="BU407" t="str">
            <v>Laura Maria Hernandez Restrepo</v>
          </cell>
        </row>
        <row r="408">
          <cell r="E408">
            <v>407</v>
          </cell>
          <cell r="F408" t="str">
            <v>SANDRA JANETH RUEDA IBAÑEZ</v>
          </cell>
          <cell r="G408" t="str">
            <v>CC</v>
          </cell>
          <cell r="H408">
            <v>53011202</v>
          </cell>
          <cell r="I408">
            <v>1</v>
          </cell>
          <cell r="J408">
            <v>30781</v>
          </cell>
          <cell r="K408" t="str">
            <v>No aplica</v>
          </cell>
          <cell r="L408" t="str">
            <v>No aplica</v>
          </cell>
          <cell r="M408" t="str">
            <v>No aplica</v>
          </cell>
          <cell r="V408" t="str">
            <v>630-Prestar servicios profesionales para apoyar la actividad precontractual, contractual y post-contractual de los procesos de contratación y contratos asignados que se generen en el marco del proyecto 7611.</v>
          </cell>
          <cell r="AC408">
            <v>0</v>
          </cell>
          <cell r="BU408" t="str">
            <v>Sandra Jannth Rueda Ibañez</v>
          </cell>
        </row>
        <row r="409">
          <cell r="E409">
            <v>408</v>
          </cell>
          <cell r="F409" t="str">
            <v>MICRONANONICS TECHNOLOGIES S.A.S.</v>
          </cell>
          <cell r="G409" t="str">
            <v>NIT</v>
          </cell>
          <cell r="H409">
            <v>900427477</v>
          </cell>
          <cell r="I409">
            <v>7</v>
          </cell>
          <cell r="J409" t="str">
            <v>No aplica</v>
          </cell>
          <cell r="K409" t="str">
            <v>Luis Felipe Triana Vanegas</v>
          </cell>
          <cell r="L409" t="str">
            <v>CC</v>
          </cell>
          <cell r="M409">
            <v>80219663</v>
          </cell>
          <cell r="V409" t="str">
            <v>352- “Prestación de servicios para el mantenimiento del sistema de monitoreo de condiciones ambientales Testo del Museo de Bogotá“.</v>
          </cell>
          <cell r="AC409">
            <v>0</v>
          </cell>
          <cell r="BU409" t="str">
            <v>Sandra Jannth Rueda Ibañez</v>
          </cell>
        </row>
        <row r="410">
          <cell r="E410">
            <v>409</v>
          </cell>
          <cell r="F410" t="str">
            <v>JUAN DAVID CUEVAS REDONDO</v>
          </cell>
          <cell r="G410" t="str">
            <v>CC</v>
          </cell>
          <cell r="H410">
            <v>1000494630</v>
          </cell>
          <cell r="K410" t="str">
            <v>No aplica</v>
          </cell>
          <cell r="L410" t="str">
            <v>No aplica</v>
          </cell>
          <cell r="M410" t="str">
            <v>No aplica</v>
          </cell>
          <cell r="V410" t="str">
            <v>641-Prestar servicios de apoyo a la gestión al Instituto Distrital de Patrimonio Cultural-IDPC, para la realización de actividades precontractuales, contractuales y post-contractuales de los procesos de contratación y contratos que le sean asignados</v>
          </cell>
          <cell r="W410">
            <v>7685139</v>
          </cell>
          <cell r="X410">
            <v>7685139</v>
          </cell>
          <cell r="Y410">
            <v>2561713</v>
          </cell>
          <cell r="Z410" t="str">
            <v>3 Meses</v>
          </cell>
          <cell r="AA410">
            <v>3</v>
          </cell>
          <cell r="AB410">
            <v>0</v>
          </cell>
          <cell r="AC410">
            <v>90</v>
          </cell>
          <cell r="AD410">
            <v>44818</v>
          </cell>
          <cell r="AE410">
            <v>44820</v>
          </cell>
          <cell r="AF410">
            <v>44910</v>
          </cell>
          <cell r="AG410" t="str">
            <v>OSCAR JAVIER FONSECA GOMEZ</v>
          </cell>
          <cell r="AH410">
            <v>80763536</v>
          </cell>
          <cell r="AI410">
            <v>0</v>
          </cell>
          <cell r="BU410" t="str">
            <v>Sandra Jannth Rueda Ibañez</v>
          </cell>
        </row>
        <row r="411">
          <cell r="E411">
            <v>410</v>
          </cell>
          <cell r="F411" t="str">
            <v>Jenny Carolina Orjuela</v>
          </cell>
          <cell r="V411" t="str">
            <v>646-Prestar servicios profesionales al Instituto Distrital de Patrimonio Cultural para apoyar la implementación de la Política de Participación Ciudadana, con énfasis en sectores sociales y poblacionales</v>
          </cell>
          <cell r="AC411">
            <v>0</v>
          </cell>
          <cell r="BU411" t="str">
            <v>Gina Paola Ochoa Vivas</v>
          </cell>
        </row>
        <row r="412">
          <cell r="E412">
            <v>411</v>
          </cell>
          <cell r="F412" t="str">
            <v>MAURICIO ALEJANDRO BUILES GIL</v>
          </cell>
          <cell r="V412" t="str">
            <v>497-Prestar servicios profesionales al Instituto Distrital de Patrimonio Cultural para apoyar la realización y curaduría de contenidos para la implementación del dispositivo de comunicación digital participativa de la estrategia de activación social y salvaguardia de los Patrimonios Integrados del Complejo Hospitalario San
Juan de Dios durante la vigencia 2022, en el marco del convenio 342 de 2021</v>
          </cell>
          <cell r="AC412">
            <v>0</v>
          </cell>
          <cell r="BU412" t="str">
            <v xml:space="preserve">Diego Jaramillo </v>
          </cell>
        </row>
        <row r="413">
          <cell r="E413">
            <v>412</v>
          </cell>
          <cell r="F413" t="str">
            <v>SANDRA PATRICIA RENGIFO LOPEZ</v>
          </cell>
          <cell r="V413" t="str">
            <v>498-Prestar servicios profesionales al Instituto Distrital de Patrimonio Cultural para apoyar la implementación del dispositivo de comunicación digital participativa orientado a la activación social y visibilización de los patrimonios integrados del CHSJD, en el marco del convenio 342 de 2021.</v>
          </cell>
          <cell r="AC413">
            <v>0</v>
          </cell>
          <cell r="BU413" t="str">
            <v xml:space="preserve">Diego Jaramillo </v>
          </cell>
        </row>
        <row r="414">
          <cell r="E414">
            <v>413</v>
          </cell>
          <cell r="F414" t="str">
            <v>LORENZA VARGAS ROA</v>
          </cell>
          <cell r="V414" t="str">
            <v xml:space="preserve">499-Prestar servicios profesionales al Instituto Distrital de Patrimonio Cultural para apoyar la implementación del proceso de creación artística participativa de la estrategia de activación social y Salvaguardia de los Patrimonios Integrados del Complejo Hospitalario San Juan de Dios durante la vigencia 2022, en el marco del convenio 342 de 2021.
</v>
          </cell>
          <cell r="AC414">
            <v>0</v>
          </cell>
          <cell r="BU414" t="str">
            <v xml:space="preserve">Diego Jaramillo </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oscar.becerra@idpc.gov.co" TargetMode="External"/><Relationship Id="rId18" Type="http://schemas.openxmlformats.org/officeDocument/2006/relationships/hyperlink" Target="mailto:diana.ramirez@idpc.gov.co" TargetMode="External"/><Relationship Id="rId26" Type="http://schemas.openxmlformats.org/officeDocument/2006/relationships/hyperlink" Target="https://community.secop.gov.co/Public/Tendering/OpportunityDetail/Index?noticeUID=CO1.NTC.2828702&amp;isFromPublicArea=True&amp;isModal=False" TargetMode="External"/><Relationship Id="rId21" Type="http://schemas.openxmlformats.org/officeDocument/2006/relationships/hyperlink" Target="mailto:astrid.rojas@idpc.gov.co" TargetMode="External"/><Relationship Id="rId34" Type="http://schemas.openxmlformats.org/officeDocument/2006/relationships/hyperlink" Target="https://community.secop.gov.co/Public/Tendering/OpportunityDetail/Index?noticeUID=CO1.NTC.2618685&amp;isFromPublicArea=True&amp;isModal=False" TargetMode="External"/><Relationship Id="rId7" Type="http://schemas.openxmlformats.org/officeDocument/2006/relationships/hyperlink" Target="mailto:diana.parada@idpc.gov.co" TargetMode="External"/><Relationship Id="rId12" Type="http://schemas.openxmlformats.org/officeDocument/2006/relationships/hyperlink" Target="mailto:daniel.gutierrez@idpc.gov.co" TargetMode="External"/><Relationship Id="rId17" Type="http://schemas.openxmlformats.org/officeDocument/2006/relationships/hyperlink" Target="mailto:diana.bedoya@idpc.gov.co" TargetMode="External"/><Relationship Id="rId25" Type="http://schemas.openxmlformats.org/officeDocument/2006/relationships/hyperlink" Target="https://community.secop.gov.co/Public/Tendering/OpportunityDetail/Index?noticeUID=CO1.NTC.2828702&amp;isFromPublicArea=True&amp;isModal=False" TargetMode="External"/><Relationship Id="rId33" Type="http://schemas.openxmlformats.org/officeDocument/2006/relationships/hyperlink" Target="https://community.secop.gov.co/Public/Tendering/OpportunityDetail/Index?noticeUID=CO1.NTC.2597288&amp;isFromPublicArea=True&amp;isModal=False" TargetMode="External"/><Relationship Id="rId2" Type="http://schemas.openxmlformats.org/officeDocument/2006/relationships/hyperlink" Target="mailto:yenny.guevara@idpc.gov.co" TargetMode="External"/><Relationship Id="rId16" Type="http://schemas.openxmlformats.org/officeDocument/2006/relationships/hyperlink" Target="mailto:felipe.villamil@idpc.gov.co" TargetMode="External"/><Relationship Id="rId20" Type="http://schemas.openxmlformats.org/officeDocument/2006/relationships/hyperlink" Target="mailto:nicolas.lozano@idpc.gov.co" TargetMode="External"/><Relationship Id="rId29" Type="http://schemas.openxmlformats.org/officeDocument/2006/relationships/hyperlink" Target="https://community.secop.gov.co/Public/Tendering/OpportunityDetail/Index?noticeUID=CO1.NTC.2909327&amp;isFromPublicArea=True&amp;isModal=False" TargetMode="External"/><Relationship Id="rId1" Type="http://schemas.openxmlformats.org/officeDocument/2006/relationships/hyperlink" Target="https://community.secop.gov.co/Public/Tendering/OpportunityDetail/Index?noticeUID=CO1.NTC.2771119&amp;isFromPublicArea=True&amp;isModal=true&amp;asPopupView=true" TargetMode="External"/><Relationship Id="rId6" Type="http://schemas.openxmlformats.org/officeDocument/2006/relationships/hyperlink" Target="mailto:july.bernal@idpc.gov.co" TargetMode="External"/><Relationship Id="rId11" Type="http://schemas.openxmlformats.org/officeDocument/2006/relationships/hyperlink" Target="mailto:jimena.perez@idpc.gov.co" TargetMode="External"/><Relationship Id="rId24" Type="http://schemas.openxmlformats.org/officeDocument/2006/relationships/hyperlink" Target="https://colombiacompra.gov.co/tienda-virtual-del-estado-colombiano/ordenes-compra/85907" TargetMode="External"/><Relationship Id="rId32" Type="http://schemas.openxmlformats.org/officeDocument/2006/relationships/hyperlink" Target="https://community.secop.gov.co/Public/Tendering/OpportunityDetail/Index?noticeUID=CO1.NTC.2566047&amp;isFromPublicArea=True&amp;isModal=False" TargetMode="External"/><Relationship Id="rId37" Type="http://schemas.openxmlformats.org/officeDocument/2006/relationships/printerSettings" Target="../printerSettings/printerSettings1.bin"/><Relationship Id="rId5" Type="http://schemas.openxmlformats.org/officeDocument/2006/relationships/hyperlink" Target="mailto:blanca.bogota@idpc.gov.co" TargetMode="External"/><Relationship Id="rId15" Type="http://schemas.openxmlformats.org/officeDocument/2006/relationships/hyperlink" Target="mailto:luis.gonzalez@idpc.gov.co" TargetMode="External"/><Relationship Id="rId23" Type="http://schemas.openxmlformats.org/officeDocument/2006/relationships/hyperlink" Target="mailto:carlos.tello@idpc.gov.co" TargetMode="External"/><Relationship Id="rId28" Type="http://schemas.openxmlformats.org/officeDocument/2006/relationships/hyperlink" Target="https://community.secop.gov.co/Public/Tendering/OpportunityDetail/Index?noticeUID=CO1.NTC.2853931&amp;isFromPublicArea=True&amp;isModal=False" TargetMode="External"/><Relationship Id="rId36" Type="http://schemas.openxmlformats.org/officeDocument/2006/relationships/hyperlink" Target="mailto:natalia.munoz@idpc.gov.co" TargetMode="External"/><Relationship Id="rId10" Type="http://schemas.openxmlformats.org/officeDocument/2006/relationships/hyperlink" Target="mailto:claudia.olmos@idpc.gov.co" TargetMode="External"/><Relationship Id="rId19" Type="http://schemas.openxmlformats.org/officeDocument/2006/relationships/hyperlink" Target="mailto:sandra.diaz@idpc.gov.co" TargetMode="External"/><Relationship Id="rId31" Type="http://schemas.openxmlformats.org/officeDocument/2006/relationships/hyperlink" Target="https://community.secop.gov.co/Public/Tendering/OpportunityDetail/Index?noticeUID=CO1.NTC.2564514&amp;isFromPublicArea=True&amp;isModal=False" TargetMode="External"/><Relationship Id="rId4" Type="http://schemas.openxmlformats.org/officeDocument/2006/relationships/hyperlink" Target="mailto:andres.jimenez@idpc.gov.co" TargetMode="External"/><Relationship Id="rId9" Type="http://schemas.openxmlformats.org/officeDocument/2006/relationships/hyperlink" Target="mailto:angela.ruiz@idpc.gov.co" TargetMode="External"/><Relationship Id="rId14" Type="http://schemas.openxmlformats.org/officeDocument/2006/relationships/hyperlink" Target="mailto:paula.ayala@idpc.gov.co" TargetMode="External"/><Relationship Id="rId22" Type="http://schemas.openxmlformats.org/officeDocument/2006/relationships/hyperlink" Target="mailto:diego.mora@idpc.gov.co" TargetMode="External"/><Relationship Id="rId27" Type="http://schemas.openxmlformats.org/officeDocument/2006/relationships/hyperlink" Target="https://community.secop.gov.co/Public/Tendering/OpportunityDetail/Index?noticeUID=CO1.NTC.2876603&amp;isFromPublicArea=True&amp;isModal=False" TargetMode="External"/><Relationship Id="rId30" Type="http://schemas.openxmlformats.org/officeDocument/2006/relationships/hyperlink" Target="https://community.secop.gov.co/Public/Tendering/OpportunityDetail/Index?noticeUID=CO1.NTC.2938108&amp;isFromPublicArea=True&amp;isModal=False" TargetMode="External"/><Relationship Id="rId35" Type="http://schemas.openxmlformats.org/officeDocument/2006/relationships/hyperlink" Target="mailto:diego.jaramillo@idpc.gov.co" TargetMode="External"/><Relationship Id="rId8" Type="http://schemas.openxmlformats.org/officeDocument/2006/relationships/hyperlink" Target="mailto:maria.vanegas@idpc.gov.co" TargetMode="External"/><Relationship Id="rId3" Type="http://schemas.openxmlformats.org/officeDocument/2006/relationships/hyperlink" Target="mailto:diego.rodriguez@idp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51"/>
  <sheetViews>
    <sheetView showGridLines="0" tabSelected="1" zoomScale="130" zoomScaleNormal="130" workbookViewId="0">
      <pane xSplit="2" ySplit="2" topLeftCell="C3" activePane="bottomRight" state="frozen"/>
      <selection pane="topRight" activeCell="C1" sqref="C1"/>
      <selection pane="bottomLeft" activeCell="A3" sqref="A3"/>
      <selection pane="bottomRight" activeCell="A60" sqref="A60:XFD60"/>
    </sheetView>
  </sheetViews>
  <sheetFormatPr baseColWidth="10" defaultColWidth="11.5" defaultRowHeight="11" x14ac:dyDescent="0.2"/>
  <cols>
    <col min="1" max="1" width="3.5" style="2" bestFit="1" customWidth="1"/>
    <col min="2" max="2" width="11" style="5" customWidth="1"/>
    <col min="3" max="3" width="31" style="96" customWidth="1"/>
    <col min="4" max="4" width="60.83203125" style="91" customWidth="1"/>
    <col min="5" max="5" width="10.1640625" style="5" customWidth="1"/>
    <col min="6" max="6" width="32.6640625" style="5" customWidth="1"/>
    <col min="7" max="7" width="12.6640625" style="92" customWidth="1"/>
    <col min="8" max="10" width="10" style="88" customWidth="1"/>
    <col min="11" max="11" width="19.83203125" style="35" customWidth="1"/>
    <col min="12" max="12" width="16.5" style="34" customWidth="1"/>
    <col min="13" max="13" width="25.1640625" style="34" customWidth="1"/>
    <col min="14" max="17" width="16.5" style="34" customWidth="1"/>
    <col min="18" max="19" width="16.5" style="35" customWidth="1"/>
    <col min="20" max="21" width="15.6640625" style="36" customWidth="1"/>
    <col min="22" max="22" width="35.83203125" style="93" customWidth="1"/>
    <col min="23" max="24" width="11.5" style="5"/>
    <col min="25" max="16384" width="11.5" style="2"/>
  </cols>
  <sheetData>
    <row r="1" spans="2:24" s="6" customFormat="1" ht="28.5" customHeight="1" x14ac:dyDescent="0.2">
      <c r="B1" s="108" t="s">
        <v>5</v>
      </c>
      <c r="C1" s="108"/>
      <c r="D1" s="108"/>
      <c r="E1" s="108"/>
      <c r="F1" s="108"/>
      <c r="G1" s="108"/>
      <c r="H1" s="108"/>
      <c r="I1" s="108"/>
      <c r="J1" s="108"/>
      <c r="K1" s="108"/>
      <c r="L1" s="108"/>
      <c r="M1" s="108"/>
      <c r="N1" s="108"/>
      <c r="O1" s="108"/>
      <c r="P1" s="108"/>
      <c r="Q1" s="108"/>
      <c r="R1" s="108"/>
      <c r="S1" s="108"/>
      <c r="T1" s="108"/>
      <c r="U1" s="108"/>
      <c r="V1" s="108"/>
      <c r="W1" s="37"/>
      <c r="X1" s="37"/>
    </row>
    <row r="2" spans="2:24" s="3" customFormat="1" ht="48" x14ac:dyDescent="0.2">
      <c r="B2" s="15" t="s">
        <v>6</v>
      </c>
      <c r="C2" s="15" t="s">
        <v>1198</v>
      </c>
      <c r="D2" s="15" t="s">
        <v>0</v>
      </c>
      <c r="E2" s="15" t="s">
        <v>1</v>
      </c>
      <c r="F2" s="15" t="s">
        <v>2</v>
      </c>
      <c r="G2" s="38" t="s">
        <v>1649</v>
      </c>
      <c r="H2" s="15" t="s">
        <v>1650</v>
      </c>
      <c r="I2" s="15" t="s">
        <v>1659</v>
      </c>
      <c r="J2" s="15" t="s">
        <v>3</v>
      </c>
      <c r="K2" s="16" t="s">
        <v>1654</v>
      </c>
      <c r="L2" s="39" t="s">
        <v>1662</v>
      </c>
      <c r="M2" s="40" t="s">
        <v>1670</v>
      </c>
      <c r="N2" s="15" t="s">
        <v>1660</v>
      </c>
      <c r="O2" s="15" t="s">
        <v>1655</v>
      </c>
      <c r="P2" s="15" t="s">
        <v>1669</v>
      </c>
      <c r="Q2" s="15" t="s">
        <v>1661</v>
      </c>
      <c r="R2" s="16" t="s">
        <v>1656</v>
      </c>
      <c r="S2" s="17" t="s">
        <v>1658</v>
      </c>
      <c r="T2" s="18" t="s">
        <v>1657</v>
      </c>
      <c r="U2" s="41" t="s">
        <v>7</v>
      </c>
      <c r="V2" s="1" t="s">
        <v>4</v>
      </c>
      <c r="W2" s="42"/>
      <c r="X2" s="42"/>
    </row>
    <row r="3" spans="2:24" s="4" customFormat="1" ht="36" x14ac:dyDescent="0.15">
      <c r="B3" s="43">
        <v>1</v>
      </c>
      <c r="C3" s="55" t="s">
        <v>1199</v>
      </c>
      <c r="D3" s="45" t="s">
        <v>481</v>
      </c>
      <c r="E3" s="19">
        <v>5876871</v>
      </c>
      <c r="F3" s="46" t="s">
        <v>1356</v>
      </c>
      <c r="G3" s="47">
        <v>44575</v>
      </c>
      <c r="H3" s="48">
        <v>44578</v>
      </c>
      <c r="I3" s="49">
        <v>44758</v>
      </c>
      <c r="J3" s="50" t="s">
        <v>830</v>
      </c>
      <c r="K3" s="22">
        <v>35261226</v>
      </c>
      <c r="L3" s="51"/>
      <c r="M3" s="44"/>
      <c r="N3" s="19">
        <v>0</v>
      </c>
      <c r="O3" s="19">
        <v>0</v>
      </c>
      <c r="P3" s="20"/>
      <c r="Q3" s="21">
        <v>44758</v>
      </c>
      <c r="R3" s="22">
        <v>35261226</v>
      </c>
      <c r="S3" s="23">
        <f t="shared" ref="S3:S66" si="0">T3*100%/R3</f>
        <v>0.74444445011639693</v>
      </c>
      <c r="T3" s="24">
        <v>26250024</v>
      </c>
      <c r="U3" s="24">
        <f t="shared" ref="U3:U34" si="1">R3-T3</f>
        <v>9011202</v>
      </c>
      <c r="V3" s="52" t="s">
        <v>849</v>
      </c>
      <c r="W3" s="7"/>
      <c r="X3" s="7"/>
    </row>
    <row r="4" spans="2:24" s="4" customFormat="1" ht="48" x14ac:dyDescent="0.15">
      <c r="B4" s="50">
        <v>2</v>
      </c>
      <c r="C4" s="55" t="s">
        <v>1200</v>
      </c>
      <c r="D4" s="45" t="s">
        <v>482</v>
      </c>
      <c r="E4" s="53">
        <v>6500000</v>
      </c>
      <c r="F4" s="46" t="s">
        <v>1357</v>
      </c>
      <c r="G4" s="47">
        <v>44575</v>
      </c>
      <c r="H4" s="48">
        <v>44578</v>
      </c>
      <c r="I4" s="49">
        <v>44911</v>
      </c>
      <c r="J4" s="50" t="s">
        <v>831</v>
      </c>
      <c r="K4" s="22">
        <v>71500000</v>
      </c>
      <c r="L4" s="25"/>
      <c r="M4" s="44"/>
      <c r="N4" s="19">
        <v>0</v>
      </c>
      <c r="O4" s="19">
        <v>0</v>
      </c>
      <c r="P4" s="20"/>
      <c r="Q4" s="21">
        <v>44911</v>
      </c>
      <c r="R4" s="22">
        <v>71500000</v>
      </c>
      <c r="S4" s="23">
        <f t="shared" si="0"/>
        <v>0.58787878321678322</v>
      </c>
      <c r="T4" s="24">
        <v>42033333</v>
      </c>
      <c r="U4" s="24">
        <f t="shared" si="1"/>
        <v>29466667</v>
      </c>
      <c r="V4" s="52" t="s">
        <v>850</v>
      </c>
      <c r="W4" s="7"/>
      <c r="X4" s="7"/>
    </row>
    <row r="5" spans="2:24" s="4" customFormat="1" ht="48" x14ac:dyDescent="0.15">
      <c r="B5" s="43">
        <v>3</v>
      </c>
      <c r="C5" s="55" t="s">
        <v>1201</v>
      </c>
      <c r="D5" s="45" t="s">
        <v>483</v>
      </c>
      <c r="E5" s="53">
        <v>6500000</v>
      </c>
      <c r="F5" s="46" t="s">
        <v>1358</v>
      </c>
      <c r="G5" s="47">
        <v>44575</v>
      </c>
      <c r="H5" s="48">
        <v>44578</v>
      </c>
      <c r="I5" s="49">
        <v>44911</v>
      </c>
      <c r="J5" s="50" t="s">
        <v>831</v>
      </c>
      <c r="K5" s="22">
        <v>71500000</v>
      </c>
      <c r="L5" s="25"/>
      <c r="M5" s="44"/>
      <c r="N5" s="19">
        <v>0</v>
      </c>
      <c r="O5" s="19">
        <v>0</v>
      </c>
      <c r="P5" s="20"/>
      <c r="Q5" s="21">
        <v>44911</v>
      </c>
      <c r="R5" s="22">
        <v>71500000</v>
      </c>
      <c r="S5" s="23">
        <f t="shared" si="0"/>
        <v>0.58787878321678322</v>
      </c>
      <c r="T5" s="24">
        <v>42033333</v>
      </c>
      <c r="U5" s="24">
        <f t="shared" si="1"/>
        <v>29466667</v>
      </c>
      <c r="V5" s="52" t="s">
        <v>851</v>
      </c>
      <c r="W5" s="7"/>
      <c r="X5" s="7"/>
    </row>
    <row r="6" spans="2:24" s="4" customFormat="1" ht="36" x14ac:dyDescent="0.15">
      <c r="B6" s="43">
        <v>4</v>
      </c>
      <c r="C6" s="55" t="s">
        <v>39</v>
      </c>
      <c r="D6" s="45" t="s">
        <v>484</v>
      </c>
      <c r="E6" s="53">
        <v>5150000</v>
      </c>
      <c r="F6" s="46" t="s">
        <v>1359</v>
      </c>
      <c r="G6" s="47">
        <v>44578</v>
      </c>
      <c r="H6" s="48">
        <v>44581</v>
      </c>
      <c r="I6" s="49">
        <v>44916</v>
      </c>
      <c r="J6" s="50" t="s">
        <v>831</v>
      </c>
      <c r="K6" s="22">
        <v>56650000</v>
      </c>
      <c r="L6" s="25"/>
      <c r="M6" s="44"/>
      <c r="N6" s="19">
        <v>0</v>
      </c>
      <c r="O6" s="19">
        <v>0</v>
      </c>
      <c r="P6" s="20"/>
      <c r="Q6" s="21">
        <v>44916</v>
      </c>
      <c r="R6" s="22">
        <v>56650000</v>
      </c>
      <c r="S6" s="23">
        <f t="shared" si="0"/>
        <v>0.58484849073256839</v>
      </c>
      <c r="T6" s="24">
        <v>33131667</v>
      </c>
      <c r="U6" s="24">
        <f t="shared" si="1"/>
        <v>23518333</v>
      </c>
      <c r="V6" s="52" t="s">
        <v>852</v>
      </c>
      <c r="W6" s="7"/>
      <c r="X6" s="7"/>
    </row>
    <row r="7" spans="2:24" s="4" customFormat="1" ht="36" x14ac:dyDescent="0.15">
      <c r="B7" s="50">
        <v>5</v>
      </c>
      <c r="C7" s="55" t="s">
        <v>1202</v>
      </c>
      <c r="D7" s="45" t="s">
        <v>485</v>
      </c>
      <c r="E7" s="53">
        <v>5000000</v>
      </c>
      <c r="F7" s="46" t="s">
        <v>1360</v>
      </c>
      <c r="G7" s="47">
        <v>44578</v>
      </c>
      <c r="H7" s="48">
        <v>44579</v>
      </c>
      <c r="I7" s="49">
        <v>44912</v>
      </c>
      <c r="J7" s="50" t="s">
        <v>831</v>
      </c>
      <c r="K7" s="22">
        <v>55000000</v>
      </c>
      <c r="L7" s="25"/>
      <c r="M7" s="44"/>
      <c r="N7" s="19">
        <v>0</v>
      </c>
      <c r="O7" s="19">
        <v>0</v>
      </c>
      <c r="P7" s="20"/>
      <c r="Q7" s="21">
        <v>44912</v>
      </c>
      <c r="R7" s="22">
        <v>55000000</v>
      </c>
      <c r="S7" s="23">
        <f t="shared" si="0"/>
        <v>0.58484849090909086</v>
      </c>
      <c r="T7" s="24">
        <v>32166667</v>
      </c>
      <c r="U7" s="24">
        <f t="shared" si="1"/>
        <v>22833333</v>
      </c>
      <c r="V7" s="52" t="s">
        <v>853</v>
      </c>
      <c r="W7" s="7"/>
      <c r="X7" s="7"/>
    </row>
    <row r="8" spans="2:24" s="4" customFormat="1" ht="36" x14ac:dyDescent="0.15">
      <c r="B8" s="43">
        <v>6</v>
      </c>
      <c r="C8" s="55" t="s">
        <v>1203</v>
      </c>
      <c r="D8" s="45" t="s">
        <v>486</v>
      </c>
      <c r="E8" s="53">
        <v>4500000</v>
      </c>
      <c r="F8" s="46" t="s">
        <v>1361</v>
      </c>
      <c r="G8" s="47">
        <v>44578</v>
      </c>
      <c r="H8" s="48">
        <v>44580</v>
      </c>
      <c r="I8" s="49">
        <v>44913</v>
      </c>
      <c r="J8" s="50" t="s">
        <v>831</v>
      </c>
      <c r="K8" s="22">
        <v>49500000</v>
      </c>
      <c r="L8" s="25"/>
      <c r="M8" s="44"/>
      <c r="N8" s="19">
        <v>0</v>
      </c>
      <c r="O8" s="19">
        <v>0</v>
      </c>
      <c r="P8" s="20"/>
      <c r="Q8" s="21">
        <v>44913</v>
      </c>
      <c r="R8" s="22">
        <v>49500000</v>
      </c>
      <c r="S8" s="23">
        <f t="shared" si="0"/>
        <v>0.58181818181818179</v>
      </c>
      <c r="T8" s="24">
        <v>28800000</v>
      </c>
      <c r="U8" s="24">
        <f t="shared" si="1"/>
        <v>20700000</v>
      </c>
      <c r="V8" s="52" t="s">
        <v>854</v>
      </c>
      <c r="W8" s="7"/>
      <c r="X8" s="7"/>
    </row>
    <row r="9" spans="2:24" s="4" customFormat="1" ht="36" x14ac:dyDescent="0.15">
      <c r="B9" s="43">
        <v>7</v>
      </c>
      <c r="C9" s="55" t="s">
        <v>1204</v>
      </c>
      <c r="D9" s="45" t="s">
        <v>487</v>
      </c>
      <c r="E9" s="53">
        <v>5876871</v>
      </c>
      <c r="F9" s="46" t="s">
        <v>1362</v>
      </c>
      <c r="G9" s="47">
        <v>44578</v>
      </c>
      <c r="H9" s="48">
        <v>44579</v>
      </c>
      <c r="I9" s="49">
        <v>44759</v>
      </c>
      <c r="J9" s="50" t="s">
        <v>830</v>
      </c>
      <c r="K9" s="22">
        <v>35261226</v>
      </c>
      <c r="L9" s="25"/>
      <c r="M9" s="44"/>
      <c r="N9" s="19">
        <v>0</v>
      </c>
      <c r="O9" s="19">
        <v>0</v>
      </c>
      <c r="P9" s="20"/>
      <c r="Q9" s="21">
        <v>44759</v>
      </c>
      <c r="R9" s="22">
        <v>35261226</v>
      </c>
      <c r="S9" s="23">
        <f t="shared" si="0"/>
        <v>1</v>
      </c>
      <c r="T9" s="24">
        <v>35261226</v>
      </c>
      <c r="U9" s="24">
        <f t="shared" si="1"/>
        <v>0</v>
      </c>
      <c r="V9" s="52" t="s">
        <v>855</v>
      </c>
      <c r="W9" s="7"/>
      <c r="X9" s="7"/>
    </row>
    <row r="10" spans="2:24" s="4" customFormat="1" ht="36" x14ac:dyDescent="0.15">
      <c r="B10" s="50">
        <v>8</v>
      </c>
      <c r="C10" s="55" t="s">
        <v>1205</v>
      </c>
      <c r="D10" s="45" t="s">
        <v>488</v>
      </c>
      <c r="E10" s="53">
        <v>7500000</v>
      </c>
      <c r="F10" s="46" t="s">
        <v>1363</v>
      </c>
      <c r="G10" s="47">
        <v>44578</v>
      </c>
      <c r="H10" s="48">
        <v>44578</v>
      </c>
      <c r="I10" s="49">
        <v>44911</v>
      </c>
      <c r="J10" s="50" t="s">
        <v>831</v>
      </c>
      <c r="K10" s="22">
        <v>82500000</v>
      </c>
      <c r="L10" s="25"/>
      <c r="M10" s="44"/>
      <c r="N10" s="19">
        <v>0</v>
      </c>
      <c r="O10" s="19">
        <v>0</v>
      </c>
      <c r="P10" s="20"/>
      <c r="Q10" s="21">
        <v>44911</v>
      </c>
      <c r="R10" s="22">
        <v>82500000</v>
      </c>
      <c r="S10" s="23">
        <f t="shared" si="0"/>
        <v>0.58787878787878789</v>
      </c>
      <c r="T10" s="24">
        <v>48500000</v>
      </c>
      <c r="U10" s="24">
        <f t="shared" si="1"/>
        <v>34000000</v>
      </c>
      <c r="V10" s="52" t="s">
        <v>856</v>
      </c>
      <c r="W10" s="7"/>
      <c r="X10" s="7"/>
    </row>
    <row r="11" spans="2:24" s="4" customFormat="1" ht="36" x14ac:dyDescent="0.15">
      <c r="B11" s="43">
        <v>9</v>
      </c>
      <c r="C11" s="55" t="s">
        <v>21</v>
      </c>
      <c r="D11" s="45" t="s">
        <v>489</v>
      </c>
      <c r="E11" s="53">
        <v>7725000</v>
      </c>
      <c r="F11" s="46" t="s">
        <v>1677</v>
      </c>
      <c r="G11" s="47">
        <v>44578</v>
      </c>
      <c r="H11" s="48">
        <v>44578</v>
      </c>
      <c r="I11" s="49">
        <v>44911</v>
      </c>
      <c r="J11" s="50" t="s">
        <v>831</v>
      </c>
      <c r="K11" s="22">
        <v>84975000</v>
      </c>
      <c r="L11" s="25"/>
      <c r="M11" s="44"/>
      <c r="N11" s="19">
        <v>0</v>
      </c>
      <c r="O11" s="19">
        <v>0</v>
      </c>
      <c r="P11" s="20"/>
      <c r="Q11" s="21">
        <v>44911</v>
      </c>
      <c r="R11" s="22">
        <v>84975000</v>
      </c>
      <c r="S11" s="23">
        <f t="shared" si="0"/>
        <v>0.58787878787878789</v>
      </c>
      <c r="T11" s="24">
        <v>49955000</v>
      </c>
      <c r="U11" s="24">
        <f t="shared" si="1"/>
        <v>35020000</v>
      </c>
      <c r="V11" s="52" t="s">
        <v>857</v>
      </c>
      <c r="W11" s="7"/>
      <c r="X11" s="7"/>
    </row>
    <row r="12" spans="2:24" s="4" customFormat="1" ht="36" x14ac:dyDescent="0.15">
      <c r="B12" s="43">
        <v>10</v>
      </c>
      <c r="C12" s="55" t="s">
        <v>228</v>
      </c>
      <c r="D12" s="45" t="s">
        <v>490</v>
      </c>
      <c r="E12" s="53">
        <v>2690875</v>
      </c>
      <c r="F12" s="54" t="s">
        <v>1642</v>
      </c>
      <c r="G12" s="47">
        <v>44578</v>
      </c>
      <c r="H12" s="48">
        <v>44579</v>
      </c>
      <c r="I12" s="49">
        <v>44912</v>
      </c>
      <c r="J12" s="50" t="s">
        <v>831</v>
      </c>
      <c r="K12" s="22">
        <v>29599625</v>
      </c>
      <c r="L12" s="25"/>
      <c r="M12" s="44"/>
      <c r="N12" s="19">
        <v>0</v>
      </c>
      <c r="O12" s="19">
        <v>0</v>
      </c>
      <c r="P12" s="20"/>
      <c r="Q12" s="21">
        <v>44912</v>
      </c>
      <c r="R12" s="22">
        <v>29599625</v>
      </c>
      <c r="S12" s="23">
        <f t="shared" si="0"/>
        <v>0.58484849047918686</v>
      </c>
      <c r="T12" s="24">
        <v>17311296</v>
      </c>
      <c r="U12" s="24">
        <f t="shared" si="1"/>
        <v>12288329</v>
      </c>
      <c r="V12" s="52" t="s">
        <v>858</v>
      </c>
      <c r="W12" s="7"/>
      <c r="X12" s="7"/>
    </row>
    <row r="13" spans="2:24" s="4" customFormat="1" ht="48" x14ac:dyDescent="0.15">
      <c r="B13" s="50">
        <v>11</v>
      </c>
      <c r="C13" s="55" t="s">
        <v>215</v>
      </c>
      <c r="D13" s="45" t="s">
        <v>491</v>
      </c>
      <c r="E13" s="53">
        <v>5876871</v>
      </c>
      <c r="F13" s="46" t="s">
        <v>1364</v>
      </c>
      <c r="G13" s="47">
        <v>44578</v>
      </c>
      <c r="H13" s="48">
        <v>44581</v>
      </c>
      <c r="I13" s="49">
        <v>44914</v>
      </c>
      <c r="J13" s="50" t="s">
        <v>831</v>
      </c>
      <c r="K13" s="22">
        <v>64645581</v>
      </c>
      <c r="L13" s="25"/>
      <c r="M13" s="44"/>
      <c r="N13" s="19">
        <v>0</v>
      </c>
      <c r="O13" s="19">
        <v>0</v>
      </c>
      <c r="P13" s="20"/>
      <c r="Q13" s="21">
        <v>44914</v>
      </c>
      <c r="R13" s="22">
        <v>64645581</v>
      </c>
      <c r="S13" s="23">
        <f t="shared" si="0"/>
        <v>0.4878787925194763</v>
      </c>
      <c r="T13" s="24">
        <v>31539208</v>
      </c>
      <c r="U13" s="24">
        <f t="shared" si="1"/>
        <v>33106373</v>
      </c>
      <c r="V13" s="52" t="s">
        <v>859</v>
      </c>
      <c r="W13" s="7"/>
      <c r="X13" s="7"/>
    </row>
    <row r="14" spans="2:24" s="4" customFormat="1" ht="36" x14ac:dyDescent="0.15">
      <c r="B14" s="43">
        <v>12</v>
      </c>
      <c r="C14" s="55" t="s">
        <v>1206</v>
      </c>
      <c r="D14" s="45" t="s">
        <v>492</v>
      </c>
      <c r="E14" s="53">
        <v>2690875</v>
      </c>
      <c r="F14" s="54" t="s">
        <v>1642</v>
      </c>
      <c r="G14" s="47">
        <v>44578</v>
      </c>
      <c r="H14" s="48">
        <v>44579</v>
      </c>
      <c r="I14" s="49">
        <v>44912</v>
      </c>
      <c r="J14" s="50" t="s">
        <v>831</v>
      </c>
      <c r="K14" s="22">
        <v>29599625</v>
      </c>
      <c r="L14" s="25"/>
      <c r="M14" s="44"/>
      <c r="N14" s="19">
        <v>0</v>
      </c>
      <c r="O14" s="19">
        <v>0</v>
      </c>
      <c r="P14" s="20"/>
      <c r="Q14" s="21">
        <v>44912</v>
      </c>
      <c r="R14" s="22">
        <v>29599625</v>
      </c>
      <c r="S14" s="23">
        <f t="shared" si="0"/>
        <v>0.58484849047918686</v>
      </c>
      <c r="T14" s="24">
        <v>17311296</v>
      </c>
      <c r="U14" s="24">
        <f t="shared" si="1"/>
        <v>12288329</v>
      </c>
      <c r="V14" s="52" t="s">
        <v>860</v>
      </c>
      <c r="W14" s="7"/>
      <c r="X14" s="7"/>
    </row>
    <row r="15" spans="2:24" s="4" customFormat="1" ht="36" x14ac:dyDescent="0.15">
      <c r="B15" s="43">
        <v>13</v>
      </c>
      <c r="C15" s="55" t="s">
        <v>51</v>
      </c>
      <c r="D15" s="45" t="s">
        <v>493</v>
      </c>
      <c r="E15" s="53">
        <v>9785000</v>
      </c>
      <c r="F15" s="46" t="s">
        <v>1365</v>
      </c>
      <c r="G15" s="47">
        <v>44579</v>
      </c>
      <c r="H15" s="48">
        <v>44580</v>
      </c>
      <c r="I15" s="49">
        <v>44913</v>
      </c>
      <c r="J15" s="50" t="s">
        <v>831</v>
      </c>
      <c r="K15" s="22">
        <v>107635000</v>
      </c>
      <c r="L15" s="25"/>
      <c r="M15" s="44"/>
      <c r="N15" s="19">
        <v>0</v>
      </c>
      <c r="O15" s="19">
        <v>0</v>
      </c>
      <c r="P15" s="20"/>
      <c r="Q15" s="21">
        <v>44913</v>
      </c>
      <c r="R15" s="22">
        <v>107635000</v>
      </c>
      <c r="S15" s="23">
        <f t="shared" si="0"/>
        <v>0.58181818181818179</v>
      </c>
      <c r="T15" s="24">
        <v>62624000</v>
      </c>
      <c r="U15" s="24">
        <f t="shared" si="1"/>
        <v>45011000</v>
      </c>
      <c r="V15" s="52" t="s">
        <v>861</v>
      </c>
      <c r="W15" s="7"/>
      <c r="X15" s="7"/>
    </row>
    <row r="16" spans="2:24" s="4" customFormat="1" ht="48" x14ac:dyDescent="0.15">
      <c r="B16" s="50">
        <v>14</v>
      </c>
      <c r="C16" s="55" t="s">
        <v>64</v>
      </c>
      <c r="D16" s="45" t="s">
        <v>494</v>
      </c>
      <c r="E16" s="53">
        <v>3982495</v>
      </c>
      <c r="F16" s="46" t="s">
        <v>1366</v>
      </c>
      <c r="G16" s="47">
        <v>44579</v>
      </c>
      <c r="H16" s="48">
        <v>44582</v>
      </c>
      <c r="I16" s="49">
        <v>44915</v>
      </c>
      <c r="J16" s="50" t="s">
        <v>831</v>
      </c>
      <c r="K16" s="22">
        <v>43807445</v>
      </c>
      <c r="L16" s="25"/>
      <c r="M16" s="44"/>
      <c r="N16" s="19">
        <v>0</v>
      </c>
      <c r="O16" s="19">
        <v>0</v>
      </c>
      <c r="P16" s="20"/>
      <c r="Q16" s="21">
        <v>44915</v>
      </c>
      <c r="R16" s="22">
        <v>43807445</v>
      </c>
      <c r="S16" s="23">
        <f t="shared" si="0"/>
        <v>0.57575756814851908</v>
      </c>
      <c r="T16" s="24">
        <v>25222468</v>
      </c>
      <c r="U16" s="24">
        <f t="shared" si="1"/>
        <v>18584977</v>
      </c>
      <c r="V16" s="52" t="s">
        <v>862</v>
      </c>
      <c r="W16" s="7"/>
      <c r="X16" s="7"/>
    </row>
    <row r="17" spans="2:24" s="4" customFormat="1" ht="36" x14ac:dyDescent="0.15">
      <c r="B17" s="43">
        <v>15</v>
      </c>
      <c r="C17" s="55" t="s">
        <v>71</v>
      </c>
      <c r="D17" s="45" t="s">
        <v>495</v>
      </c>
      <c r="E17" s="53">
        <v>3551955</v>
      </c>
      <c r="F17" s="46" t="s">
        <v>1367</v>
      </c>
      <c r="G17" s="47">
        <v>44578</v>
      </c>
      <c r="H17" s="48">
        <v>44580</v>
      </c>
      <c r="I17" s="49">
        <v>44913</v>
      </c>
      <c r="J17" s="50" t="s">
        <v>831</v>
      </c>
      <c r="K17" s="22">
        <v>39071505</v>
      </c>
      <c r="L17" s="25"/>
      <c r="M17" s="44"/>
      <c r="N17" s="19">
        <v>0</v>
      </c>
      <c r="O17" s="19">
        <v>0</v>
      </c>
      <c r="P17" s="20"/>
      <c r="Q17" s="21">
        <v>44913</v>
      </c>
      <c r="R17" s="22">
        <v>39071505</v>
      </c>
      <c r="S17" s="23">
        <f t="shared" si="0"/>
        <v>0.58181818181818179</v>
      </c>
      <c r="T17" s="24">
        <v>22732512</v>
      </c>
      <c r="U17" s="24">
        <f t="shared" si="1"/>
        <v>16338993</v>
      </c>
      <c r="V17" s="52" t="s">
        <v>863</v>
      </c>
      <c r="W17" s="7"/>
      <c r="X17" s="7"/>
    </row>
    <row r="18" spans="2:24" s="4" customFormat="1" ht="36" x14ac:dyDescent="0.15">
      <c r="B18" s="43">
        <v>16</v>
      </c>
      <c r="C18" s="55" t="s">
        <v>191</v>
      </c>
      <c r="D18" s="45" t="s">
        <v>496</v>
      </c>
      <c r="E18" s="53">
        <v>5150000</v>
      </c>
      <c r="F18" s="46" t="s">
        <v>1678</v>
      </c>
      <c r="G18" s="47">
        <v>44580</v>
      </c>
      <c r="H18" s="48">
        <v>44582</v>
      </c>
      <c r="I18" s="49">
        <v>44900</v>
      </c>
      <c r="J18" s="50" t="s">
        <v>832</v>
      </c>
      <c r="K18" s="22">
        <v>54075000</v>
      </c>
      <c r="L18" s="25"/>
      <c r="M18" s="44"/>
      <c r="N18" s="19">
        <v>0</v>
      </c>
      <c r="O18" s="19">
        <v>0</v>
      </c>
      <c r="P18" s="20"/>
      <c r="Q18" s="21">
        <v>44900</v>
      </c>
      <c r="R18" s="22">
        <v>54075000</v>
      </c>
      <c r="S18" s="23">
        <f t="shared" si="0"/>
        <v>0.60317460933888123</v>
      </c>
      <c r="T18" s="24">
        <v>32616667</v>
      </c>
      <c r="U18" s="24">
        <f t="shared" si="1"/>
        <v>21458333</v>
      </c>
      <c r="V18" s="52" t="s">
        <v>864</v>
      </c>
      <c r="W18" s="7"/>
      <c r="X18" s="7"/>
    </row>
    <row r="19" spans="2:24" s="4" customFormat="1" ht="36" x14ac:dyDescent="0.15">
      <c r="B19" s="50">
        <v>17</v>
      </c>
      <c r="C19" s="55" t="s">
        <v>1207</v>
      </c>
      <c r="D19" s="45" t="s">
        <v>497</v>
      </c>
      <c r="E19" s="53">
        <v>10350000</v>
      </c>
      <c r="F19" s="46" t="s">
        <v>1369</v>
      </c>
      <c r="G19" s="47">
        <v>44580</v>
      </c>
      <c r="H19" s="48">
        <v>44582</v>
      </c>
      <c r="I19" s="49">
        <v>44915</v>
      </c>
      <c r="J19" s="50" t="s">
        <v>831</v>
      </c>
      <c r="K19" s="22">
        <v>113850000</v>
      </c>
      <c r="L19" s="25"/>
      <c r="M19" s="44"/>
      <c r="N19" s="19">
        <v>0</v>
      </c>
      <c r="O19" s="19">
        <v>0</v>
      </c>
      <c r="P19" s="20"/>
      <c r="Q19" s="21">
        <v>44915</v>
      </c>
      <c r="R19" s="22">
        <v>113850000</v>
      </c>
      <c r="S19" s="23">
        <f t="shared" si="0"/>
        <v>0.5757575757575758</v>
      </c>
      <c r="T19" s="24">
        <v>65550000</v>
      </c>
      <c r="U19" s="24">
        <f t="shared" si="1"/>
        <v>48300000</v>
      </c>
      <c r="V19" s="52" t="s">
        <v>865</v>
      </c>
      <c r="W19" s="7"/>
      <c r="X19" s="7"/>
    </row>
    <row r="20" spans="2:24" s="4" customFormat="1" ht="36" x14ac:dyDescent="0.15">
      <c r="B20" s="43">
        <v>18</v>
      </c>
      <c r="C20" s="55" t="s">
        <v>252</v>
      </c>
      <c r="D20" s="45" t="s">
        <v>498</v>
      </c>
      <c r="E20" s="53">
        <v>5790000</v>
      </c>
      <c r="F20" s="46" t="s">
        <v>1370</v>
      </c>
      <c r="G20" s="47">
        <v>44580</v>
      </c>
      <c r="H20" s="48">
        <v>44581</v>
      </c>
      <c r="I20" s="49">
        <v>44899</v>
      </c>
      <c r="J20" s="50" t="s">
        <v>832</v>
      </c>
      <c r="K20" s="22">
        <v>60795000</v>
      </c>
      <c r="L20" s="25"/>
      <c r="M20" s="44"/>
      <c r="N20" s="19">
        <v>0</v>
      </c>
      <c r="O20" s="19">
        <v>0</v>
      </c>
      <c r="P20" s="20"/>
      <c r="Q20" s="21">
        <v>44899</v>
      </c>
      <c r="R20" s="22">
        <v>60795000</v>
      </c>
      <c r="S20" s="23">
        <f t="shared" si="0"/>
        <v>0.6063492063492063</v>
      </c>
      <c r="T20" s="24">
        <v>36863000</v>
      </c>
      <c r="U20" s="24">
        <f t="shared" si="1"/>
        <v>23932000</v>
      </c>
      <c r="V20" s="52" t="s">
        <v>866</v>
      </c>
      <c r="W20" s="7"/>
      <c r="X20" s="7"/>
    </row>
    <row r="21" spans="2:24" s="4" customFormat="1" ht="36" x14ac:dyDescent="0.15">
      <c r="B21" s="43">
        <v>19</v>
      </c>
      <c r="C21" s="55" t="s">
        <v>266</v>
      </c>
      <c r="D21" s="45" t="s">
        <v>499</v>
      </c>
      <c r="E21" s="53">
        <v>9000000</v>
      </c>
      <c r="F21" s="46" t="s">
        <v>1371</v>
      </c>
      <c r="G21" s="47">
        <v>44581</v>
      </c>
      <c r="H21" s="48">
        <v>44582</v>
      </c>
      <c r="I21" s="49">
        <v>44915</v>
      </c>
      <c r="J21" s="50" t="s">
        <v>831</v>
      </c>
      <c r="K21" s="22">
        <v>99000000</v>
      </c>
      <c r="L21" s="25"/>
      <c r="M21" s="44"/>
      <c r="N21" s="19">
        <v>0</v>
      </c>
      <c r="O21" s="19">
        <v>0</v>
      </c>
      <c r="P21" s="20"/>
      <c r="Q21" s="21">
        <v>44915</v>
      </c>
      <c r="R21" s="22">
        <v>99000000</v>
      </c>
      <c r="S21" s="23">
        <f t="shared" si="0"/>
        <v>0.5757575757575758</v>
      </c>
      <c r="T21" s="24">
        <v>57000000</v>
      </c>
      <c r="U21" s="24">
        <f t="shared" si="1"/>
        <v>42000000</v>
      </c>
      <c r="V21" s="52" t="s">
        <v>867</v>
      </c>
      <c r="W21" s="7"/>
      <c r="X21" s="7"/>
    </row>
    <row r="22" spans="2:24" s="4" customFormat="1" ht="36" x14ac:dyDescent="0.15">
      <c r="B22" s="50">
        <v>20</v>
      </c>
      <c r="C22" s="55" t="s">
        <v>103</v>
      </c>
      <c r="D22" s="45" t="s">
        <v>500</v>
      </c>
      <c r="E22" s="53">
        <v>6458100</v>
      </c>
      <c r="F22" s="46" t="s">
        <v>1679</v>
      </c>
      <c r="G22" s="47">
        <v>44580</v>
      </c>
      <c r="H22" s="48">
        <v>44582</v>
      </c>
      <c r="I22" s="49">
        <v>44915</v>
      </c>
      <c r="J22" s="50" t="s">
        <v>831</v>
      </c>
      <c r="K22" s="22">
        <v>71039100</v>
      </c>
      <c r="L22" s="25"/>
      <c r="M22" s="44"/>
      <c r="N22" s="19">
        <v>0</v>
      </c>
      <c r="O22" s="19">
        <v>0</v>
      </c>
      <c r="P22" s="20"/>
      <c r="Q22" s="21">
        <v>44915</v>
      </c>
      <c r="R22" s="22">
        <v>71039100</v>
      </c>
      <c r="S22" s="23">
        <f t="shared" si="0"/>
        <v>0.5757575757575758</v>
      </c>
      <c r="T22" s="24">
        <v>40901300</v>
      </c>
      <c r="U22" s="24">
        <f t="shared" si="1"/>
        <v>30137800</v>
      </c>
      <c r="V22" s="52" t="s">
        <v>868</v>
      </c>
      <c r="W22" s="7"/>
      <c r="X22" s="7"/>
    </row>
    <row r="23" spans="2:24" s="4" customFormat="1" ht="36" x14ac:dyDescent="0.15">
      <c r="B23" s="43">
        <v>21</v>
      </c>
      <c r="C23" s="55" t="s">
        <v>1208</v>
      </c>
      <c r="D23" s="45" t="s">
        <v>501</v>
      </c>
      <c r="E23" s="53">
        <v>5790000</v>
      </c>
      <c r="F23" s="46" t="s">
        <v>1373</v>
      </c>
      <c r="G23" s="47">
        <v>44580</v>
      </c>
      <c r="H23" s="48">
        <v>44582</v>
      </c>
      <c r="I23" s="49">
        <v>44915</v>
      </c>
      <c r="J23" s="50" t="s">
        <v>831</v>
      </c>
      <c r="K23" s="22">
        <v>63690000</v>
      </c>
      <c r="L23" s="25"/>
      <c r="M23" s="44"/>
      <c r="N23" s="19">
        <v>0</v>
      </c>
      <c r="O23" s="19">
        <v>0</v>
      </c>
      <c r="P23" s="20"/>
      <c r="Q23" s="21">
        <v>44915</v>
      </c>
      <c r="R23" s="22">
        <v>63690000</v>
      </c>
      <c r="S23" s="23">
        <f t="shared" si="0"/>
        <v>0.5757575757575758</v>
      </c>
      <c r="T23" s="24">
        <v>36670000</v>
      </c>
      <c r="U23" s="24">
        <f t="shared" si="1"/>
        <v>27020000</v>
      </c>
      <c r="V23" s="52" t="s">
        <v>869</v>
      </c>
      <c r="W23" s="7"/>
      <c r="X23" s="7"/>
    </row>
    <row r="24" spans="2:24" s="4" customFormat="1" ht="36" x14ac:dyDescent="0.15">
      <c r="B24" s="43">
        <v>22</v>
      </c>
      <c r="C24" s="55" t="s">
        <v>262</v>
      </c>
      <c r="D24" s="45" t="s">
        <v>502</v>
      </c>
      <c r="E24" s="53">
        <v>10688155</v>
      </c>
      <c r="F24" s="46" t="s">
        <v>1374</v>
      </c>
      <c r="G24" s="47">
        <v>44580</v>
      </c>
      <c r="H24" s="48">
        <v>44582</v>
      </c>
      <c r="I24" s="49">
        <v>44915</v>
      </c>
      <c r="J24" s="50" t="s">
        <v>831</v>
      </c>
      <c r="K24" s="22">
        <v>117569705</v>
      </c>
      <c r="L24" s="25"/>
      <c r="M24" s="44"/>
      <c r="N24" s="19">
        <v>0</v>
      </c>
      <c r="O24" s="19">
        <v>0</v>
      </c>
      <c r="P24" s="20"/>
      <c r="Q24" s="21">
        <v>44915</v>
      </c>
      <c r="R24" s="22">
        <v>117569705</v>
      </c>
      <c r="S24" s="23">
        <f t="shared" si="0"/>
        <v>0.57575757292237828</v>
      </c>
      <c r="T24" s="24">
        <v>67691648</v>
      </c>
      <c r="U24" s="24">
        <f t="shared" si="1"/>
        <v>49878057</v>
      </c>
      <c r="V24" s="52" t="s">
        <v>870</v>
      </c>
      <c r="W24" s="7"/>
      <c r="X24" s="7"/>
    </row>
    <row r="25" spans="2:24" s="4" customFormat="1" ht="36" x14ac:dyDescent="0.15">
      <c r="B25" s="50">
        <v>23</v>
      </c>
      <c r="C25" s="55" t="s">
        <v>264</v>
      </c>
      <c r="D25" s="45" t="s">
        <v>503</v>
      </c>
      <c r="E25" s="53">
        <v>6458100</v>
      </c>
      <c r="F25" s="46" t="s">
        <v>1375</v>
      </c>
      <c r="G25" s="47">
        <v>44580</v>
      </c>
      <c r="H25" s="48">
        <v>44582</v>
      </c>
      <c r="I25" s="49">
        <v>44915</v>
      </c>
      <c r="J25" s="50" t="s">
        <v>831</v>
      </c>
      <c r="K25" s="22">
        <v>71039100</v>
      </c>
      <c r="L25" s="25"/>
      <c r="M25" s="44"/>
      <c r="N25" s="19">
        <v>0</v>
      </c>
      <c r="O25" s="19">
        <v>0</v>
      </c>
      <c r="P25" s="20"/>
      <c r="Q25" s="21">
        <v>44915</v>
      </c>
      <c r="R25" s="22">
        <v>71039100</v>
      </c>
      <c r="S25" s="23">
        <f t="shared" si="0"/>
        <v>0.5757575757575758</v>
      </c>
      <c r="T25" s="24">
        <v>40901300</v>
      </c>
      <c r="U25" s="24">
        <f t="shared" si="1"/>
        <v>30137800</v>
      </c>
      <c r="V25" s="52" t="s">
        <v>871</v>
      </c>
      <c r="W25" s="7"/>
      <c r="X25" s="7"/>
    </row>
    <row r="26" spans="2:24" s="4" customFormat="1" ht="36" x14ac:dyDescent="0.15">
      <c r="B26" s="43">
        <v>24</v>
      </c>
      <c r="C26" s="55" t="s">
        <v>81</v>
      </c>
      <c r="D26" s="45" t="s">
        <v>504</v>
      </c>
      <c r="E26" s="53">
        <v>3325922</v>
      </c>
      <c r="F26" s="46" t="s">
        <v>1376</v>
      </c>
      <c r="G26" s="47">
        <v>44579</v>
      </c>
      <c r="H26" s="48">
        <v>44587</v>
      </c>
      <c r="I26" s="49">
        <v>44920</v>
      </c>
      <c r="J26" s="50" t="s">
        <v>831</v>
      </c>
      <c r="K26" s="22">
        <v>36585142</v>
      </c>
      <c r="L26" s="25"/>
      <c r="M26" s="44"/>
      <c r="N26" s="19">
        <v>0</v>
      </c>
      <c r="O26" s="19">
        <v>0</v>
      </c>
      <c r="P26" s="20"/>
      <c r="Q26" s="21">
        <v>44920</v>
      </c>
      <c r="R26" s="22">
        <v>36585142</v>
      </c>
      <c r="S26" s="23">
        <f t="shared" si="0"/>
        <v>0.56060605149489373</v>
      </c>
      <c r="T26" s="24">
        <v>20509852</v>
      </c>
      <c r="U26" s="24">
        <f t="shared" si="1"/>
        <v>16075290</v>
      </c>
      <c r="V26" s="52" t="s">
        <v>872</v>
      </c>
      <c r="W26" s="7"/>
      <c r="X26" s="7"/>
    </row>
    <row r="27" spans="2:24" s="4" customFormat="1" ht="36" x14ac:dyDescent="0.15">
      <c r="B27" s="43">
        <v>25</v>
      </c>
      <c r="C27" s="55" t="s">
        <v>47</v>
      </c>
      <c r="D27" s="45" t="s">
        <v>505</v>
      </c>
      <c r="E27" s="53">
        <v>6800000</v>
      </c>
      <c r="F27" s="46" t="s">
        <v>1377</v>
      </c>
      <c r="G27" s="47">
        <v>44579</v>
      </c>
      <c r="H27" s="48">
        <v>44581</v>
      </c>
      <c r="I27" s="49">
        <v>44914</v>
      </c>
      <c r="J27" s="50" t="s">
        <v>831</v>
      </c>
      <c r="K27" s="22">
        <v>74800000</v>
      </c>
      <c r="L27" s="25"/>
      <c r="M27" s="44"/>
      <c r="N27" s="19">
        <v>0</v>
      </c>
      <c r="O27" s="19">
        <v>0</v>
      </c>
      <c r="P27" s="20"/>
      <c r="Q27" s="21">
        <v>44914</v>
      </c>
      <c r="R27" s="22">
        <v>74800000</v>
      </c>
      <c r="S27" s="23">
        <f t="shared" si="0"/>
        <v>0.57878787433155077</v>
      </c>
      <c r="T27" s="24">
        <v>43293333</v>
      </c>
      <c r="U27" s="24">
        <f t="shared" si="1"/>
        <v>31506667</v>
      </c>
      <c r="V27" s="52" t="s">
        <v>873</v>
      </c>
      <c r="W27" s="7"/>
      <c r="X27" s="7"/>
    </row>
    <row r="28" spans="2:24" s="4" customFormat="1" ht="36" x14ac:dyDescent="0.15">
      <c r="B28" s="50">
        <v>26</v>
      </c>
      <c r="C28" s="55" t="s">
        <v>258</v>
      </c>
      <c r="D28" s="45" t="s">
        <v>506</v>
      </c>
      <c r="E28" s="53">
        <v>4843575.0476190476</v>
      </c>
      <c r="F28" s="46" t="s">
        <v>1378</v>
      </c>
      <c r="G28" s="47">
        <v>44579</v>
      </c>
      <c r="H28" s="48">
        <v>44580</v>
      </c>
      <c r="I28" s="49">
        <v>44898</v>
      </c>
      <c r="J28" s="50" t="s">
        <v>832</v>
      </c>
      <c r="K28" s="22">
        <v>50857538</v>
      </c>
      <c r="L28" s="25"/>
      <c r="M28" s="44"/>
      <c r="N28" s="19">
        <v>0</v>
      </c>
      <c r="O28" s="19">
        <v>0</v>
      </c>
      <c r="P28" s="20"/>
      <c r="Q28" s="21">
        <v>44898</v>
      </c>
      <c r="R28" s="22">
        <v>50857538</v>
      </c>
      <c r="S28" s="23">
        <f t="shared" si="0"/>
        <v>0.60952380353134672</v>
      </c>
      <c r="T28" s="24">
        <v>30998880</v>
      </c>
      <c r="U28" s="24">
        <f t="shared" si="1"/>
        <v>19858658</v>
      </c>
      <c r="V28" s="52" t="s">
        <v>874</v>
      </c>
      <c r="W28" s="7"/>
      <c r="X28" s="7"/>
    </row>
    <row r="29" spans="2:24" s="4" customFormat="1" ht="36" x14ac:dyDescent="0.15">
      <c r="B29" s="43">
        <v>27</v>
      </c>
      <c r="C29" s="55" t="s">
        <v>245</v>
      </c>
      <c r="D29" s="45" t="s">
        <v>507</v>
      </c>
      <c r="E29" s="53">
        <v>3336685.0331125828</v>
      </c>
      <c r="F29" s="46" t="s">
        <v>1379</v>
      </c>
      <c r="G29" s="47">
        <v>44579</v>
      </c>
      <c r="H29" s="48">
        <v>44580</v>
      </c>
      <c r="I29" s="49">
        <v>44885</v>
      </c>
      <c r="J29" s="50" t="s">
        <v>833</v>
      </c>
      <c r="K29" s="22">
        <v>33623217</v>
      </c>
      <c r="L29" s="25" t="s">
        <v>1663</v>
      </c>
      <c r="M29" s="44"/>
      <c r="N29" s="19">
        <v>0</v>
      </c>
      <c r="O29" s="19">
        <v>0</v>
      </c>
      <c r="P29" s="20"/>
      <c r="Q29" s="21">
        <v>44885</v>
      </c>
      <c r="R29" s="22">
        <v>33589296</v>
      </c>
      <c r="S29" s="23">
        <f t="shared" si="0"/>
        <v>0.63576158309480502</v>
      </c>
      <c r="T29" s="24">
        <v>21354784</v>
      </c>
      <c r="U29" s="24">
        <f t="shared" si="1"/>
        <v>12234512</v>
      </c>
      <c r="V29" s="52" t="s">
        <v>875</v>
      </c>
      <c r="W29" s="7"/>
      <c r="X29" s="7"/>
    </row>
    <row r="30" spans="2:24" s="4" customFormat="1" ht="48" x14ac:dyDescent="0.15">
      <c r="B30" s="43">
        <v>28</v>
      </c>
      <c r="C30" s="55" t="s">
        <v>1209</v>
      </c>
      <c r="D30" s="45" t="s">
        <v>508</v>
      </c>
      <c r="E30" s="53">
        <v>3200000</v>
      </c>
      <c r="F30" s="46" t="s">
        <v>1380</v>
      </c>
      <c r="G30" s="47">
        <v>44580</v>
      </c>
      <c r="H30" s="48">
        <v>44586</v>
      </c>
      <c r="I30" s="49">
        <v>44919</v>
      </c>
      <c r="J30" s="50" t="s">
        <v>831</v>
      </c>
      <c r="K30" s="22">
        <v>35200000</v>
      </c>
      <c r="L30" s="25"/>
      <c r="M30" s="44"/>
      <c r="N30" s="19">
        <v>0</v>
      </c>
      <c r="O30" s="19">
        <v>0</v>
      </c>
      <c r="P30" s="20"/>
      <c r="Q30" s="21">
        <v>44919</v>
      </c>
      <c r="R30" s="22">
        <v>35200000</v>
      </c>
      <c r="S30" s="23">
        <f t="shared" si="0"/>
        <v>0.5636363636363636</v>
      </c>
      <c r="T30" s="24">
        <v>19840000</v>
      </c>
      <c r="U30" s="24">
        <f t="shared" si="1"/>
        <v>15360000</v>
      </c>
      <c r="V30" s="52" t="s">
        <v>876</v>
      </c>
      <c r="W30" s="7"/>
      <c r="X30" s="7"/>
    </row>
    <row r="31" spans="2:24" s="4" customFormat="1" ht="36" x14ac:dyDescent="0.15">
      <c r="B31" s="50">
        <v>29</v>
      </c>
      <c r="C31" s="55" t="s">
        <v>97</v>
      </c>
      <c r="D31" s="45" t="s">
        <v>509</v>
      </c>
      <c r="E31" s="53">
        <v>7000000</v>
      </c>
      <c r="F31" s="46" t="s">
        <v>1381</v>
      </c>
      <c r="G31" s="47">
        <v>44581</v>
      </c>
      <c r="H31" s="48">
        <v>44581</v>
      </c>
      <c r="I31" s="49">
        <v>44914</v>
      </c>
      <c r="J31" s="50" t="s">
        <v>831</v>
      </c>
      <c r="K31" s="22">
        <v>77000000</v>
      </c>
      <c r="L31" s="25"/>
      <c r="M31" s="44"/>
      <c r="N31" s="19">
        <v>0</v>
      </c>
      <c r="O31" s="19">
        <v>0</v>
      </c>
      <c r="P31" s="20"/>
      <c r="Q31" s="21">
        <v>44914</v>
      </c>
      <c r="R31" s="22">
        <v>77000000</v>
      </c>
      <c r="S31" s="23">
        <f t="shared" si="0"/>
        <v>0.57878788311688312</v>
      </c>
      <c r="T31" s="24">
        <v>44566667</v>
      </c>
      <c r="U31" s="24">
        <f t="shared" si="1"/>
        <v>32433333</v>
      </c>
      <c r="V31" s="52" t="s">
        <v>877</v>
      </c>
      <c r="W31" s="7"/>
      <c r="X31" s="7"/>
    </row>
    <row r="32" spans="2:24" s="4" customFormat="1" ht="48" x14ac:dyDescent="0.15">
      <c r="B32" s="43">
        <v>30</v>
      </c>
      <c r="C32" s="55" t="s">
        <v>1210</v>
      </c>
      <c r="D32" s="45" t="s">
        <v>510</v>
      </c>
      <c r="E32" s="53">
        <v>6200000</v>
      </c>
      <c r="F32" s="46" t="s">
        <v>1382</v>
      </c>
      <c r="G32" s="47">
        <v>44581</v>
      </c>
      <c r="H32" s="48">
        <v>44581</v>
      </c>
      <c r="I32" s="49">
        <v>44914</v>
      </c>
      <c r="J32" s="50" t="s">
        <v>831</v>
      </c>
      <c r="K32" s="22">
        <v>68200000</v>
      </c>
      <c r="L32" s="25"/>
      <c r="M32" s="44"/>
      <c r="N32" s="19">
        <v>0</v>
      </c>
      <c r="O32" s="19">
        <v>0</v>
      </c>
      <c r="P32" s="20"/>
      <c r="Q32" s="21">
        <v>44914</v>
      </c>
      <c r="R32" s="22">
        <v>68200000</v>
      </c>
      <c r="S32" s="23">
        <f t="shared" si="0"/>
        <v>0.57878787390029329</v>
      </c>
      <c r="T32" s="24">
        <v>39473333</v>
      </c>
      <c r="U32" s="24">
        <f t="shared" si="1"/>
        <v>28726667</v>
      </c>
      <c r="V32" s="52" t="s">
        <v>878</v>
      </c>
      <c r="W32" s="7"/>
      <c r="X32" s="7"/>
    </row>
    <row r="33" spans="2:24" s="4" customFormat="1" ht="36" x14ac:dyDescent="0.15">
      <c r="B33" s="43">
        <v>31</v>
      </c>
      <c r="C33" s="55" t="s">
        <v>87</v>
      </c>
      <c r="D33" s="45" t="s">
        <v>511</v>
      </c>
      <c r="E33" s="53">
        <v>6400000</v>
      </c>
      <c r="F33" s="46" t="s">
        <v>1383</v>
      </c>
      <c r="G33" s="47">
        <v>44582</v>
      </c>
      <c r="H33" s="48">
        <v>44586</v>
      </c>
      <c r="I33" s="49">
        <v>44919</v>
      </c>
      <c r="J33" s="50" t="s">
        <v>831</v>
      </c>
      <c r="K33" s="22">
        <v>70400000</v>
      </c>
      <c r="L33" s="25"/>
      <c r="M33" s="44"/>
      <c r="N33" s="19">
        <v>0</v>
      </c>
      <c r="O33" s="19">
        <v>0</v>
      </c>
      <c r="P33" s="20"/>
      <c r="Q33" s="21">
        <v>44919</v>
      </c>
      <c r="R33" s="22">
        <v>70400000</v>
      </c>
      <c r="S33" s="23">
        <f t="shared" si="0"/>
        <v>0.5636363636363636</v>
      </c>
      <c r="T33" s="24">
        <v>39680000</v>
      </c>
      <c r="U33" s="24">
        <f t="shared" si="1"/>
        <v>30720000</v>
      </c>
      <c r="V33" s="52" t="s">
        <v>879</v>
      </c>
      <c r="W33" s="7"/>
      <c r="X33" s="7"/>
    </row>
    <row r="34" spans="2:24" s="4" customFormat="1" ht="36" x14ac:dyDescent="0.15">
      <c r="B34" s="50">
        <v>32</v>
      </c>
      <c r="C34" s="55" t="s">
        <v>205</v>
      </c>
      <c r="D34" s="45" t="s">
        <v>512</v>
      </c>
      <c r="E34" s="53">
        <v>8755000</v>
      </c>
      <c r="F34" s="46" t="s">
        <v>1384</v>
      </c>
      <c r="G34" s="47">
        <v>44582</v>
      </c>
      <c r="H34" s="48">
        <v>44586</v>
      </c>
      <c r="I34" s="49">
        <v>44919</v>
      </c>
      <c r="J34" s="50" t="s">
        <v>831</v>
      </c>
      <c r="K34" s="22">
        <v>96305000</v>
      </c>
      <c r="L34" s="25"/>
      <c r="M34" s="44"/>
      <c r="N34" s="19">
        <v>0</v>
      </c>
      <c r="O34" s="19">
        <v>0</v>
      </c>
      <c r="P34" s="20"/>
      <c r="Q34" s="21">
        <v>44919</v>
      </c>
      <c r="R34" s="22">
        <v>96305000</v>
      </c>
      <c r="S34" s="23">
        <f t="shared" si="0"/>
        <v>0.56666666320544101</v>
      </c>
      <c r="T34" s="24">
        <v>54572833</v>
      </c>
      <c r="U34" s="24">
        <f t="shared" si="1"/>
        <v>41732167</v>
      </c>
      <c r="V34" s="52" t="s">
        <v>880</v>
      </c>
      <c r="W34" s="7"/>
      <c r="X34" s="7"/>
    </row>
    <row r="35" spans="2:24" s="4" customFormat="1" ht="48" x14ac:dyDescent="0.15">
      <c r="B35" s="43">
        <v>33</v>
      </c>
      <c r="C35" s="55" t="s">
        <v>311</v>
      </c>
      <c r="D35" s="45" t="s">
        <v>513</v>
      </c>
      <c r="E35" s="53">
        <v>9000000</v>
      </c>
      <c r="F35" s="46" t="s">
        <v>1385</v>
      </c>
      <c r="G35" s="47">
        <v>44582</v>
      </c>
      <c r="H35" s="48">
        <v>44586</v>
      </c>
      <c r="I35" s="49">
        <v>44889</v>
      </c>
      <c r="J35" s="50" t="s">
        <v>834</v>
      </c>
      <c r="K35" s="22">
        <v>90000000</v>
      </c>
      <c r="L35" s="25"/>
      <c r="M35" s="44"/>
      <c r="N35" s="19">
        <v>0</v>
      </c>
      <c r="O35" s="19">
        <v>0</v>
      </c>
      <c r="P35" s="20"/>
      <c r="Q35" s="21">
        <v>44889</v>
      </c>
      <c r="R35" s="22">
        <v>90000000</v>
      </c>
      <c r="S35" s="23">
        <f t="shared" si="0"/>
        <v>0.62</v>
      </c>
      <c r="T35" s="24">
        <v>55800000</v>
      </c>
      <c r="U35" s="24">
        <f t="shared" ref="U35:U66" si="2">R35-T35</f>
        <v>34200000</v>
      </c>
      <c r="V35" s="52" t="s">
        <v>881</v>
      </c>
      <c r="W35" s="7"/>
      <c r="X35" s="7"/>
    </row>
    <row r="36" spans="2:24" s="4" customFormat="1" ht="36" x14ac:dyDescent="0.15">
      <c r="B36" s="43">
        <v>34</v>
      </c>
      <c r="C36" s="55" t="s">
        <v>1211</v>
      </c>
      <c r="D36" s="45" t="s">
        <v>514</v>
      </c>
      <c r="E36" s="53">
        <v>4000000</v>
      </c>
      <c r="F36" s="46" t="s">
        <v>1386</v>
      </c>
      <c r="G36" s="47">
        <v>44582</v>
      </c>
      <c r="H36" s="48">
        <v>44585</v>
      </c>
      <c r="I36" s="49">
        <v>44903</v>
      </c>
      <c r="J36" s="50" t="s">
        <v>832</v>
      </c>
      <c r="K36" s="22">
        <v>42000000</v>
      </c>
      <c r="L36" s="25"/>
      <c r="M36" s="44"/>
      <c r="N36" s="19">
        <v>0</v>
      </c>
      <c r="O36" s="19">
        <v>0</v>
      </c>
      <c r="P36" s="20"/>
      <c r="Q36" s="21">
        <v>44903</v>
      </c>
      <c r="R36" s="22">
        <v>42000000</v>
      </c>
      <c r="S36" s="23">
        <f t="shared" si="0"/>
        <v>0.59365078571428576</v>
      </c>
      <c r="T36" s="24">
        <v>24933333</v>
      </c>
      <c r="U36" s="24">
        <f t="shared" si="2"/>
        <v>17066667</v>
      </c>
      <c r="V36" s="52" t="s">
        <v>882</v>
      </c>
      <c r="W36" s="7"/>
      <c r="X36" s="7"/>
    </row>
    <row r="37" spans="2:24" s="4" customFormat="1" ht="36" x14ac:dyDescent="0.15">
      <c r="B37" s="50">
        <v>35</v>
      </c>
      <c r="C37" s="55" t="s">
        <v>1212</v>
      </c>
      <c r="D37" s="45" t="s">
        <v>515</v>
      </c>
      <c r="E37" s="53">
        <v>6800000</v>
      </c>
      <c r="F37" s="46" t="s">
        <v>1387</v>
      </c>
      <c r="G37" s="47">
        <v>44581</v>
      </c>
      <c r="H37" s="48">
        <v>44593</v>
      </c>
      <c r="I37" s="49">
        <v>44895</v>
      </c>
      <c r="J37" s="50" t="s">
        <v>834</v>
      </c>
      <c r="K37" s="22">
        <v>68000000</v>
      </c>
      <c r="L37" s="25"/>
      <c r="M37" s="44"/>
      <c r="N37" s="19">
        <v>0</v>
      </c>
      <c r="O37" s="19" t="e">
        <v>#N/A</v>
      </c>
      <c r="P37" s="20"/>
      <c r="Q37" s="21">
        <v>44895</v>
      </c>
      <c r="R37" s="22">
        <v>68000000</v>
      </c>
      <c r="S37" s="23">
        <f t="shared" si="0"/>
        <v>0.6</v>
      </c>
      <c r="T37" s="24">
        <v>40800000</v>
      </c>
      <c r="U37" s="24">
        <f t="shared" si="2"/>
        <v>27200000</v>
      </c>
      <c r="V37" s="52" t="s">
        <v>883</v>
      </c>
      <c r="W37" s="7"/>
      <c r="X37" s="7"/>
    </row>
    <row r="38" spans="2:24" s="4" customFormat="1" ht="48" x14ac:dyDescent="0.15">
      <c r="B38" s="43">
        <v>36</v>
      </c>
      <c r="C38" s="55" t="s">
        <v>1213</v>
      </c>
      <c r="D38" s="45" t="s">
        <v>516</v>
      </c>
      <c r="E38" s="53">
        <v>6500000</v>
      </c>
      <c r="F38" s="46" t="s">
        <v>1388</v>
      </c>
      <c r="G38" s="47">
        <v>44581</v>
      </c>
      <c r="H38" s="48">
        <v>44601</v>
      </c>
      <c r="I38" s="49">
        <v>44914</v>
      </c>
      <c r="J38" s="50" t="s">
        <v>1736</v>
      </c>
      <c r="K38" s="22">
        <v>71500000</v>
      </c>
      <c r="L38" s="25" t="s">
        <v>1664</v>
      </c>
      <c r="M38" s="44"/>
      <c r="N38" s="19">
        <v>0</v>
      </c>
      <c r="O38" s="19">
        <v>0</v>
      </c>
      <c r="P38" s="20">
        <v>1</v>
      </c>
      <c r="Q38" s="21">
        <v>44914</v>
      </c>
      <c r="R38" s="22">
        <v>67383333</v>
      </c>
      <c r="S38" s="23">
        <f t="shared" si="0"/>
        <v>0.55305467006210574</v>
      </c>
      <c r="T38" s="24">
        <v>37266667</v>
      </c>
      <c r="U38" s="24">
        <f t="shared" si="2"/>
        <v>30116666</v>
      </c>
      <c r="V38" s="52" t="s">
        <v>884</v>
      </c>
      <c r="W38" s="7"/>
      <c r="X38" s="7"/>
    </row>
    <row r="39" spans="2:24" s="4" customFormat="1" ht="36" x14ac:dyDescent="0.15">
      <c r="B39" s="43">
        <v>37</v>
      </c>
      <c r="C39" s="55" t="s">
        <v>235</v>
      </c>
      <c r="D39" s="45" t="s">
        <v>517</v>
      </c>
      <c r="E39" s="53">
        <v>8240000</v>
      </c>
      <c r="F39" s="46" t="s">
        <v>1389</v>
      </c>
      <c r="G39" s="47">
        <v>44583</v>
      </c>
      <c r="H39" s="48">
        <v>44588</v>
      </c>
      <c r="I39" s="49">
        <v>44921</v>
      </c>
      <c r="J39" s="50" t="s">
        <v>831</v>
      </c>
      <c r="K39" s="22">
        <v>90640000</v>
      </c>
      <c r="L39" s="25"/>
      <c r="M39" s="44"/>
      <c r="N39" s="19">
        <v>0</v>
      </c>
      <c r="O39" s="19">
        <v>0</v>
      </c>
      <c r="P39" s="20"/>
      <c r="Q39" s="21">
        <v>44921</v>
      </c>
      <c r="R39" s="22">
        <v>90640000</v>
      </c>
      <c r="S39" s="23">
        <f t="shared" si="0"/>
        <v>0.55757576125330977</v>
      </c>
      <c r="T39" s="24">
        <v>50538667</v>
      </c>
      <c r="U39" s="24">
        <f t="shared" si="2"/>
        <v>40101333</v>
      </c>
      <c r="V39" s="52" t="s">
        <v>885</v>
      </c>
      <c r="W39" s="7"/>
      <c r="X39" s="7"/>
    </row>
    <row r="40" spans="2:24" s="4" customFormat="1" ht="36" x14ac:dyDescent="0.15">
      <c r="B40" s="50">
        <v>38</v>
      </c>
      <c r="C40" s="55" t="s">
        <v>1730</v>
      </c>
      <c r="D40" s="45" t="s">
        <v>518</v>
      </c>
      <c r="E40" s="53">
        <v>6000000</v>
      </c>
      <c r="F40" s="46" t="s">
        <v>1680</v>
      </c>
      <c r="G40" s="47">
        <v>44580</v>
      </c>
      <c r="H40" s="48">
        <v>44587</v>
      </c>
      <c r="I40" s="49">
        <v>44920</v>
      </c>
      <c r="J40" s="50" t="s">
        <v>831</v>
      </c>
      <c r="K40" s="22">
        <v>66000000</v>
      </c>
      <c r="L40" s="25" t="s">
        <v>1665</v>
      </c>
      <c r="M40" s="44" t="s">
        <v>1671</v>
      </c>
      <c r="N40" s="19">
        <v>0</v>
      </c>
      <c r="O40" s="19">
        <v>0</v>
      </c>
      <c r="P40" s="20"/>
      <c r="Q40" s="21">
        <v>44920</v>
      </c>
      <c r="R40" s="22">
        <v>66000000</v>
      </c>
      <c r="S40" s="23">
        <f t="shared" si="0"/>
        <v>0.56060606060606055</v>
      </c>
      <c r="T40" s="24">
        <v>37000000</v>
      </c>
      <c r="U40" s="24">
        <f t="shared" si="2"/>
        <v>29000000</v>
      </c>
      <c r="V40" s="52" t="s">
        <v>886</v>
      </c>
      <c r="W40" s="7"/>
      <c r="X40" s="7"/>
    </row>
    <row r="41" spans="2:24" s="4" customFormat="1" ht="48" x14ac:dyDescent="0.15">
      <c r="B41" s="43">
        <v>39</v>
      </c>
      <c r="C41" s="55" t="s">
        <v>249</v>
      </c>
      <c r="D41" s="45" t="s">
        <v>519</v>
      </c>
      <c r="E41" s="53">
        <v>8900000</v>
      </c>
      <c r="F41" s="46" t="s">
        <v>1390</v>
      </c>
      <c r="G41" s="47">
        <v>44580</v>
      </c>
      <c r="H41" s="48">
        <v>44585</v>
      </c>
      <c r="I41" s="49">
        <v>44918</v>
      </c>
      <c r="J41" s="50" t="s">
        <v>831</v>
      </c>
      <c r="K41" s="22">
        <v>97900000</v>
      </c>
      <c r="L41" s="25"/>
      <c r="M41" s="44"/>
      <c r="N41" s="19">
        <v>0</v>
      </c>
      <c r="O41" s="19">
        <v>0</v>
      </c>
      <c r="P41" s="20"/>
      <c r="Q41" s="21">
        <v>44918</v>
      </c>
      <c r="R41" s="22">
        <v>97900000</v>
      </c>
      <c r="S41" s="23">
        <f t="shared" si="0"/>
        <v>0.56666667007150151</v>
      </c>
      <c r="T41" s="24">
        <v>55476667</v>
      </c>
      <c r="U41" s="24">
        <f t="shared" si="2"/>
        <v>42423333</v>
      </c>
      <c r="V41" s="52" t="s">
        <v>887</v>
      </c>
      <c r="W41" s="7"/>
      <c r="X41" s="7"/>
    </row>
    <row r="42" spans="2:24" s="4" customFormat="1" ht="36" x14ac:dyDescent="0.15">
      <c r="B42" s="43">
        <v>40</v>
      </c>
      <c r="C42" s="55" t="s">
        <v>1214</v>
      </c>
      <c r="D42" s="45" t="s">
        <v>520</v>
      </c>
      <c r="E42" s="53">
        <v>9500000</v>
      </c>
      <c r="F42" s="46" t="s">
        <v>1391</v>
      </c>
      <c r="G42" s="47">
        <v>44581</v>
      </c>
      <c r="H42" s="48">
        <v>44582</v>
      </c>
      <c r="I42" s="49">
        <v>44915</v>
      </c>
      <c r="J42" s="50" t="s">
        <v>831</v>
      </c>
      <c r="K42" s="22">
        <v>104500000</v>
      </c>
      <c r="L42" s="25"/>
      <c r="M42" s="44"/>
      <c r="N42" s="19">
        <v>0</v>
      </c>
      <c r="O42" s="19">
        <v>0</v>
      </c>
      <c r="P42" s="20"/>
      <c r="Q42" s="21">
        <v>44915</v>
      </c>
      <c r="R42" s="22">
        <v>104500000</v>
      </c>
      <c r="S42" s="23">
        <f t="shared" si="0"/>
        <v>0.57575757894736845</v>
      </c>
      <c r="T42" s="24">
        <v>60166667</v>
      </c>
      <c r="U42" s="24">
        <f t="shared" si="2"/>
        <v>44333333</v>
      </c>
      <c r="V42" s="52" t="s">
        <v>888</v>
      </c>
      <c r="W42" s="7"/>
      <c r="X42" s="7"/>
    </row>
    <row r="43" spans="2:24" s="4" customFormat="1" ht="36" x14ac:dyDescent="0.15">
      <c r="B43" s="50">
        <v>41</v>
      </c>
      <c r="C43" s="55" t="s">
        <v>1215</v>
      </c>
      <c r="D43" s="45" t="s">
        <v>521</v>
      </c>
      <c r="E43" s="53">
        <v>7622000</v>
      </c>
      <c r="F43" s="46" t="s">
        <v>1392</v>
      </c>
      <c r="G43" s="47">
        <v>44580</v>
      </c>
      <c r="H43" s="48">
        <v>44585</v>
      </c>
      <c r="I43" s="49">
        <v>44918</v>
      </c>
      <c r="J43" s="50" t="s">
        <v>831</v>
      </c>
      <c r="K43" s="22">
        <v>83842000</v>
      </c>
      <c r="L43" s="25"/>
      <c r="M43" s="44"/>
      <c r="N43" s="19">
        <v>0</v>
      </c>
      <c r="O43" s="19">
        <v>0</v>
      </c>
      <c r="P43" s="20"/>
      <c r="Q43" s="21">
        <v>44918</v>
      </c>
      <c r="R43" s="22">
        <v>83842000</v>
      </c>
      <c r="S43" s="23">
        <f t="shared" si="0"/>
        <v>0.56666665871520239</v>
      </c>
      <c r="T43" s="24">
        <v>47510466</v>
      </c>
      <c r="U43" s="24">
        <f t="shared" si="2"/>
        <v>36331534</v>
      </c>
      <c r="V43" s="52" t="s">
        <v>889</v>
      </c>
      <c r="W43" s="7"/>
      <c r="X43" s="7"/>
    </row>
    <row r="44" spans="2:24" s="4" customFormat="1" ht="36" x14ac:dyDescent="0.15">
      <c r="B44" s="43">
        <v>42</v>
      </c>
      <c r="C44" s="55" t="s">
        <v>1216</v>
      </c>
      <c r="D44" s="45" t="s">
        <v>522</v>
      </c>
      <c r="E44" s="53">
        <v>7250000</v>
      </c>
      <c r="F44" s="46" t="s">
        <v>1681</v>
      </c>
      <c r="G44" s="47">
        <v>44582</v>
      </c>
      <c r="H44" s="48">
        <v>44586</v>
      </c>
      <c r="I44" s="49">
        <v>44919</v>
      </c>
      <c r="J44" s="50" t="s">
        <v>831</v>
      </c>
      <c r="K44" s="22">
        <v>79750000</v>
      </c>
      <c r="L44" s="25"/>
      <c r="M44" s="44"/>
      <c r="N44" s="19">
        <v>0</v>
      </c>
      <c r="O44" s="19">
        <v>0</v>
      </c>
      <c r="P44" s="20"/>
      <c r="Q44" s="21">
        <v>44919</v>
      </c>
      <c r="R44" s="22">
        <v>79750000</v>
      </c>
      <c r="S44" s="23">
        <f t="shared" si="0"/>
        <v>0.5636363636363636</v>
      </c>
      <c r="T44" s="24">
        <v>44950000</v>
      </c>
      <c r="U44" s="24">
        <f t="shared" si="2"/>
        <v>34800000</v>
      </c>
      <c r="V44" s="52" t="s">
        <v>890</v>
      </c>
      <c r="W44" s="7"/>
      <c r="X44" s="7"/>
    </row>
    <row r="45" spans="2:24" s="4" customFormat="1" ht="36" x14ac:dyDescent="0.15">
      <c r="B45" s="43">
        <v>43</v>
      </c>
      <c r="C45" s="55" t="s">
        <v>116</v>
      </c>
      <c r="D45" s="45" t="s">
        <v>523</v>
      </c>
      <c r="E45" s="53">
        <v>5790000</v>
      </c>
      <c r="F45" s="46" t="s">
        <v>1393</v>
      </c>
      <c r="G45" s="47">
        <v>44581</v>
      </c>
      <c r="H45" s="48">
        <v>44586</v>
      </c>
      <c r="I45" s="49">
        <v>44904</v>
      </c>
      <c r="J45" s="50" t="s">
        <v>832</v>
      </c>
      <c r="K45" s="22">
        <v>60795000</v>
      </c>
      <c r="L45" s="25"/>
      <c r="M45" s="44"/>
      <c r="N45" s="19">
        <v>0</v>
      </c>
      <c r="O45" s="19">
        <v>0</v>
      </c>
      <c r="P45" s="20"/>
      <c r="Q45" s="21">
        <v>44904</v>
      </c>
      <c r="R45" s="22">
        <v>60795000</v>
      </c>
      <c r="S45" s="23">
        <f t="shared" si="0"/>
        <v>0.59047619047619049</v>
      </c>
      <c r="T45" s="24">
        <v>35898000</v>
      </c>
      <c r="U45" s="24">
        <f t="shared" si="2"/>
        <v>24897000</v>
      </c>
      <c r="V45" s="52" t="s">
        <v>891</v>
      </c>
      <c r="W45" s="7"/>
      <c r="X45" s="7"/>
    </row>
    <row r="46" spans="2:24" s="4" customFormat="1" ht="36" x14ac:dyDescent="0.15">
      <c r="B46" s="50">
        <v>44</v>
      </c>
      <c r="C46" s="55" t="s">
        <v>1731</v>
      </c>
      <c r="D46" s="45" t="s">
        <v>524</v>
      </c>
      <c r="E46" s="53">
        <v>6339700</v>
      </c>
      <c r="F46" s="46" t="s">
        <v>1682</v>
      </c>
      <c r="G46" s="47">
        <v>44582</v>
      </c>
      <c r="H46" s="48">
        <v>44585</v>
      </c>
      <c r="I46" s="49">
        <v>44903</v>
      </c>
      <c r="J46" s="50" t="s">
        <v>832</v>
      </c>
      <c r="K46" s="22">
        <v>66566871</v>
      </c>
      <c r="L46" s="25" t="s">
        <v>1665</v>
      </c>
      <c r="M46" s="44" t="s">
        <v>1672</v>
      </c>
      <c r="N46" s="19">
        <v>0</v>
      </c>
      <c r="O46" s="19">
        <v>0</v>
      </c>
      <c r="P46" s="20"/>
      <c r="Q46" s="21">
        <v>44903</v>
      </c>
      <c r="R46" s="22">
        <v>66566850</v>
      </c>
      <c r="S46" s="23">
        <f t="shared" si="0"/>
        <v>0.59365078864329612</v>
      </c>
      <c r="T46" s="24">
        <v>39517463</v>
      </c>
      <c r="U46" s="24">
        <f t="shared" si="2"/>
        <v>27049387</v>
      </c>
      <c r="V46" s="52" t="s">
        <v>892</v>
      </c>
      <c r="W46" s="7"/>
      <c r="X46" s="7"/>
    </row>
    <row r="47" spans="2:24" s="4" customFormat="1" ht="36" x14ac:dyDescent="0.15">
      <c r="B47" s="43">
        <v>45</v>
      </c>
      <c r="C47" s="55" t="s">
        <v>274</v>
      </c>
      <c r="D47" s="45" t="s">
        <v>525</v>
      </c>
      <c r="E47" s="53">
        <v>5790000</v>
      </c>
      <c r="F47" s="46" t="s">
        <v>1394</v>
      </c>
      <c r="G47" s="47">
        <v>44581</v>
      </c>
      <c r="H47" s="48">
        <v>44585</v>
      </c>
      <c r="I47" s="49">
        <v>44903</v>
      </c>
      <c r="J47" s="50" t="s">
        <v>832</v>
      </c>
      <c r="K47" s="22">
        <v>60795000</v>
      </c>
      <c r="L47" s="25"/>
      <c r="M47" s="44"/>
      <c r="N47" s="19">
        <v>0</v>
      </c>
      <c r="O47" s="19">
        <v>0</v>
      </c>
      <c r="P47" s="20"/>
      <c r="Q47" s="21">
        <v>44903</v>
      </c>
      <c r="R47" s="22">
        <v>60795000</v>
      </c>
      <c r="S47" s="23">
        <f t="shared" si="0"/>
        <v>0.580952380952381</v>
      </c>
      <c r="T47" s="24">
        <v>35319000</v>
      </c>
      <c r="U47" s="24">
        <f t="shared" si="2"/>
        <v>25476000</v>
      </c>
      <c r="V47" s="52" t="s">
        <v>893</v>
      </c>
      <c r="W47" s="7"/>
      <c r="X47" s="7"/>
    </row>
    <row r="48" spans="2:24" s="4" customFormat="1" ht="36" x14ac:dyDescent="0.15">
      <c r="B48" s="43">
        <v>46</v>
      </c>
      <c r="C48" s="55" t="s">
        <v>1217</v>
      </c>
      <c r="D48" s="45" t="s">
        <v>526</v>
      </c>
      <c r="E48" s="53">
        <v>5790000</v>
      </c>
      <c r="F48" s="46" t="s">
        <v>1395</v>
      </c>
      <c r="G48" s="47">
        <v>44582</v>
      </c>
      <c r="H48" s="48">
        <v>44586</v>
      </c>
      <c r="I48" s="49">
        <v>44904</v>
      </c>
      <c r="J48" s="50" t="s">
        <v>832</v>
      </c>
      <c r="K48" s="22">
        <v>60795000</v>
      </c>
      <c r="L48" s="25"/>
      <c r="M48" s="44"/>
      <c r="N48" s="19">
        <v>0</v>
      </c>
      <c r="O48" s="19">
        <v>0</v>
      </c>
      <c r="P48" s="20"/>
      <c r="Q48" s="21">
        <v>44904</v>
      </c>
      <c r="R48" s="22">
        <v>60795000</v>
      </c>
      <c r="S48" s="23">
        <f t="shared" si="0"/>
        <v>0.59047619047619049</v>
      </c>
      <c r="T48" s="24">
        <v>35898000</v>
      </c>
      <c r="U48" s="24">
        <f t="shared" si="2"/>
        <v>24897000</v>
      </c>
      <c r="V48" s="52" t="s">
        <v>894</v>
      </c>
      <c r="W48" s="7"/>
      <c r="X48" s="7"/>
    </row>
    <row r="49" spans="2:24" s="4" customFormat="1" ht="48" x14ac:dyDescent="0.15">
      <c r="B49" s="50">
        <v>47</v>
      </c>
      <c r="C49" s="55" t="s">
        <v>305</v>
      </c>
      <c r="D49" s="45" t="s">
        <v>527</v>
      </c>
      <c r="E49" s="53">
        <v>5790000</v>
      </c>
      <c r="F49" s="46" t="s">
        <v>1396</v>
      </c>
      <c r="G49" s="47">
        <v>44581</v>
      </c>
      <c r="H49" s="48">
        <v>44582</v>
      </c>
      <c r="I49" s="49">
        <v>44900</v>
      </c>
      <c r="J49" s="50" t="s">
        <v>832</v>
      </c>
      <c r="K49" s="22">
        <v>60795000</v>
      </c>
      <c r="L49" s="25"/>
      <c r="M49" s="44"/>
      <c r="N49" s="19">
        <v>0</v>
      </c>
      <c r="O49" s="19">
        <v>0</v>
      </c>
      <c r="P49" s="20"/>
      <c r="Q49" s="21">
        <v>44900</v>
      </c>
      <c r="R49" s="22">
        <v>60795000</v>
      </c>
      <c r="S49" s="23">
        <f t="shared" si="0"/>
        <v>0.60317460317460314</v>
      </c>
      <c r="T49" s="24">
        <v>36670000</v>
      </c>
      <c r="U49" s="24">
        <f t="shared" si="2"/>
        <v>24125000</v>
      </c>
      <c r="V49" s="52" t="s">
        <v>895</v>
      </c>
      <c r="W49" s="7"/>
      <c r="X49" s="7"/>
    </row>
    <row r="50" spans="2:24" s="4" customFormat="1" ht="36" x14ac:dyDescent="0.15">
      <c r="B50" s="43">
        <v>48</v>
      </c>
      <c r="C50" s="55" t="s">
        <v>307</v>
      </c>
      <c r="D50" s="45" t="s">
        <v>528</v>
      </c>
      <c r="E50" s="53">
        <v>5790000</v>
      </c>
      <c r="F50" s="46" t="s">
        <v>1397</v>
      </c>
      <c r="G50" s="47">
        <v>44582</v>
      </c>
      <c r="H50" s="48">
        <v>44586</v>
      </c>
      <c r="I50" s="49">
        <v>44904</v>
      </c>
      <c r="J50" s="50" t="s">
        <v>832</v>
      </c>
      <c r="K50" s="22">
        <v>60795000</v>
      </c>
      <c r="L50" s="25"/>
      <c r="M50" s="44"/>
      <c r="N50" s="19">
        <v>0</v>
      </c>
      <c r="O50" s="19">
        <v>0</v>
      </c>
      <c r="P50" s="20"/>
      <c r="Q50" s="21">
        <v>44904</v>
      </c>
      <c r="R50" s="22">
        <v>60795000</v>
      </c>
      <c r="S50" s="23">
        <f t="shared" si="0"/>
        <v>0.59047619047619049</v>
      </c>
      <c r="T50" s="24">
        <v>35898000</v>
      </c>
      <c r="U50" s="24">
        <f t="shared" si="2"/>
        <v>24897000</v>
      </c>
      <c r="V50" s="52" t="s">
        <v>896</v>
      </c>
      <c r="W50" s="7"/>
      <c r="X50" s="7"/>
    </row>
    <row r="51" spans="2:24" s="4" customFormat="1" ht="36" x14ac:dyDescent="0.15">
      <c r="B51" s="43">
        <v>49</v>
      </c>
      <c r="C51" s="55" t="s">
        <v>1218</v>
      </c>
      <c r="D51" s="45" t="s">
        <v>529</v>
      </c>
      <c r="E51" s="53">
        <v>5790000</v>
      </c>
      <c r="F51" s="46" t="s">
        <v>1398</v>
      </c>
      <c r="G51" s="47">
        <v>44581</v>
      </c>
      <c r="H51" s="48">
        <v>44586</v>
      </c>
      <c r="I51" s="49">
        <v>44904</v>
      </c>
      <c r="J51" s="50" t="s">
        <v>832</v>
      </c>
      <c r="K51" s="22">
        <v>60795000</v>
      </c>
      <c r="L51" s="25"/>
      <c r="M51" s="44"/>
      <c r="N51" s="19">
        <v>0</v>
      </c>
      <c r="O51" s="19">
        <v>0</v>
      </c>
      <c r="P51" s="20"/>
      <c r="Q51" s="21">
        <v>44904</v>
      </c>
      <c r="R51" s="22">
        <v>60795000</v>
      </c>
      <c r="S51" s="23">
        <f t="shared" si="0"/>
        <v>0.59047619047619049</v>
      </c>
      <c r="T51" s="24">
        <v>35898000</v>
      </c>
      <c r="U51" s="24">
        <f t="shared" si="2"/>
        <v>24897000</v>
      </c>
      <c r="V51" s="52" t="s">
        <v>897</v>
      </c>
      <c r="W51" s="7"/>
      <c r="X51" s="7"/>
    </row>
    <row r="52" spans="2:24" s="4" customFormat="1" ht="48" x14ac:dyDescent="0.15">
      <c r="B52" s="50">
        <v>50</v>
      </c>
      <c r="C52" s="55" t="s">
        <v>1219</v>
      </c>
      <c r="D52" s="45" t="s">
        <v>530</v>
      </c>
      <c r="E52" s="53">
        <v>5790000</v>
      </c>
      <c r="F52" s="46" t="s">
        <v>1399</v>
      </c>
      <c r="G52" s="47">
        <v>44582</v>
      </c>
      <c r="H52" s="48">
        <v>44586</v>
      </c>
      <c r="I52" s="49">
        <v>44904</v>
      </c>
      <c r="J52" s="50" t="s">
        <v>832</v>
      </c>
      <c r="K52" s="22">
        <v>60795000</v>
      </c>
      <c r="L52" s="25"/>
      <c r="M52" s="44"/>
      <c r="N52" s="19">
        <v>0</v>
      </c>
      <c r="O52" s="19">
        <v>0</v>
      </c>
      <c r="P52" s="20"/>
      <c r="Q52" s="21">
        <v>44904</v>
      </c>
      <c r="R52" s="22">
        <v>60795000</v>
      </c>
      <c r="S52" s="23">
        <f t="shared" si="0"/>
        <v>0.59047619047619049</v>
      </c>
      <c r="T52" s="24">
        <v>35898000</v>
      </c>
      <c r="U52" s="24">
        <f t="shared" si="2"/>
        <v>24897000</v>
      </c>
      <c r="V52" s="52" t="s">
        <v>898</v>
      </c>
      <c r="W52" s="7"/>
      <c r="X52" s="7"/>
    </row>
    <row r="53" spans="2:24" s="4" customFormat="1" ht="36" x14ac:dyDescent="0.15">
      <c r="B53" s="43">
        <v>51</v>
      </c>
      <c r="C53" s="55" t="s">
        <v>180</v>
      </c>
      <c r="D53" s="45" t="s">
        <v>531</v>
      </c>
      <c r="E53" s="53">
        <v>6339700</v>
      </c>
      <c r="F53" s="46" t="s">
        <v>1683</v>
      </c>
      <c r="G53" s="47">
        <v>44581</v>
      </c>
      <c r="H53" s="48">
        <v>44582</v>
      </c>
      <c r="I53" s="49">
        <v>44900</v>
      </c>
      <c r="J53" s="50" t="s">
        <v>832</v>
      </c>
      <c r="K53" s="22">
        <v>66566866</v>
      </c>
      <c r="L53" s="25" t="s">
        <v>1663</v>
      </c>
      <c r="M53" s="44"/>
      <c r="N53" s="19">
        <v>0</v>
      </c>
      <c r="O53" s="19">
        <v>0</v>
      </c>
      <c r="P53" s="20"/>
      <c r="Q53" s="21">
        <v>44900</v>
      </c>
      <c r="R53" s="22">
        <v>66566850</v>
      </c>
      <c r="S53" s="23">
        <f t="shared" si="0"/>
        <v>0.60317459816710572</v>
      </c>
      <c r="T53" s="24">
        <v>40151433</v>
      </c>
      <c r="U53" s="24">
        <f t="shared" si="2"/>
        <v>26415417</v>
      </c>
      <c r="V53" s="52" t="s">
        <v>899</v>
      </c>
      <c r="W53" s="7"/>
      <c r="X53" s="7"/>
    </row>
    <row r="54" spans="2:24" s="4" customFormat="1" ht="36" x14ac:dyDescent="0.15">
      <c r="B54" s="43">
        <v>52</v>
      </c>
      <c r="C54" s="55" t="s">
        <v>1220</v>
      </c>
      <c r="D54" s="45" t="s">
        <v>532</v>
      </c>
      <c r="E54" s="53">
        <v>4808463.7391304346</v>
      </c>
      <c r="F54" s="46" t="s">
        <v>1400</v>
      </c>
      <c r="G54" s="47">
        <v>44581</v>
      </c>
      <c r="H54" s="48">
        <v>44588</v>
      </c>
      <c r="I54" s="49">
        <v>44926</v>
      </c>
      <c r="J54" s="50" t="s">
        <v>835</v>
      </c>
      <c r="K54" s="22">
        <v>56948000</v>
      </c>
      <c r="L54" s="25" t="s">
        <v>1663</v>
      </c>
      <c r="M54" s="44"/>
      <c r="N54" s="19">
        <v>0</v>
      </c>
      <c r="O54" s="19">
        <v>1650667</v>
      </c>
      <c r="P54" s="20"/>
      <c r="Q54" s="21">
        <v>44926</v>
      </c>
      <c r="R54" s="22">
        <v>55297333</v>
      </c>
      <c r="S54" s="23">
        <f t="shared" si="0"/>
        <v>0.54925374068221333</v>
      </c>
      <c r="T54" s="24">
        <v>30372267</v>
      </c>
      <c r="U54" s="24">
        <f t="shared" si="2"/>
        <v>24925066</v>
      </c>
      <c r="V54" s="52" t="s">
        <v>900</v>
      </c>
      <c r="W54" s="7"/>
      <c r="X54" s="7"/>
    </row>
    <row r="55" spans="2:24" s="4" customFormat="1" ht="48" x14ac:dyDescent="0.15">
      <c r="B55" s="50">
        <v>53</v>
      </c>
      <c r="C55" s="55" t="s">
        <v>240</v>
      </c>
      <c r="D55" s="45" t="s">
        <v>533</v>
      </c>
      <c r="E55" s="53">
        <v>7250000</v>
      </c>
      <c r="F55" s="46" t="s">
        <v>1684</v>
      </c>
      <c r="G55" s="47">
        <v>44582</v>
      </c>
      <c r="H55" s="48">
        <v>44585</v>
      </c>
      <c r="I55" s="49">
        <v>44918</v>
      </c>
      <c r="J55" s="50" t="s">
        <v>831</v>
      </c>
      <c r="K55" s="22">
        <v>79750000</v>
      </c>
      <c r="L55" s="25"/>
      <c r="M55" s="44"/>
      <c r="N55" s="19">
        <v>0</v>
      </c>
      <c r="O55" s="19">
        <v>0</v>
      </c>
      <c r="P55" s="20"/>
      <c r="Q55" s="21">
        <v>44918</v>
      </c>
      <c r="R55" s="22">
        <v>79750000</v>
      </c>
      <c r="S55" s="23">
        <f t="shared" si="0"/>
        <v>0.56666667084639499</v>
      </c>
      <c r="T55" s="24">
        <v>45191667</v>
      </c>
      <c r="U55" s="24">
        <f t="shared" si="2"/>
        <v>34558333</v>
      </c>
      <c r="V55" s="52" t="s">
        <v>901</v>
      </c>
      <c r="W55" s="7"/>
      <c r="X55" s="7"/>
    </row>
    <row r="56" spans="2:24" s="4" customFormat="1" ht="36" x14ac:dyDescent="0.15">
      <c r="B56" s="43">
        <v>54</v>
      </c>
      <c r="C56" s="55" t="s">
        <v>1221</v>
      </c>
      <c r="D56" s="45" t="s">
        <v>534</v>
      </c>
      <c r="E56" s="53">
        <v>10900000</v>
      </c>
      <c r="F56" s="46" t="s">
        <v>1402</v>
      </c>
      <c r="G56" s="47">
        <v>44587</v>
      </c>
      <c r="H56" s="48">
        <v>44593</v>
      </c>
      <c r="I56" s="49">
        <v>44895</v>
      </c>
      <c r="J56" s="50" t="s">
        <v>834</v>
      </c>
      <c r="K56" s="22">
        <v>109000000</v>
      </c>
      <c r="L56" s="25" t="s">
        <v>1666</v>
      </c>
      <c r="M56" s="44"/>
      <c r="N56" s="19">
        <v>0</v>
      </c>
      <c r="O56" s="19">
        <v>0</v>
      </c>
      <c r="P56" s="20"/>
      <c r="Q56" s="21">
        <v>44895</v>
      </c>
      <c r="R56" s="22">
        <v>109000000</v>
      </c>
      <c r="S56" s="23">
        <f t="shared" si="0"/>
        <v>0.6</v>
      </c>
      <c r="T56" s="24">
        <v>65400000</v>
      </c>
      <c r="U56" s="24">
        <f t="shared" si="2"/>
        <v>43600000</v>
      </c>
      <c r="V56" s="52" t="s">
        <v>902</v>
      </c>
      <c r="W56" s="7"/>
      <c r="X56" s="7"/>
    </row>
    <row r="57" spans="2:24" s="4" customFormat="1" ht="36" x14ac:dyDescent="0.15">
      <c r="B57" s="43">
        <v>55</v>
      </c>
      <c r="C57" s="55" t="s">
        <v>1222</v>
      </c>
      <c r="D57" s="45" t="s">
        <v>535</v>
      </c>
      <c r="E57" s="53">
        <v>4250000</v>
      </c>
      <c r="F57" s="46" t="s">
        <v>1403</v>
      </c>
      <c r="G57" s="47">
        <v>44581</v>
      </c>
      <c r="H57" s="48">
        <v>44585</v>
      </c>
      <c r="I57" s="49">
        <v>44643</v>
      </c>
      <c r="J57" s="50" t="s">
        <v>836</v>
      </c>
      <c r="K57" s="22">
        <v>8500000</v>
      </c>
      <c r="L57" s="25"/>
      <c r="M57" s="44"/>
      <c r="N57" s="19">
        <v>0</v>
      </c>
      <c r="O57" s="19">
        <v>0</v>
      </c>
      <c r="P57" s="20"/>
      <c r="Q57" s="21">
        <v>44643</v>
      </c>
      <c r="R57" s="22">
        <v>8500000</v>
      </c>
      <c r="S57" s="23">
        <f t="shared" si="0"/>
        <v>1</v>
      </c>
      <c r="T57" s="24">
        <v>8500000</v>
      </c>
      <c r="U57" s="24">
        <f t="shared" si="2"/>
        <v>0</v>
      </c>
      <c r="V57" s="52" t="s">
        <v>903</v>
      </c>
      <c r="W57" s="7"/>
      <c r="X57" s="7"/>
    </row>
    <row r="58" spans="2:24" s="4" customFormat="1" ht="36" x14ac:dyDescent="0.15">
      <c r="B58" s="56">
        <v>56</v>
      </c>
      <c r="C58" s="55" t="s">
        <v>1223</v>
      </c>
      <c r="D58" s="45" t="s">
        <v>536</v>
      </c>
      <c r="E58" s="53">
        <v>3336685</v>
      </c>
      <c r="F58" s="46" t="s">
        <v>1404</v>
      </c>
      <c r="G58" s="47">
        <v>44582</v>
      </c>
      <c r="H58" s="48">
        <v>44587</v>
      </c>
      <c r="I58" s="49">
        <v>44920</v>
      </c>
      <c r="J58" s="50" t="s">
        <v>831</v>
      </c>
      <c r="K58" s="22">
        <v>36703535</v>
      </c>
      <c r="L58" s="25"/>
      <c r="M58" s="44"/>
      <c r="N58" s="19">
        <v>0</v>
      </c>
      <c r="O58" s="19">
        <v>0</v>
      </c>
      <c r="P58" s="20"/>
      <c r="Q58" s="21">
        <v>44920</v>
      </c>
      <c r="R58" s="22">
        <v>36703535</v>
      </c>
      <c r="S58" s="23">
        <f t="shared" si="0"/>
        <v>0.56060605606517189</v>
      </c>
      <c r="T58" s="24">
        <v>20576224</v>
      </c>
      <c r="U58" s="24">
        <f t="shared" si="2"/>
        <v>16127311</v>
      </c>
      <c r="V58" s="52" t="s">
        <v>904</v>
      </c>
      <c r="W58" s="7"/>
      <c r="X58" s="7"/>
    </row>
    <row r="59" spans="2:24" s="4" customFormat="1" ht="36" x14ac:dyDescent="0.15">
      <c r="B59" s="43">
        <v>57</v>
      </c>
      <c r="C59" s="55" t="s">
        <v>153</v>
      </c>
      <c r="D59" s="45" t="s">
        <v>537</v>
      </c>
      <c r="E59" s="53">
        <v>6500000</v>
      </c>
      <c r="F59" s="46" t="s">
        <v>1405</v>
      </c>
      <c r="G59" s="47">
        <v>44581</v>
      </c>
      <c r="H59" s="48">
        <v>44585</v>
      </c>
      <c r="I59" s="49">
        <v>44918</v>
      </c>
      <c r="J59" s="50" t="s">
        <v>831</v>
      </c>
      <c r="K59" s="22">
        <v>71500000</v>
      </c>
      <c r="L59" s="25"/>
      <c r="M59" s="44"/>
      <c r="N59" s="19">
        <v>0</v>
      </c>
      <c r="O59" s="19">
        <v>0</v>
      </c>
      <c r="P59" s="20"/>
      <c r="Q59" s="21">
        <v>44918</v>
      </c>
      <c r="R59" s="22">
        <v>71500000</v>
      </c>
      <c r="S59" s="23">
        <f t="shared" si="0"/>
        <v>0.56666667132867132</v>
      </c>
      <c r="T59" s="24">
        <v>40516667</v>
      </c>
      <c r="U59" s="24">
        <f t="shared" si="2"/>
        <v>30983333</v>
      </c>
      <c r="V59" s="52" t="s">
        <v>905</v>
      </c>
      <c r="W59" s="7"/>
      <c r="X59" s="7"/>
    </row>
    <row r="60" spans="2:24" s="135" customFormat="1" ht="36" x14ac:dyDescent="0.15">
      <c r="B60" s="126">
        <v>58</v>
      </c>
      <c r="C60" s="110" t="s">
        <v>101</v>
      </c>
      <c r="D60" s="127" t="s">
        <v>538</v>
      </c>
      <c r="E60" s="128">
        <v>8240000</v>
      </c>
      <c r="F60" s="129" t="s">
        <v>1406</v>
      </c>
      <c r="G60" s="114">
        <v>44581</v>
      </c>
      <c r="H60" s="115">
        <v>44585</v>
      </c>
      <c r="I60" s="130">
        <v>44918</v>
      </c>
      <c r="J60" s="117" t="s">
        <v>831</v>
      </c>
      <c r="K60" s="118">
        <v>90640000</v>
      </c>
      <c r="L60" s="131" t="s">
        <v>1666</v>
      </c>
      <c r="M60" s="132"/>
      <c r="N60" s="121">
        <v>0</v>
      </c>
      <c r="O60" s="121">
        <v>0</v>
      </c>
      <c r="P60" s="133"/>
      <c r="Q60" s="116">
        <v>44918</v>
      </c>
      <c r="R60" s="118">
        <v>56306667</v>
      </c>
      <c r="S60" s="123">
        <f t="shared" si="0"/>
        <v>0.91219512247102108</v>
      </c>
      <c r="T60" s="134">
        <v>51362667</v>
      </c>
      <c r="U60" s="124">
        <v>4944000</v>
      </c>
      <c r="V60" s="125" t="s">
        <v>906</v>
      </c>
    </row>
    <row r="61" spans="2:24" s="4" customFormat="1" ht="36" x14ac:dyDescent="0.15">
      <c r="B61" s="50">
        <v>59</v>
      </c>
      <c r="C61" s="55" t="s">
        <v>323</v>
      </c>
      <c r="D61" s="45" t="s">
        <v>539</v>
      </c>
      <c r="E61" s="53">
        <v>10300000</v>
      </c>
      <c r="F61" s="46" t="s">
        <v>1407</v>
      </c>
      <c r="G61" s="47">
        <v>44583</v>
      </c>
      <c r="H61" s="48">
        <v>44586</v>
      </c>
      <c r="I61" s="49">
        <v>44919</v>
      </c>
      <c r="J61" s="50" t="s">
        <v>831</v>
      </c>
      <c r="K61" s="22">
        <v>113300000</v>
      </c>
      <c r="L61" s="25"/>
      <c r="M61" s="44"/>
      <c r="N61" s="19">
        <v>0</v>
      </c>
      <c r="O61" s="19">
        <v>0</v>
      </c>
      <c r="P61" s="20"/>
      <c r="Q61" s="21">
        <v>44919</v>
      </c>
      <c r="R61" s="22">
        <v>113300000</v>
      </c>
      <c r="S61" s="23">
        <f t="shared" si="0"/>
        <v>0.5636363636363636</v>
      </c>
      <c r="T61" s="24">
        <v>63860000</v>
      </c>
      <c r="U61" s="24">
        <f t="shared" si="2"/>
        <v>49440000</v>
      </c>
      <c r="V61" s="52" t="s">
        <v>907</v>
      </c>
      <c r="W61" s="7"/>
      <c r="X61" s="7"/>
    </row>
    <row r="62" spans="2:24" s="4" customFormat="1" ht="48" x14ac:dyDescent="0.15">
      <c r="B62" s="43">
        <v>60</v>
      </c>
      <c r="C62" s="55" t="s">
        <v>40</v>
      </c>
      <c r="D62" s="45" t="s">
        <v>540</v>
      </c>
      <c r="E62" s="53">
        <v>5871000</v>
      </c>
      <c r="F62" s="46" t="s">
        <v>1408</v>
      </c>
      <c r="G62" s="47">
        <v>44582</v>
      </c>
      <c r="H62" s="48">
        <v>44585</v>
      </c>
      <c r="I62" s="49">
        <v>44796</v>
      </c>
      <c r="J62" s="50" t="s">
        <v>837</v>
      </c>
      <c r="K62" s="22">
        <v>41097000</v>
      </c>
      <c r="L62" s="25"/>
      <c r="M62" s="44"/>
      <c r="N62" s="19">
        <v>0</v>
      </c>
      <c r="O62" s="19">
        <v>0</v>
      </c>
      <c r="P62" s="20"/>
      <c r="Q62" s="21">
        <v>44796</v>
      </c>
      <c r="R62" s="22">
        <v>41097000</v>
      </c>
      <c r="S62" s="23">
        <f t="shared" si="0"/>
        <v>0.89047619047619042</v>
      </c>
      <c r="T62" s="24">
        <v>36595900</v>
      </c>
      <c r="U62" s="24">
        <f t="shared" si="2"/>
        <v>4501100</v>
      </c>
      <c r="V62" s="52" t="s">
        <v>908</v>
      </c>
      <c r="W62" s="7"/>
      <c r="X62" s="7"/>
    </row>
    <row r="63" spans="2:24" s="4" customFormat="1" ht="36" x14ac:dyDescent="0.15">
      <c r="B63" s="43">
        <v>61</v>
      </c>
      <c r="C63" s="55" t="s">
        <v>17</v>
      </c>
      <c r="D63" s="45" t="s">
        <v>541</v>
      </c>
      <c r="E63" s="53">
        <v>4326000</v>
      </c>
      <c r="F63" s="46" t="s">
        <v>1409</v>
      </c>
      <c r="G63" s="47">
        <v>44582</v>
      </c>
      <c r="H63" s="48">
        <v>44585</v>
      </c>
      <c r="I63" s="49">
        <v>44918</v>
      </c>
      <c r="J63" s="50" t="s">
        <v>831</v>
      </c>
      <c r="K63" s="22">
        <v>47586000</v>
      </c>
      <c r="L63" s="25"/>
      <c r="M63" s="44"/>
      <c r="N63" s="19">
        <v>0</v>
      </c>
      <c r="O63" s="19">
        <v>0</v>
      </c>
      <c r="P63" s="20"/>
      <c r="Q63" s="21">
        <v>44918</v>
      </c>
      <c r="R63" s="22">
        <v>47586000</v>
      </c>
      <c r="S63" s="23">
        <f t="shared" si="0"/>
        <v>0.56666666666666665</v>
      </c>
      <c r="T63" s="24">
        <v>26965400</v>
      </c>
      <c r="U63" s="24">
        <f t="shared" si="2"/>
        <v>20620600</v>
      </c>
      <c r="V63" s="52" t="s">
        <v>909</v>
      </c>
      <c r="W63" s="7"/>
      <c r="X63" s="7"/>
    </row>
    <row r="64" spans="2:24" s="4" customFormat="1" ht="48" x14ac:dyDescent="0.15">
      <c r="B64" s="50">
        <v>62</v>
      </c>
      <c r="C64" s="55" t="s">
        <v>1224</v>
      </c>
      <c r="D64" s="45" t="s">
        <v>542</v>
      </c>
      <c r="E64" s="53">
        <v>4120000</v>
      </c>
      <c r="F64" s="46" t="s">
        <v>1410</v>
      </c>
      <c r="G64" s="47">
        <v>44582</v>
      </c>
      <c r="H64" s="48">
        <v>44585</v>
      </c>
      <c r="I64" s="49">
        <v>44918</v>
      </c>
      <c r="J64" s="50" t="s">
        <v>831</v>
      </c>
      <c r="K64" s="22">
        <v>45320000</v>
      </c>
      <c r="L64" s="25"/>
      <c r="M64" s="44"/>
      <c r="N64" s="19">
        <v>0</v>
      </c>
      <c r="O64" s="19">
        <v>0</v>
      </c>
      <c r="P64" s="20"/>
      <c r="Q64" s="21">
        <v>44918</v>
      </c>
      <c r="R64" s="22">
        <v>45320000</v>
      </c>
      <c r="S64" s="23">
        <f t="shared" si="0"/>
        <v>0.56666665931156224</v>
      </c>
      <c r="T64" s="24">
        <v>25681333</v>
      </c>
      <c r="U64" s="24">
        <f t="shared" si="2"/>
        <v>19638667</v>
      </c>
      <c r="V64" s="52" t="s">
        <v>910</v>
      </c>
      <c r="W64" s="7"/>
      <c r="X64" s="7"/>
    </row>
    <row r="65" spans="2:24" s="4" customFormat="1" ht="36" x14ac:dyDescent="0.15">
      <c r="B65" s="43">
        <v>63</v>
      </c>
      <c r="C65" s="55" t="s">
        <v>172</v>
      </c>
      <c r="D65" s="45" t="s">
        <v>543</v>
      </c>
      <c r="E65" s="53">
        <v>10000000</v>
      </c>
      <c r="F65" s="46" t="s">
        <v>1411</v>
      </c>
      <c r="G65" s="47">
        <v>44585</v>
      </c>
      <c r="H65" s="48">
        <v>44588</v>
      </c>
      <c r="I65" s="49">
        <v>44921</v>
      </c>
      <c r="J65" s="50" t="s">
        <v>831</v>
      </c>
      <c r="K65" s="22">
        <v>110000000</v>
      </c>
      <c r="L65" s="25"/>
      <c r="M65" s="44"/>
      <c r="N65" s="19">
        <v>0</v>
      </c>
      <c r="O65" s="19">
        <v>0</v>
      </c>
      <c r="P65" s="20"/>
      <c r="Q65" s="21">
        <v>44921</v>
      </c>
      <c r="R65" s="22">
        <v>110000000</v>
      </c>
      <c r="S65" s="23">
        <f t="shared" si="0"/>
        <v>0.50606060909090911</v>
      </c>
      <c r="T65" s="24">
        <v>55666667</v>
      </c>
      <c r="U65" s="24">
        <f t="shared" si="2"/>
        <v>54333333</v>
      </c>
      <c r="V65" s="52" t="s">
        <v>911</v>
      </c>
      <c r="W65" s="7"/>
      <c r="X65" s="7"/>
    </row>
    <row r="66" spans="2:24" s="4" customFormat="1" ht="36" x14ac:dyDescent="0.15">
      <c r="B66" s="43">
        <v>64</v>
      </c>
      <c r="C66" s="55" t="s">
        <v>224</v>
      </c>
      <c r="D66" s="45" t="s">
        <v>544</v>
      </c>
      <c r="E66" s="53">
        <v>10000000</v>
      </c>
      <c r="F66" s="46" t="s">
        <v>1685</v>
      </c>
      <c r="G66" s="47">
        <v>44582</v>
      </c>
      <c r="H66" s="48">
        <v>44585</v>
      </c>
      <c r="I66" s="49">
        <v>44918</v>
      </c>
      <c r="J66" s="50" t="s">
        <v>831</v>
      </c>
      <c r="K66" s="22">
        <v>110000000</v>
      </c>
      <c r="L66" s="25"/>
      <c r="M66" s="44"/>
      <c r="N66" s="19">
        <v>0</v>
      </c>
      <c r="O66" s="19">
        <v>0</v>
      </c>
      <c r="P66" s="20"/>
      <c r="Q66" s="21">
        <v>44918</v>
      </c>
      <c r="R66" s="22">
        <v>110000000</v>
      </c>
      <c r="S66" s="23">
        <f t="shared" si="0"/>
        <v>0.56666666363636364</v>
      </c>
      <c r="T66" s="24">
        <v>62333333</v>
      </c>
      <c r="U66" s="24">
        <f t="shared" si="2"/>
        <v>47666667</v>
      </c>
      <c r="V66" s="52" t="s">
        <v>912</v>
      </c>
      <c r="W66" s="7"/>
      <c r="X66" s="7"/>
    </row>
    <row r="67" spans="2:24" s="4" customFormat="1" ht="48" x14ac:dyDescent="0.15">
      <c r="B67" s="50">
        <v>65</v>
      </c>
      <c r="C67" s="55" t="s">
        <v>1225</v>
      </c>
      <c r="D67" s="45" t="s">
        <v>545</v>
      </c>
      <c r="E67" s="53">
        <v>5790000</v>
      </c>
      <c r="F67" s="46" t="s">
        <v>1412</v>
      </c>
      <c r="G67" s="47">
        <v>44582</v>
      </c>
      <c r="H67" s="48">
        <v>44585</v>
      </c>
      <c r="I67" s="49">
        <v>44903</v>
      </c>
      <c r="J67" s="50" t="s">
        <v>838</v>
      </c>
      <c r="K67" s="22">
        <v>60795000</v>
      </c>
      <c r="L67" s="25"/>
      <c r="M67" s="44"/>
      <c r="N67" s="19">
        <v>0</v>
      </c>
      <c r="O67" s="19">
        <v>0</v>
      </c>
      <c r="P67" s="20"/>
      <c r="Q67" s="21">
        <v>44903</v>
      </c>
      <c r="R67" s="22">
        <v>60795000</v>
      </c>
      <c r="S67" s="23">
        <f t="shared" ref="S67:S130" si="3">T67*100%/R67</f>
        <v>0.59365079365079365</v>
      </c>
      <c r="T67" s="24">
        <v>36091000</v>
      </c>
      <c r="U67" s="24">
        <f t="shared" ref="U67:U82" si="4">R67-T67</f>
        <v>24704000</v>
      </c>
      <c r="V67" s="52" t="s">
        <v>913</v>
      </c>
      <c r="W67" s="7"/>
      <c r="X67" s="7"/>
    </row>
    <row r="68" spans="2:24" s="4" customFormat="1" ht="36" x14ac:dyDescent="0.15">
      <c r="B68" s="43">
        <v>66</v>
      </c>
      <c r="C68" s="55" t="s">
        <v>178</v>
      </c>
      <c r="D68" s="45" t="s">
        <v>546</v>
      </c>
      <c r="E68" s="53">
        <v>5790000</v>
      </c>
      <c r="F68" s="46" t="s">
        <v>1413</v>
      </c>
      <c r="G68" s="47">
        <v>44582</v>
      </c>
      <c r="H68" s="48">
        <v>44588</v>
      </c>
      <c r="I68" s="49">
        <v>44906</v>
      </c>
      <c r="J68" s="50" t="s">
        <v>838</v>
      </c>
      <c r="K68" s="22">
        <v>60795000</v>
      </c>
      <c r="L68" s="25"/>
      <c r="M68" s="44"/>
      <c r="N68" s="19">
        <v>0</v>
      </c>
      <c r="O68" s="19">
        <v>0</v>
      </c>
      <c r="P68" s="20"/>
      <c r="Q68" s="21">
        <v>44906</v>
      </c>
      <c r="R68" s="22">
        <v>60795000</v>
      </c>
      <c r="S68" s="23">
        <f t="shared" si="3"/>
        <v>0.58412698412698416</v>
      </c>
      <c r="T68" s="24">
        <v>35512000</v>
      </c>
      <c r="U68" s="24">
        <f t="shared" si="4"/>
        <v>25283000</v>
      </c>
      <c r="V68" s="52" t="s">
        <v>914</v>
      </c>
      <c r="W68" s="7"/>
      <c r="X68" s="7"/>
    </row>
    <row r="69" spans="2:24" s="4" customFormat="1" ht="36" x14ac:dyDescent="0.15">
      <c r="B69" s="43">
        <v>67</v>
      </c>
      <c r="C69" s="55" t="s">
        <v>314</v>
      </c>
      <c r="D69" s="45" t="s">
        <v>547</v>
      </c>
      <c r="E69" s="53">
        <v>5790000</v>
      </c>
      <c r="F69" s="46" t="s">
        <v>1414</v>
      </c>
      <c r="G69" s="47">
        <v>44582</v>
      </c>
      <c r="H69" s="48">
        <v>44588</v>
      </c>
      <c r="I69" s="49">
        <v>44906</v>
      </c>
      <c r="J69" s="50" t="s">
        <v>838</v>
      </c>
      <c r="K69" s="22">
        <v>60795000</v>
      </c>
      <c r="L69" s="25"/>
      <c r="M69" s="44"/>
      <c r="N69" s="19">
        <v>0</v>
      </c>
      <c r="O69" s="19">
        <v>0</v>
      </c>
      <c r="P69" s="20"/>
      <c r="Q69" s="21">
        <v>44906</v>
      </c>
      <c r="R69" s="22">
        <v>60795000</v>
      </c>
      <c r="S69" s="23">
        <f t="shared" si="3"/>
        <v>0.58412698412698416</v>
      </c>
      <c r="T69" s="24">
        <v>35512000</v>
      </c>
      <c r="U69" s="24">
        <f t="shared" si="4"/>
        <v>25283000</v>
      </c>
      <c r="V69" s="52" t="s">
        <v>915</v>
      </c>
      <c r="W69" s="7"/>
      <c r="X69" s="7"/>
    </row>
    <row r="70" spans="2:24" s="4" customFormat="1" ht="36" x14ac:dyDescent="0.15">
      <c r="B70" s="50">
        <v>68</v>
      </c>
      <c r="C70" s="55" t="s">
        <v>179</v>
      </c>
      <c r="D70" s="45" t="s">
        <v>548</v>
      </c>
      <c r="E70" s="53">
        <v>6339700</v>
      </c>
      <c r="F70" s="46" t="s">
        <v>1628</v>
      </c>
      <c r="G70" s="47">
        <v>44582</v>
      </c>
      <c r="H70" s="48">
        <v>44585</v>
      </c>
      <c r="I70" s="49">
        <v>44888</v>
      </c>
      <c r="J70" s="50" t="s">
        <v>834</v>
      </c>
      <c r="K70" s="22">
        <v>63397000</v>
      </c>
      <c r="L70" s="25"/>
      <c r="M70" s="44"/>
      <c r="N70" s="19">
        <v>0</v>
      </c>
      <c r="O70" s="19">
        <v>0</v>
      </c>
      <c r="P70" s="20"/>
      <c r="Q70" s="21">
        <v>44888</v>
      </c>
      <c r="R70" s="22">
        <v>63397000</v>
      </c>
      <c r="S70" s="23">
        <f t="shared" si="3"/>
        <v>0.62333332807546094</v>
      </c>
      <c r="T70" s="24">
        <v>39517463</v>
      </c>
      <c r="U70" s="24">
        <f t="shared" si="4"/>
        <v>23879537</v>
      </c>
      <c r="V70" s="52" t="s">
        <v>916</v>
      </c>
      <c r="W70" s="7"/>
      <c r="X70" s="7"/>
    </row>
    <row r="71" spans="2:24" s="4" customFormat="1" ht="48" x14ac:dyDescent="0.15">
      <c r="B71" s="43">
        <v>69</v>
      </c>
      <c r="C71" s="55" t="s">
        <v>286</v>
      </c>
      <c r="D71" s="45" t="s">
        <v>549</v>
      </c>
      <c r="E71" s="53">
        <v>5790000</v>
      </c>
      <c r="F71" s="46" t="s">
        <v>1415</v>
      </c>
      <c r="G71" s="47">
        <v>44582</v>
      </c>
      <c r="H71" s="48">
        <v>44585</v>
      </c>
      <c r="I71" s="49">
        <v>44903</v>
      </c>
      <c r="J71" s="50" t="s">
        <v>838</v>
      </c>
      <c r="K71" s="22">
        <v>60795000</v>
      </c>
      <c r="L71" s="25"/>
      <c r="M71" s="44"/>
      <c r="N71" s="19">
        <v>0</v>
      </c>
      <c r="O71" s="19">
        <v>0</v>
      </c>
      <c r="P71" s="20"/>
      <c r="Q71" s="21">
        <v>44903</v>
      </c>
      <c r="R71" s="22">
        <v>60795000</v>
      </c>
      <c r="S71" s="23">
        <f t="shared" si="3"/>
        <v>0.59365079365079365</v>
      </c>
      <c r="T71" s="24">
        <v>36091000</v>
      </c>
      <c r="U71" s="24">
        <f t="shared" si="4"/>
        <v>24704000</v>
      </c>
      <c r="V71" s="52" t="s">
        <v>917</v>
      </c>
      <c r="W71" s="7"/>
      <c r="X71" s="7"/>
    </row>
    <row r="72" spans="2:24" s="4" customFormat="1" ht="48" x14ac:dyDescent="0.15">
      <c r="B72" s="43">
        <v>70</v>
      </c>
      <c r="C72" s="55" t="s">
        <v>241</v>
      </c>
      <c r="D72" s="45" t="s">
        <v>550</v>
      </c>
      <c r="E72" s="53">
        <v>5790000</v>
      </c>
      <c r="F72" s="46" t="s">
        <v>1416</v>
      </c>
      <c r="G72" s="47">
        <v>44583</v>
      </c>
      <c r="H72" s="48">
        <v>44587</v>
      </c>
      <c r="I72" s="49">
        <v>44905</v>
      </c>
      <c r="J72" s="50" t="s">
        <v>838</v>
      </c>
      <c r="K72" s="22">
        <v>60795000</v>
      </c>
      <c r="L72" s="25"/>
      <c r="M72" s="44"/>
      <c r="N72" s="19">
        <v>0</v>
      </c>
      <c r="O72" s="19">
        <v>0</v>
      </c>
      <c r="P72" s="20"/>
      <c r="Q72" s="21">
        <v>44905</v>
      </c>
      <c r="R72" s="22">
        <v>60795000</v>
      </c>
      <c r="S72" s="23">
        <f t="shared" si="3"/>
        <v>0.58730158730158732</v>
      </c>
      <c r="T72" s="24">
        <v>35705000</v>
      </c>
      <c r="U72" s="24">
        <f t="shared" si="4"/>
        <v>25090000</v>
      </c>
      <c r="V72" s="52" t="s">
        <v>918</v>
      </c>
      <c r="W72" s="7"/>
      <c r="X72" s="7"/>
    </row>
    <row r="73" spans="2:24" s="4" customFormat="1" ht="36" x14ac:dyDescent="0.15">
      <c r="B73" s="50">
        <v>71</v>
      </c>
      <c r="C73" s="55" t="s">
        <v>1226</v>
      </c>
      <c r="D73" s="45" t="s">
        <v>551</v>
      </c>
      <c r="E73" s="53">
        <v>5790000</v>
      </c>
      <c r="F73" s="46" t="s">
        <v>1417</v>
      </c>
      <c r="G73" s="47">
        <v>44581</v>
      </c>
      <c r="H73" s="48">
        <v>44582</v>
      </c>
      <c r="I73" s="49">
        <v>44900</v>
      </c>
      <c r="J73" s="50" t="s">
        <v>838</v>
      </c>
      <c r="K73" s="22">
        <v>60795000</v>
      </c>
      <c r="L73" s="25"/>
      <c r="M73" s="44"/>
      <c r="N73" s="19">
        <v>0</v>
      </c>
      <c r="O73" s="19">
        <v>0</v>
      </c>
      <c r="P73" s="20"/>
      <c r="Q73" s="21">
        <v>44900</v>
      </c>
      <c r="R73" s="22">
        <v>60795000</v>
      </c>
      <c r="S73" s="23">
        <f t="shared" si="3"/>
        <v>0.60317460317460314</v>
      </c>
      <c r="T73" s="24">
        <v>36670000</v>
      </c>
      <c r="U73" s="24">
        <f t="shared" si="4"/>
        <v>24125000</v>
      </c>
      <c r="V73" s="52" t="s">
        <v>919</v>
      </c>
      <c r="W73" s="7"/>
      <c r="X73" s="7"/>
    </row>
    <row r="74" spans="2:24" s="4" customFormat="1" ht="36" x14ac:dyDescent="0.15">
      <c r="B74" s="43">
        <v>72</v>
      </c>
      <c r="C74" s="55" t="s">
        <v>1227</v>
      </c>
      <c r="D74" s="45" t="s">
        <v>552</v>
      </c>
      <c r="E74" s="53">
        <v>5790000</v>
      </c>
      <c r="F74" s="46" t="s">
        <v>1418</v>
      </c>
      <c r="G74" s="47">
        <v>44581</v>
      </c>
      <c r="H74" s="48">
        <v>44585</v>
      </c>
      <c r="I74" s="49">
        <v>44903</v>
      </c>
      <c r="J74" s="50" t="s">
        <v>838</v>
      </c>
      <c r="K74" s="22">
        <v>60795000</v>
      </c>
      <c r="L74" s="25"/>
      <c r="M74" s="44"/>
      <c r="N74" s="19">
        <v>0</v>
      </c>
      <c r="O74" s="19">
        <v>0</v>
      </c>
      <c r="P74" s="20"/>
      <c r="Q74" s="21">
        <v>44903</v>
      </c>
      <c r="R74" s="22">
        <v>60795000</v>
      </c>
      <c r="S74" s="23">
        <f t="shared" si="3"/>
        <v>0.52380952380952384</v>
      </c>
      <c r="T74" s="24">
        <v>31845000</v>
      </c>
      <c r="U74" s="24">
        <f t="shared" si="4"/>
        <v>28950000</v>
      </c>
      <c r="V74" s="52" t="s">
        <v>920</v>
      </c>
      <c r="W74" s="7"/>
      <c r="X74" s="7"/>
    </row>
    <row r="75" spans="2:24" s="4" customFormat="1" ht="48" x14ac:dyDescent="0.15">
      <c r="B75" s="43">
        <v>73</v>
      </c>
      <c r="C75" s="55" t="s">
        <v>239</v>
      </c>
      <c r="D75" s="45" t="s">
        <v>553</v>
      </c>
      <c r="E75" s="53">
        <v>5790000</v>
      </c>
      <c r="F75" s="46" t="s">
        <v>1419</v>
      </c>
      <c r="G75" s="47">
        <v>44582</v>
      </c>
      <c r="H75" s="48">
        <v>44585</v>
      </c>
      <c r="I75" s="49">
        <v>44903</v>
      </c>
      <c r="J75" s="50" t="s">
        <v>838</v>
      </c>
      <c r="K75" s="22">
        <v>60795000</v>
      </c>
      <c r="L75" s="25"/>
      <c r="M75" s="44"/>
      <c r="N75" s="19">
        <v>0</v>
      </c>
      <c r="O75" s="19">
        <v>0</v>
      </c>
      <c r="P75" s="20"/>
      <c r="Q75" s="21">
        <v>44903</v>
      </c>
      <c r="R75" s="22">
        <v>60795000</v>
      </c>
      <c r="S75" s="23">
        <f t="shared" si="3"/>
        <v>0.59365079365079365</v>
      </c>
      <c r="T75" s="24">
        <v>36091000</v>
      </c>
      <c r="U75" s="24">
        <f t="shared" si="4"/>
        <v>24704000</v>
      </c>
      <c r="V75" s="52" t="s">
        <v>921</v>
      </c>
      <c r="W75" s="7"/>
      <c r="X75" s="7"/>
    </row>
    <row r="76" spans="2:24" s="4" customFormat="1" ht="48" x14ac:dyDescent="0.15">
      <c r="B76" s="50">
        <v>74</v>
      </c>
      <c r="C76" s="55" t="s">
        <v>1228</v>
      </c>
      <c r="D76" s="45" t="s">
        <v>554</v>
      </c>
      <c r="E76" s="53">
        <v>7103910</v>
      </c>
      <c r="F76" s="46" t="s">
        <v>1368</v>
      </c>
      <c r="G76" s="47">
        <v>44582</v>
      </c>
      <c r="H76" s="48">
        <v>44586</v>
      </c>
      <c r="I76" s="49">
        <v>44904</v>
      </c>
      <c r="J76" s="50" t="s">
        <v>838</v>
      </c>
      <c r="K76" s="22">
        <v>74591055</v>
      </c>
      <c r="L76" s="25"/>
      <c r="M76" s="44"/>
      <c r="N76" s="19">
        <v>0</v>
      </c>
      <c r="O76" s="19">
        <v>0</v>
      </c>
      <c r="P76" s="20"/>
      <c r="Q76" s="21">
        <v>44904</v>
      </c>
      <c r="R76" s="22">
        <v>74591055</v>
      </c>
      <c r="S76" s="23">
        <f t="shared" si="3"/>
        <v>0.59047619047619049</v>
      </c>
      <c r="T76" s="24">
        <v>44044242</v>
      </c>
      <c r="U76" s="24">
        <f t="shared" si="4"/>
        <v>30546813</v>
      </c>
      <c r="V76" s="52" t="s">
        <v>922</v>
      </c>
      <c r="W76" s="7"/>
      <c r="X76" s="7"/>
    </row>
    <row r="77" spans="2:24" s="4" customFormat="1" ht="48" x14ac:dyDescent="0.15">
      <c r="B77" s="43">
        <v>75</v>
      </c>
      <c r="C77" s="55" t="s">
        <v>1229</v>
      </c>
      <c r="D77" s="45" t="s">
        <v>555</v>
      </c>
      <c r="E77" s="53">
        <v>7103910</v>
      </c>
      <c r="F77" s="46" t="s">
        <v>1420</v>
      </c>
      <c r="G77" s="47">
        <v>44582</v>
      </c>
      <c r="H77" s="48">
        <v>44586</v>
      </c>
      <c r="I77" s="49">
        <v>44904</v>
      </c>
      <c r="J77" s="50" t="s">
        <v>838</v>
      </c>
      <c r="K77" s="22">
        <v>74591055</v>
      </c>
      <c r="L77" s="25"/>
      <c r="M77" s="44"/>
      <c r="N77" s="19">
        <v>0</v>
      </c>
      <c r="O77" s="19">
        <v>0</v>
      </c>
      <c r="P77" s="20"/>
      <c r="Q77" s="21">
        <v>44904</v>
      </c>
      <c r="R77" s="22">
        <v>74591055</v>
      </c>
      <c r="S77" s="23">
        <f t="shared" si="3"/>
        <v>0.54603174603174598</v>
      </c>
      <c r="T77" s="24">
        <v>40729084</v>
      </c>
      <c r="U77" s="24">
        <f t="shared" si="4"/>
        <v>33861971</v>
      </c>
      <c r="V77" s="52" t="s">
        <v>923</v>
      </c>
      <c r="W77" s="7"/>
      <c r="X77" s="7"/>
    </row>
    <row r="78" spans="2:24" s="4" customFormat="1" ht="36" x14ac:dyDescent="0.15">
      <c r="B78" s="43">
        <v>76</v>
      </c>
      <c r="C78" s="55" t="s">
        <v>193</v>
      </c>
      <c r="D78" s="45" t="s">
        <v>556</v>
      </c>
      <c r="E78" s="53">
        <v>3874860</v>
      </c>
      <c r="F78" s="46" t="s">
        <v>1421</v>
      </c>
      <c r="G78" s="47">
        <v>44582</v>
      </c>
      <c r="H78" s="48">
        <v>44583</v>
      </c>
      <c r="I78" s="49">
        <v>44901</v>
      </c>
      <c r="J78" s="50" t="s">
        <v>838</v>
      </c>
      <c r="K78" s="22">
        <v>40686030</v>
      </c>
      <c r="L78" s="25"/>
      <c r="M78" s="44"/>
      <c r="N78" s="19">
        <v>0</v>
      </c>
      <c r="O78" s="19">
        <v>0</v>
      </c>
      <c r="P78" s="20"/>
      <c r="Q78" s="21">
        <v>44901</v>
      </c>
      <c r="R78" s="22">
        <v>40686030</v>
      </c>
      <c r="S78" s="23">
        <f t="shared" si="3"/>
        <v>0.6</v>
      </c>
      <c r="T78" s="24">
        <v>24411618</v>
      </c>
      <c r="U78" s="24">
        <f t="shared" si="4"/>
        <v>16274412</v>
      </c>
      <c r="V78" s="52" t="s">
        <v>924</v>
      </c>
      <c r="W78" s="7"/>
      <c r="X78" s="7"/>
    </row>
    <row r="79" spans="2:24" s="4" customFormat="1" ht="36" x14ac:dyDescent="0.15">
      <c r="B79" s="50">
        <v>77</v>
      </c>
      <c r="C79" s="55" t="s">
        <v>1230</v>
      </c>
      <c r="D79" s="45" t="s">
        <v>557</v>
      </c>
      <c r="E79" s="53">
        <v>8500000</v>
      </c>
      <c r="F79" s="46" t="s">
        <v>1422</v>
      </c>
      <c r="G79" s="47">
        <v>44582</v>
      </c>
      <c r="H79" s="48">
        <v>44586</v>
      </c>
      <c r="I79" s="49">
        <v>44889</v>
      </c>
      <c r="J79" s="50" t="s">
        <v>834</v>
      </c>
      <c r="K79" s="22">
        <v>85000000</v>
      </c>
      <c r="L79" s="25"/>
      <c r="M79" s="44"/>
      <c r="N79" s="19">
        <v>0</v>
      </c>
      <c r="O79" s="19">
        <v>0</v>
      </c>
      <c r="P79" s="20"/>
      <c r="Q79" s="21">
        <v>44889</v>
      </c>
      <c r="R79" s="22">
        <v>85000000</v>
      </c>
      <c r="S79" s="23">
        <f t="shared" si="3"/>
        <v>0.62</v>
      </c>
      <c r="T79" s="24">
        <v>52700000</v>
      </c>
      <c r="U79" s="24">
        <f t="shared" si="4"/>
        <v>32300000</v>
      </c>
      <c r="V79" s="52" t="s">
        <v>925</v>
      </c>
      <c r="W79" s="7"/>
      <c r="X79" s="7"/>
    </row>
    <row r="80" spans="2:24" s="4" customFormat="1" ht="36" x14ac:dyDescent="0.15">
      <c r="B80" s="43">
        <v>78</v>
      </c>
      <c r="C80" s="55" t="s">
        <v>1231</v>
      </c>
      <c r="D80" s="45" t="s">
        <v>558</v>
      </c>
      <c r="E80" s="53">
        <v>4000000</v>
      </c>
      <c r="F80" s="46" t="s">
        <v>1423</v>
      </c>
      <c r="G80" s="47">
        <v>44582</v>
      </c>
      <c r="H80" s="48">
        <v>44593</v>
      </c>
      <c r="I80" s="49">
        <v>44926</v>
      </c>
      <c r="J80" s="50" t="s">
        <v>831</v>
      </c>
      <c r="K80" s="22">
        <v>44000000</v>
      </c>
      <c r="L80" s="25"/>
      <c r="M80" s="44"/>
      <c r="N80" s="19">
        <v>0</v>
      </c>
      <c r="O80" s="19">
        <v>0</v>
      </c>
      <c r="P80" s="20"/>
      <c r="Q80" s="21">
        <v>44926</v>
      </c>
      <c r="R80" s="22">
        <v>44000000</v>
      </c>
      <c r="S80" s="23">
        <f t="shared" si="3"/>
        <v>0.54545454545454541</v>
      </c>
      <c r="T80" s="24">
        <v>24000000</v>
      </c>
      <c r="U80" s="24">
        <f t="shared" si="4"/>
        <v>20000000</v>
      </c>
      <c r="V80" s="52" t="s">
        <v>926</v>
      </c>
      <c r="W80" s="7"/>
      <c r="X80" s="7"/>
    </row>
    <row r="81" spans="2:24" s="4" customFormat="1" ht="36" x14ac:dyDescent="0.15">
      <c r="B81" s="43">
        <v>79</v>
      </c>
      <c r="C81" s="55" t="s">
        <v>181</v>
      </c>
      <c r="D81" s="45" t="s">
        <v>559</v>
      </c>
      <c r="E81" s="53">
        <v>4000000</v>
      </c>
      <c r="F81" s="46" t="s">
        <v>1424</v>
      </c>
      <c r="G81" s="47">
        <v>44582</v>
      </c>
      <c r="H81" s="48">
        <v>44593</v>
      </c>
      <c r="I81" s="49">
        <v>44910</v>
      </c>
      <c r="J81" s="50" t="s">
        <v>838</v>
      </c>
      <c r="K81" s="22">
        <v>42000000</v>
      </c>
      <c r="L81" s="25"/>
      <c r="M81" s="44"/>
      <c r="N81" s="19">
        <v>0</v>
      </c>
      <c r="O81" s="19">
        <v>0</v>
      </c>
      <c r="P81" s="20"/>
      <c r="Q81" s="21">
        <v>44910</v>
      </c>
      <c r="R81" s="22">
        <v>42000000</v>
      </c>
      <c r="S81" s="23">
        <f t="shared" si="3"/>
        <v>0.5714285714285714</v>
      </c>
      <c r="T81" s="24">
        <v>24000000</v>
      </c>
      <c r="U81" s="24">
        <f t="shared" si="4"/>
        <v>18000000</v>
      </c>
      <c r="V81" s="52" t="s">
        <v>927</v>
      </c>
      <c r="W81" s="7"/>
      <c r="X81" s="7"/>
    </row>
    <row r="82" spans="2:24" s="4" customFormat="1" ht="48" x14ac:dyDescent="0.15">
      <c r="B82" s="50">
        <v>80</v>
      </c>
      <c r="C82" s="55" t="s">
        <v>198</v>
      </c>
      <c r="D82" s="45" t="s">
        <v>560</v>
      </c>
      <c r="E82" s="53">
        <v>7000000</v>
      </c>
      <c r="F82" s="46" t="s">
        <v>1425</v>
      </c>
      <c r="G82" s="47">
        <v>44582</v>
      </c>
      <c r="H82" s="48">
        <v>44593</v>
      </c>
      <c r="I82" s="49">
        <v>44895</v>
      </c>
      <c r="J82" s="50" t="s">
        <v>834</v>
      </c>
      <c r="K82" s="22">
        <v>70000000</v>
      </c>
      <c r="L82" s="25"/>
      <c r="M82" s="44"/>
      <c r="N82" s="19">
        <v>0</v>
      </c>
      <c r="O82" s="19">
        <v>0</v>
      </c>
      <c r="P82" s="20"/>
      <c r="Q82" s="21">
        <v>44895</v>
      </c>
      <c r="R82" s="22">
        <v>70000000</v>
      </c>
      <c r="S82" s="23">
        <f t="shared" si="3"/>
        <v>0.6</v>
      </c>
      <c r="T82" s="24">
        <v>42000000</v>
      </c>
      <c r="U82" s="24">
        <f t="shared" si="4"/>
        <v>28000000</v>
      </c>
      <c r="V82" s="52" t="s">
        <v>928</v>
      </c>
      <c r="W82" s="7"/>
      <c r="X82" s="7"/>
    </row>
    <row r="83" spans="2:24" s="4" customFormat="1" ht="36" x14ac:dyDescent="0.15">
      <c r="B83" s="43">
        <v>81</v>
      </c>
      <c r="C83" s="55" t="s">
        <v>195</v>
      </c>
      <c r="D83" s="45" t="s">
        <v>561</v>
      </c>
      <c r="E83" s="53">
        <v>8500000</v>
      </c>
      <c r="F83" s="57" t="s">
        <v>1686</v>
      </c>
      <c r="G83" s="47">
        <v>44582</v>
      </c>
      <c r="H83" s="48">
        <v>44585</v>
      </c>
      <c r="I83" s="49">
        <v>44796</v>
      </c>
      <c r="J83" s="50" t="s">
        <v>837</v>
      </c>
      <c r="K83" s="22">
        <v>59500000</v>
      </c>
      <c r="L83" s="25" t="s">
        <v>1666</v>
      </c>
      <c r="M83" s="44"/>
      <c r="N83" s="19">
        <v>0</v>
      </c>
      <c r="O83" s="19">
        <f>K83-R83</f>
        <v>40516667</v>
      </c>
      <c r="P83" s="20"/>
      <c r="Q83" s="21">
        <v>44651</v>
      </c>
      <c r="R83" s="22">
        <v>18983333</v>
      </c>
      <c r="S83" s="23">
        <f t="shared" si="3"/>
        <v>1</v>
      </c>
      <c r="T83" s="24">
        <v>18983333</v>
      </c>
      <c r="U83" s="22">
        <v>0</v>
      </c>
      <c r="V83" s="52" t="s">
        <v>929</v>
      </c>
      <c r="W83" s="7"/>
      <c r="X83" s="7"/>
    </row>
    <row r="84" spans="2:24" s="4" customFormat="1" ht="36" x14ac:dyDescent="0.15">
      <c r="B84" s="43">
        <v>82</v>
      </c>
      <c r="C84" s="55" t="s">
        <v>1232</v>
      </c>
      <c r="D84" s="45" t="s">
        <v>562</v>
      </c>
      <c r="E84" s="53">
        <v>3296000</v>
      </c>
      <c r="F84" s="46" t="s">
        <v>1427</v>
      </c>
      <c r="G84" s="47">
        <v>44582</v>
      </c>
      <c r="H84" s="48">
        <v>44583</v>
      </c>
      <c r="I84" s="49">
        <v>44916</v>
      </c>
      <c r="J84" s="50" t="s">
        <v>831</v>
      </c>
      <c r="K84" s="22">
        <v>36256000</v>
      </c>
      <c r="L84" s="25" t="s">
        <v>1666</v>
      </c>
      <c r="M84" s="44"/>
      <c r="N84" s="19">
        <v>0</v>
      </c>
      <c r="O84" s="19">
        <v>0</v>
      </c>
      <c r="P84" s="20"/>
      <c r="Q84" s="21">
        <v>44916</v>
      </c>
      <c r="R84" s="22">
        <v>36256000</v>
      </c>
      <c r="S84" s="23">
        <f t="shared" si="3"/>
        <v>0.51515150595763459</v>
      </c>
      <c r="T84" s="24">
        <v>18677333</v>
      </c>
      <c r="U84" s="24">
        <f t="shared" ref="U84:U115" si="5">R84-T84</f>
        <v>17578667</v>
      </c>
      <c r="V84" s="52" t="s">
        <v>930</v>
      </c>
      <c r="W84" s="7"/>
      <c r="X84" s="7"/>
    </row>
    <row r="85" spans="2:24" s="4" customFormat="1" ht="36" x14ac:dyDescent="0.15">
      <c r="B85" s="50">
        <v>83</v>
      </c>
      <c r="C85" s="55" t="s">
        <v>1233</v>
      </c>
      <c r="D85" s="45" t="s">
        <v>563</v>
      </c>
      <c r="E85" s="53">
        <v>3296000</v>
      </c>
      <c r="F85" s="46" t="s">
        <v>1428</v>
      </c>
      <c r="G85" s="47">
        <v>44582</v>
      </c>
      <c r="H85" s="48">
        <v>44583</v>
      </c>
      <c r="I85" s="49">
        <v>44916</v>
      </c>
      <c r="J85" s="50" t="s">
        <v>831</v>
      </c>
      <c r="K85" s="22">
        <v>36256000</v>
      </c>
      <c r="L85" s="25" t="s">
        <v>1666</v>
      </c>
      <c r="M85" s="44"/>
      <c r="N85" s="19">
        <v>0</v>
      </c>
      <c r="O85" s="19">
        <v>0</v>
      </c>
      <c r="P85" s="20"/>
      <c r="Q85" s="21">
        <v>44916</v>
      </c>
      <c r="R85" s="22">
        <v>36256000</v>
      </c>
      <c r="S85" s="23">
        <f t="shared" si="3"/>
        <v>0.51515150595763459</v>
      </c>
      <c r="T85" s="24">
        <v>18677333</v>
      </c>
      <c r="U85" s="24">
        <f t="shared" si="5"/>
        <v>17578667</v>
      </c>
      <c r="V85" s="52" t="s">
        <v>931</v>
      </c>
      <c r="W85" s="7"/>
      <c r="X85" s="7"/>
    </row>
    <row r="86" spans="2:24" s="7" customFormat="1" ht="36" x14ac:dyDescent="0.15">
      <c r="B86" s="43">
        <v>84</v>
      </c>
      <c r="C86" s="55" t="s">
        <v>19</v>
      </c>
      <c r="D86" s="45" t="s">
        <v>564</v>
      </c>
      <c r="E86" s="53">
        <v>5800000</v>
      </c>
      <c r="F86" s="46" t="s">
        <v>1429</v>
      </c>
      <c r="G86" s="47">
        <v>44582</v>
      </c>
      <c r="H86" s="48">
        <v>44593</v>
      </c>
      <c r="I86" s="49">
        <v>44773</v>
      </c>
      <c r="J86" s="50" t="s">
        <v>830</v>
      </c>
      <c r="K86" s="22">
        <v>34800000</v>
      </c>
      <c r="L86" s="25"/>
      <c r="M86" s="44"/>
      <c r="N86" s="19">
        <v>0</v>
      </c>
      <c r="O86" s="19">
        <v>0</v>
      </c>
      <c r="P86" s="20"/>
      <c r="Q86" s="21">
        <v>44773</v>
      </c>
      <c r="R86" s="22">
        <v>34800000</v>
      </c>
      <c r="S86" s="23">
        <f t="shared" si="3"/>
        <v>1</v>
      </c>
      <c r="T86" s="24">
        <v>34800000</v>
      </c>
      <c r="U86" s="24">
        <f t="shared" si="5"/>
        <v>0</v>
      </c>
      <c r="V86" s="52" t="s">
        <v>932</v>
      </c>
    </row>
    <row r="87" spans="2:24" s="4" customFormat="1" ht="36" x14ac:dyDescent="0.15">
      <c r="B87" s="43">
        <v>85</v>
      </c>
      <c r="C87" s="55" t="s">
        <v>358</v>
      </c>
      <c r="D87" s="45" t="s">
        <v>565</v>
      </c>
      <c r="E87" s="53">
        <v>6500000</v>
      </c>
      <c r="F87" s="46" t="s">
        <v>1430</v>
      </c>
      <c r="G87" s="47">
        <v>44582</v>
      </c>
      <c r="H87" s="48">
        <v>44585</v>
      </c>
      <c r="I87" s="49">
        <v>44918</v>
      </c>
      <c r="J87" s="50" t="s">
        <v>831</v>
      </c>
      <c r="K87" s="22">
        <v>71500000</v>
      </c>
      <c r="L87" s="25"/>
      <c r="M87" s="44"/>
      <c r="N87" s="19">
        <v>0</v>
      </c>
      <c r="O87" s="19">
        <v>0</v>
      </c>
      <c r="P87" s="20"/>
      <c r="Q87" s="21">
        <v>44918</v>
      </c>
      <c r="R87" s="22">
        <v>71500000</v>
      </c>
      <c r="S87" s="23">
        <f t="shared" si="3"/>
        <v>0.56666667132867132</v>
      </c>
      <c r="T87" s="24">
        <v>40516667</v>
      </c>
      <c r="U87" s="24">
        <f t="shared" si="5"/>
        <v>30983333</v>
      </c>
      <c r="V87" s="52" t="s">
        <v>933</v>
      </c>
      <c r="W87" s="7"/>
      <c r="X87" s="7"/>
    </row>
    <row r="88" spans="2:24" s="4" customFormat="1" ht="36" x14ac:dyDescent="0.15">
      <c r="B88" s="50">
        <v>86</v>
      </c>
      <c r="C88" s="55" t="s">
        <v>190</v>
      </c>
      <c r="D88" s="45" t="s">
        <v>566</v>
      </c>
      <c r="E88" s="53">
        <v>6695000</v>
      </c>
      <c r="F88" s="46" t="s">
        <v>1431</v>
      </c>
      <c r="G88" s="47">
        <v>44587</v>
      </c>
      <c r="H88" s="48">
        <v>44589</v>
      </c>
      <c r="I88" s="49">
        <v>44922</v>
      </c>
      <c r="J88" s="50" t="s">
        <v>831</v>
      </c>
      <c r="K88" s="22">
        <v>73645000</v>
      </c>
      <c r="L88" s="25"/>
      <c r="M88" s="44"/>
      <c r="N88" s="19">
        <v>0</v>
      </c>
      <c r="O88" s="19">
        <v>0</v>
      </c>
      <c r="P88" s="20"/>
      <c r="Q88" s="21">
        <v>44922</v>
      </c>
      <c r="R88" s="22">
        <v>73645000</v>
      </c>
      <c r="S88" s="23">
        <f t="shared" si="3"/>
        <v>0.46060606965849682</v>
      </c>
      <c r="T88" s="24">
        <v>33921334</v>
      </c>
      <c r="U88" s="24">
        <f t="shared" si="5"/>
        <v>39723666</v>
      </c>
      <c r="V88" s="52" t="s">
        <v>934</v>
      </c>
      <c r="W88" s="7"/>
      <c r="X88" s="7"/>
    </row>
    <row r="89" spans="2:24" s="4" customFormat="1" ht="36" x14ac:dyDescent="0.15">
      <c r="B89" s="43">
        <v>87</v>
      </c>
      <c r="C89" s="55" t="s">
        <v>231</v>
      </c>
      <c r="D89" s="45" t="s">
        <v>567</v>
      </c>
      <c r="E89" s="53">
        <v>6500000</v>
      </c>
      <c r="F89" s="46" t="s">
        <v>1687</v>
      </c>
      <c r="G89" s="47">
        <v>44582</v>
      </c>
      <c r="H89" s="48">
        <v>44588</v>
      </c>
      <c r="I89" s="49">
        <v>44921</v>
      </c>
      <c r="J89" s="50" t="s">
        <v>831</v>
      </c>
      <c r="K89" s="22">
        <v>71500000</v>
      </c>
      <c r="L89" s="25"/>
      <c r="M89" s="44"/>
      <c r="N89" s="19">
        <v>0</v>
      </c>
      <c r="O89" s="19">
        <v>0</v>
      </c>
      <c r="P89" s="20"/>
      <c r="Q89" s="21">
        <v>44921</v>
      </c>
      <c r="R89" s="22">
        <v>71500000</v>
      </c>
      <c r="S89" s="23">
        <f t="shared" si="3"/>
        <v>0.55757576223776228</v>
      </c>
      <c r="T89" s="24">
        <v>39866667</v>
      </c>
      <c r="U89" s="24">
        <f t="shared" si="5"/>
        <v>31633333</v>
      </c>
      <c r="V89" s="52" t="s">
        <v>935</v>
      </c>
      <c r="W89" s="7"/>
      <c r="X89" s="7"/>
    </row>
    <row r="90" spans="2:24" s="4" customFormat="1" ht="36" x14ac:dyDescent="0.15">
      <c r="B90" s="43">
        <v>88</v>
      </c>
      <c r="C90" s="55" t="s">
        <v>187</v>
      </c>
      <c r="D90" s="45" t="s">
        <v>568</v>
      </c>
      <c r="E90" s="53">
        <v>9270000</v>
      </c>
      <c r="F90" s="46" t="s">
        <v>1433</v>
      </c>
      <c r="G90" s="47">
        <v>44583</v>
      </c>
      <c r="H90" s="48">
        <v>44586</v>
      </c>
      <c r="I90" s="49">
        <v>44919</v>
      </c>
      <c r="J90" s="50" t="s">
        <v>831</v>
      </c>
      <c r="K90" s="22">
        <v>101970000</v>
      </c>
      <c r="L90" s="25"/>
      <c r="M90" s="44"/>
      <c r="N90" s="19">
        <v>0</v>
      </c>
      <c r="O90" s="19">
        <v>0</v>
      </c>
      <c r="P90" s="20"/>
      <c r="Q90" s="21">
        <v>44919</v>
      </c>
      <c r="R90" s="22">
        <v>101970000</v>
      </c>
      <c r="S90" s="23">
        <f t="shared" si="3"/>
        <v>0.5636363636363636</v>
      </c>
      <c r="T90" s="24">
        <v>57474000</v>
      </c>
      <c r="U90" s="24">
        <f t="shared" si="5"/>
        <v>44496000</v>
      </c>
      <c r="V90" s="52" t="s">
        <v>936</v>
      </c>
      <c r="W90" s="7"/>
      <c r="X90" s="7"/>
    </row>
    <row r="91" spans="2:24" s="4" customFormat="1" ht="36" x14ac:dyDescent="0.15">
      <c r="B91" s="50">
        <v>89</v>
      </c>
      <c r="C91" s="55" t="s">
        <v>171</v>
      </c>
      <c r="D91" s="45" t="s">
        <v>569</v>
      </c>
      <c r="E91" s="53">
        <v>8240000</v>
      </c>
      <c r="F91" s="46" t="s">
        <v>1434</v>
      </c>
      <c r="G91" s="47">
        <v>44582</v>
      </c>
      <c r="H91" s="48">
        <v>44585</v>
      </c>
      <c r="I91" s="49">
        <v>44918</v>
      </c>
      <c r="J91" s="50" t="s">
        <v>831</v>
      </c>
      <c r="K91" s="22">
        <v>90640000</v>
      </c>
      <c r="L91" s="25"/>
      <c r="M91" s="44"/>
      <c r="N91" s="19">
        <v>0</v>
      </c>
      <c r="O91" s="19">
        <v>0</v>
      </c>
      <c r="P91" s="20"/>
      <c r="Q91" s="21">
        <v>44918</v>
      </c>
      <c r="R91" s="22">
        <v>90640000</v>
      </c>
      <c r="S91" s="23">
        <f t="shared" si="3"/>
        <v>0.56666667034421891</v>
      </c>
      <c r="T91" s="24">
        <v>51362667</v>
      </c>
      <c r="U91" s="24">
        <f t="shared" si="5"/>
        <v>39277333</v>
      </c>
      <c r="V91" s="52" t="s">
        <v>937</v>
      </c>
      <c r="W91" s="7"/>
      <c r="X91" s="7"/>
    </row>
    <row r="92" spans="2:24" s="4" customFormat="1" ht="36" x14ac:dyDescent="0.15">
      <c r="B92" s="43">
        <v>90</v>
      </c>
      <c r="C92" s="55" t="s">
        <v>152</v>
      </c>
      <c r="D92" s="45" t="s">
        <v>570</v>
      </c>
      <c r="E92" s="53">
        <v>7000000</v>
      </c>
      <c r="F92" s="46" t="s">
        <v>1435</v>
      </c>
      <c r="G92" s="47">
        <v>44582</v>
      </c>
      <c r="H92" s="48">
        <v>44587</v>
      </c>
      <c r="I92" s="49">
        <v>44920</v>
      </c>
      <c r="J92" s="50" t="s">
        <v>831</v>
      </c>
      <c r="K92" s="22">
        <v>77000000</v>
      </c>
      <c r="L92" s="25"/>
      <c r="M92" s="44"/>
      <c r="N92" s="19">
        <v>0</v>
      </c>
      <c r="O92" s="19">
        <v>0</v>
      </c>
      <c r="P92" s="20"/>
      <c r="Q92" s="21">
        <v>44920</v>
      </c>
      <c r="R92" s="22">
        <v>77000000</v>
      </c>
      <c r="S92" s="23">
        <f t="shared" si="3"/>
        <v>0.56060606493506493</v>
      </c>
      <c r="T92" s="24">
        <v>43166667</v>
      </c>
      <c r="U92" s="24">
        <f t="shared" si="5"/>
        <v>33833333</v>
      </c>
      <c r="V92" s="52" t="s">
        <v>938</v>
      </c>
      <c r="W92" s="7"/>
      <c r="X92" s="7"/>
    </row>
    <row r="93" spans="2:24" s="4" customFormat="1" ht="36" x14ac:dyDescent="0.15">
      <c r="B93" s="43">
        <v>91</v>
      </c>
      <c r="C93" s="55" t="s">
        <v>188</v>
      </c>
      <c r="D93" s="45" t="s">
        <v>571</v>
      </c>
      <c r="E93" s="53">
        <v>8858000</v>
      </c>
      <c r="F93" s="46" t="s">
        <v>1436</v>
      </c>
      <c r="G93" s="47">
        <v>44582</v>
      </c>
      <c r="H93" s="48">
        <v>44586</v>
      </c>
      <c r="I93" s="49">
        <v>44919</v>
      </c>
      <c r="J93" s="50" t="s">
        <v>831</v>
      </c>
      <c r="K93" s="22">
        <v>97438000</v>
      </c>
      <c r="L93" s="25"/>
      <c r="M93" s="44"/>
      <c r="N93" s="19">
        <v>0</v>
      </c>
      <c r="O93" s="19">
        <v>0</v>
      </c>
      <c r="P93" s="20"/>
      <c r="Q93" s="21">
        <v>44919</v>
      </c>
      <c r="R93" s="22">
        <v>97438000</v>
      </c>
      <c r="S93" s="23">
        <f t="shared" si="3"/>
        <v>0.5636363636363636</v>
      </c>
      <c r="T93" s="24">
        <v>54919600</v>
      </c>
      <c r="U93" s="24">
        <f t="shared" si="5"/>
        <v>42518400</v>
      </c>
      <c r="V93" s="52" t="s">
        <v>939</v>
      </c>
      <c r="W93" s="7"/>
      <c r="X93" s="7"/>
    </row>
    <row r="94" spans="2:24" s="4" customFormat="1" ht="48" x14ac:dyDescent="0.15">
      <c r="B94" s="50">
        <v>92</v>
      </c>
      <c r="C94" s="55" t="s">
        <v>374</v>
      </c>
      <c r="D94" s="45" t="s">
        <v>572</v>
      </c>
      <c r="E94" s="53">
        <v>7200000</v>
      </c>
      <c r="F94" s="46" t="s">
        <v>1437</v>
      </c>
      <c r="G94" s="47">
        <v>44582</v>
      </c>
      <c r="H94" s="48">
        <v>44586</v>
      </c>
      <c r="I94" s="49">
        <v>44919</v>
      </c>
      <c r="J94" s="50" t="s">
        <v>831</v>
      </c>
      <c r="K94" s="22">
        <v>79200000</v>
      </c>
      <c r="L94" s="25"/>
      <c r="M94" s="44"/>
      <c r="N94" s="19">
        <v>0</v>
      </c>
      <c r="O94" s="19">
        <v>0</v>
      </c>
      <c r="P94" s="20"/>
      <c r="Q94" s="21">
        <v>44919</v>
      </c>
      <c r="R94" s="22">
        <v>79200000</v>
      </c>
      <c r="S94" s="23">
        <f t="shared" si="3"/>
        <v>0.5636363636363636</v>
      </c>
      <c r="T94" s="24">
        <v>44640000</v>
      </c>
      <c r="U94" s="24">
        <f t="shared" si="5"/>
        <v>34560000</v>
      </c>
      <c r="V94" s="52" t="s">
        <v>940</v>
      </c>
      <c r="W94" s="7"/>
      <c r="X94" s="7"/>
    </row>
    <row r="95" spans="2:24" s="4" customFormat="1" ht="60" x14ac:dyDescent="0.15">
      <c r="B95" s="43">
        <v>93</v>
      </c>
      <c r="C95" s="55" t="s">
        <v>144</v>
      </c>
      <c r="D95" s="45" t="s">
        <v>573</v>
      </c>
      <c r="E95" s="53">
        <v>8240000</v>
      </c>
      <c r="F95" s="46" t="s">
        <v>1438</v>
      </c>
      <c r="G95" s="47">
        <v>44582</v>
      </c>
      <c r="H95" s="48">
        <v>44585</v>
      </c>
      <c r="I95" s="49">
        <v>44918</v>
      </c>
      <c r="J95" s="50" t="s">
        <v>831</v>
      </c>
      <c r="K95" s="22">
        <v>90640000</v>
      </c>
      <c r="L95" s="25"/>
      <c r="M95" s="44"/>
      <c r="N95" s="19">
        <v>0</v>
      </c>
      <c r="O95" s="19">
        <v>0</v>
      </c>
      <c r="P95" s="20"/>
      <c r="Q95" s="21">
        <v>44918</v>
      </c>
      <c r="R95" s="22">
        <v>90640000</v>
      </c>
      <c r="S95" s="23">
        <f t="shared" si="3"/>
        <v>0.56666667034421891</v>
      </c>
      <c r="T95" s="24">
        <v>51362667</v>
      </c>
      <c r="U95" s="24">
        <f t="shared" si="5"/>
        <v>39277333</v>
      </c>
      <c r="V95" s="52" t="s">
        <v>941</v>
      </c>
      <c r="W95" s="7"/>
      <c r="X95" s="7"/>
    </row>
    <row r="96" spans="2:24" s="4" customFormat="1" ht="36" x14ac:dyDescent="0.15">
      <c r="B96" s="43">
        <v>94</v>
      </c>
      <c r="C96" s="55" t="s">
        <v>119</v>
      </c>
      <c r="D96" s="45" t="s">
        <v>574</v>
      </c>
      <c r="E96" s="53">
        <v>8240000</v>
      </c>
      <c r="F96" s="46" t="s">
        <v>1439</v>
      </c>
      <c r="G96" s="47">
        <v>44582</v>
      </c>
      <c r="H96" s="48">
        <v>44586</v>
      </c>
      <c r="I96" s="49">
        <v>44919</v>
      </c>
      <c r="J96" s="50" t="s">
        <v>831</v>
      </c>
      <c r="K96" s="22">
        <v>90640000</v>
      </c>
      <c r="L96" s="25"/>
      <c r="M96" s="44"/>
      <c r="N96" s="19">
        <v>0</v>
      </c>
      <c r="O96" s="19">
        <v>0</v>
      </c>
      <c r="P96" s="20"/>
      <c r="Q96" s="21">
        <v>44919</v>
      </c>
      <c r="R96" s="22">
        <v>90640000</v>
      </c>
      <c r="S96" s="23">
        <f t="shared" si="3"/>
        <v>0.5636363636363636</v>
      </c>
      <c r="T96" s="24">
        <v>51088000</v>
      </c>
      <c r="U96" s="24">
        <f t="shared" si="5"/>
        <v>39552000</v>
      </c>
      <c r="V96" s="52" t="s">
        <v>942</v>
      </c>
      <c r="W96" s="7"/>
      <c r="X96" s="7"/>
    </row>
    <row r="97" spans="2:24" s="4" customFormat="1" ht="36" x14ac:dyDescent="0.15">
      <c r="B97" s="50">
        <v>95</v>
      </c>
      <c r="C97" s="55" t="s">
        <v>1234</v>
      </c>
      <c r="D97" s="45" t="s">
        <v>575</v>
      </c>
      <c r="E97" s="53">
        <v>3696763.6363636362</v>
      </c>
      <c r="F97" s="46" t="s">
        <v>1440</v>
      </c>
      <c r="G97" s="47">
        <v>44587</v>
      </c>
      <c r="H97" s="48">
        <v>44592</v>
      </c>
      <c r="I97" s="49">
        <v>44925</v>
      </c>
      <c r="J97" s="50" t="s">
        <v>831</v>
      </c>
      <c r="K97" s="22">
        <v>40664400</v>
      </c>
      <c r="L97" s="25"/>
      <c r="M97" s="44"/>
      <c r="N97" s="19">
        <v>0</v>
      </c>
      <c r="O97" s="19">
        <v>0</v>
      </c>
      <c r="P97" s="20"/>
      <c r="Q97" s="21">
        <v>44925</v>
      </c>
      <c r="R97" s="22">
        <v>40664400</v>
      </c>
      <c r="S97" s="23">
        <f t="shared" si="3"/>
        <v>0.5714285714285714</v>
      </c>
      <c r="T97" s="24">
        <v>23236800</v>
      </c>
      <c r="U97" s="24">
        <f t="shared" si="5"/>
        <v>17427600</v>
      </c>
      <c r="V97" s="52" t="s">
        <v>943</v>
      </c>
      <c r="W97" s="7"/>
      <c r="X97" s="7"/>
    </row>
    <row r="98" spans="2:24" s="4" customFormat="1" ht="36" x14ac:dyDescent="0.15">
      <c r="B98" s="43">
        <v>96</v>
      </c>
      <c r="C98" s="55" t="s">
        <v>65</v>
      </c>
      <c r="D98" s="45" t="s">
        <v>576</v>
      </c>
      <c r="E98" s="53">
        <v>10815000</v>
      </c>
      <c r="F98" s="46" t="s">
        <v>1441</v>
      </c>
      <c r="G98" s="47">
        <v>44583</v>
      </c>
      <c r="H98" s="48">
        <v>44587</v>
      </c>
      <c r="I98" s="49">
        <v>44920</v>
      </c>
      <c r="J98" s="50" t="s">
        <v>831</v>
      </c>
      <c r="K98" s="22">
        <v>118965000</v>
      </c>
      <c r="L98" s="25"/>
      <c r="M98" s="44"/>
      <c r="N98" s="19">
        <v>0</v>
      </c>
      <c r="O98" s="19">
        <v>0</v>
      </c>
      <c r="P98" s="20"/>
      <c r="Q98" s="21">
        <v>44920</v>
      </c>
      <c r="R98" s="22">
        <v>118965000</v>
      </c>
      <c r="S98" s="23">
        <f t="shared" si="3"/>
        <v>0.56060606060606055</v>
      </c>
      <c r="T98" s="24">
        <v>66692500</v>
      </c>
      <c r="U98" s="24">
        <f t="shared" si="5"/>
        <v>52272500</v>
      </c>
      <c r="V98" s="52" t="s">
        <v>944</v>
      </c>
      <c r="W98" s="7"/>
      <c r="X98" s="7"/>
    </row>
    <row r="99" spans="2:24" s="4" customFormat="1" ht="36" x14ac:dyDescent="0.15">
      <c r="B99" s="43">
        <v>97</v>
      </c>
      <c r="C99" s="55" t="s">
        <v>1235</v>
      </c>
      <c r="D99" s="45" t="s">
        <v>577</v>
      </c>
      <c r="E99" s="53">
        <v>3872800</v>
      </c>
      <c r="F99" s="46" t="s">
        <v>1442</v>
      </c>
      <c r="G99" s="47">
        <v>44582</v>
      </c>
      <c r="H99" s="48">
        <v>44585</v>
      </c>
      <c r="I99" s="49">
        <v>44918</v>
      </c>
      <c r="J99" s="50" t="s">
        <v>831</v>
      </c>
      <c r="K99" s="22">
        <v>42600800</v>
      </c>
      <c r="L99" s="25"/>
      <c r="M99" s="44"/>
      <c r="N99" s="19">
        <v>0</v>
      </c>
      <c r="O99" s="19">
        <v>0</v>
      </c>
      <c r="P99" s="20"/>
      <c r="Q99" s="21">
        <v>44918</v>
      </c>
      <c r="R99" s="22">
        <v>42600800</v>
      </c>
      <c r="S99" s="23">
        <f t="shared" si="3"/>
        <v>0.56666665884208745</v>
      </c>
      <c r="T99" s="24">
        <v>24140453</v>
      </c>
      <c r="U99" s="24">
        <f t="shared" si="5"/>
        <v>18460347</v>
      </c>
      <c r="V99" s="52" t="s">
        <v>945</v>
      </c>
      <c r="W99" s="7"/>
      <c r="X99" s="7"/>
    </row>
    <row r="100" spans="2:24" s="4" customFormat="1" ht="36" x14ac:dyDescent="0.15">
      <c r="B100" s="50">
        <v>98</v>
      </c>
      <c r="C100" s="55" t="s">
        <v>1236</v>
      </c>
      <c r="D100" s="45" t="s">
        <v>578</v>
      </c>
      <c r="E100" s="53">
        <v>5790000</v>
      </c>
      <c r="F100" s="46" t="s">
        <v>1443</v>
      </c>
      <c r="G100" s="47">
        <v>44582</v>
      </c>
      <c r="H100" s="48">
        <v>44587</v>
      </c>
      <c r="I100" s="49">
        <v>44905</v>
      </c>
      <c r="J100" s="50" t="s">
        <v>832</v>
      </c>
      <c r="K100" s="22">
        <v>60795000</v>
      </c>
      <c r="L100" s="25"/>
      <c r="M100" s="44"/>
      <c r="N100" s="19">
        <v>0</v>
      </c>
      <c r="O100" s="19">
        <v>0</v>
      </c>
      <c r="P100" s="20"/>
      <c r="Q100" s="21">
        <v>44905</v>
      </c>
      <c r="R100" s="22">
        <v>60795000</v>
      </c>
      <c r="S100" s="23">
        <f t="shared" si="3"/>
        <v>0.58730158730158732</v>
      </c>
      <c r="T100" s="24">
        <v>35705000</v>
      </c>
      <c r="U100" s="24">
        <f t="shared" si="5"/>
        <v>25090000</v>
      </c>
      <c r="V100" s="52" t="s">
        <v>946</v>
      </c>
      <c r="W100" s="7"/>
      <c r="X100" s="7"/>
    </row>
    <row r="101" spans="2:24" s="4" customFormat="1" ht="36" x14ac:dyDescent="0.15">
      <c r="B101" s="43">
        <v>99</v>
      </c>
      <c r="C101" s="55" t="s">
        <v>1237</v>
      </c>
      <c r="D101" s="45" t="s">
        <v>579</v>
      </c>
      <c r="E101" s="53">
        <v>5790000</v>
      </c>
      <c r="F101" s="46" t="s">
        <v>1444</v>
      </c>
      <c r="G101" s="47">
        <v>44583</v>
      </c>
      <c r="H101" s="48">
        <v>44587</v>
      </c>
      <c r="I101" s="49">
        <v>44905</v>
      </c>
      <c r="J101" s="50" t="s">
        <v>832</v>
      </c>
      <c r="K101" s="22">
        <v>60795000</v>
      </c>
      <c r="L101" s="25"/>
      <c r="M101" s="44"/>
      <c r="N101" s="19">
        <v>0</v>
      </c>
      <c r="O101" s="19">
        <v>0</v>
      </c>
      <c r="P101" s="20"/>
      <c r="Q101" s="21">
        <v>44905</v>
      </c>
      <c r="R101" s="22">
        <v>60795000</v>
      </c>
      <c r="S101" s="23">
        <f t="shared" si="3"/>
        <v>0.58730158730158732</v>
      </c>
      <c r="T101" s="24">
        <v>35705000</v>
      </c>
      <c r="U101" s="24">
        <f t="shared" si="5"/>
        <v>25090000</v>
      </c>
      <c r="V101" s="52" t="s">
        <v>947</v>
      </c>
      <c r="W101" s="7"/>
      <c r="X101" s="7"/>
    </row>
    <row r="102" spans="2:24" s="4" customFormat="1" ht="36" x14ac:dyDescent="0.15">
      <c r="B102" s="43">
        <v>100</v>
      </c>
      <c r="C102" s="55" t="s">
        <v>328</v>
      </c>
      <c r="D102" s="45" t="s">
        <v>580</v>
      </c>
      <c r="E102" s="53">
        <v>7250000</v>
      </c>
      <c r="F102" s="46" t="s">
        <v>1445</v>
      </c>
      <c r="G102" s="47">
        <v>44582</v>
      </c>
      <c r="H102" s="48">
        <v>44587</v>
      </c>
      <c r="I102" s="49">
        <v>44890</v>
      </c>
      <c r="J102" s="50" t="s">
        <v>834</v>
      </c>
      <c r="K102" s="22">
        <v>72500000</v>
      </c>
      <c r="L102" s="25"/>
      <c r="M102" s="44"/>
      <c r="N102" s="19">
        <v>0</v>
      </c>
      <c r="O102" s="19">
        <v>0</v>
      </c>
      <c r="P102" s="20"/>
      <c r="Q102" s="21">
        <v>44890</v>
      </c>
      <c r="R102" s="22">
        <v>72500000</v>
      </c>
      <c r="S102" s="23">
        <f t="shared" si="3"/>
        <v>0.61666666206896548</v>
      </c>
      <c r="T102" s="24">
        <v>44708333</v>
      </c>
      <c r="U102" s="24">
        <f t="shared" si="5"/>
        <v>27791667</v>
      </c>
      <c r="V102" s="52" t="s">
        <v>948</v>
      </c>
      <c r="W102" s="7"/>
      <c r="X102" s="7"/>
    </row>
    <row r="103" spans="2:24" s="4" customFormat="1" ht="36" x14ac:dyDescent="0.15">
      <c r="B103" s="50">
        <v>101</v>
      </c>
      <c r="C103" s="55" t="s">
        <v>1238</v>
      </c>
      <c r="D103" s="45" t="s">
        <v>581</v>
      </c>
      <c r="E103" s="53">
        <v>7250000</v>
      </c>
      <c r="F103" s="46" t="s">
        <v>1446</v>
      </c>
      <c r="G103" s="47">
        <v>44582</v>
      </c>
      <c r="H103" s="48">
        <v>44587</v>
      </c>
      <c r="I103" s="49">
        <v>44920</v>
      </c>
      <c r="J103" s="50" t="s">
        <v>831</v>
      </c>
      <c r="K103" s="22">
        <v>79750000</v>
      </c>
      <c r="L103" s="25"/>
      <c r="M103" s="44"/>
      <c r="N103" s="19">
        <v>0</v>
      </c>
      <c r="O103" s="19">
        <v>0</v>
      </c>
      <c r="P103" s="20"/>
      <c r="Q103" s="21">
        <v>44920</v>
      </c>
      <c r="R103" s="22">
        <v>79750000</v>
      </c>
      <c r="S103" s="23">
        <f t="shared" si="3"/>
        <v>0.56060605642633232</v>
      </c>
      <c r="T103" s="24">
        <v>44708333</v>
      </c>
      <c r="U103" s="24">
        <f t="shared" si="5"/>
        <v>35041667</v>
      </c>
      <c r="V103" s="52" t="s">
        <v>949</v>
      </c>
      <c r="W103" s="7"/>
      <c r="X103" s="7"/>
    </row>
    <row r="104" spans="2:24" s="4" customFormat="1" ht="36" x14ac:dyDescent="0.15">
      <c r="B104" s="43">
        <v>102</v>
      </c>
      <c r="C104" s="55" t="s">
        <v>1239</v>
      </c>
      <c r="D104" s="45" t="s">
        <v>582</v>
      </c>
      <c r="E104" s="53">
        <v>4434562</v>
      </c>
      <c r="F104" s="46" t="s">
        <v>1447</v>
      </c>
      <c r="G104" s="47">
        <v>44583</v>
      </c>
      <c r="H104" s="48">
        <v>44587</v>
      </c>
      <c r="I104" s="49">
        <v>44920</v>
      </c>
      <c r="J104" s="50" t="s">
        <v>831</v>
      </c>
      <c r="K104" s="22">
        <v>48780182</v>
      </c>
      <c r="L104" s="25"/>
      <c r="M104" s="44"/>
      <c r="N104" s="19">
        <v>0</v>
      </c>
      <c r="O104" s="19">
        <v>0</v>
      </c>
      <c r="P104" s="20"/>
      <c r="Q104" s="21">
        <v>44920</v>
      </c>
      <c r="R104" s="22">
        <v>48780182</v>
      </c>
      <c r="S104" s="23">
        <f t="shared" si="3"/>
        <v>0.56060604693930827</v>
      </c>
      <c r="T104" s="24">
        <v>27346465</v>
      </c>
      <c r="U104" s="24">
        <f t="shared" si="5"/>
        <v>21433717</v>
      </c>
      <c r="V104" s="52" t="s">
        <v>950</v>
      </c>
      <c r="W104" s="7"/>
      <c r="X104" s="7"/>
    </row>
    <row r="105" spans="2:24" s="4" customFormat="1" ht="36" x14ac:dyDescent="0.15">
      <c r="B105" s="43">
        <v>103</v>
      </c>
      <c r="C105" s="55" t="s">
        <v>327</v>
      </c>
      <c r="D105" s="45" t="s">
        <v>583</v>
      </c>
      <c r="E105" s="53">
        <v>5000000</v>
      </c>
      <c r="F105" s="46" t="s">
        <v>1448</v>
      </c>
      <c r="G105" s="47">
        <v>44585</v>
      </c>
      <c r="H105" s="48">
        <v>44589</v>
      </c>
      <c r="I105" s="49">
        <v>44922</v>
      </c>
      <c r="J105" s="50" t="s">
        <v>831</v>
      </c>
      <c r="K105" s="22">
        <v>55000000</v>
      </c>
      <c r="L105" s="25"/>
      <c r="M105" s="44"/>
      <c r="N105" s="19">
        <v>0</v>
      </c>
      <c r="O105" s="19">
        <v>0</v>
      </c>
      <c r="P105" s="20"/>
      <c r="Q105" s="21">
        <v>44922</v>
      </c>
      <c r="R105" s="22">
        <v>55000000</v>
      </c>
      <c r="S105" s="23">
        <f t="shared" si="3"/>
        <v>0.55454545454545456</v>
      </c>
      <c r="T105" s="24">
        <v>30500000</v>
      </c>
      <c r="U105" s="24">
        <f t="shared" si="5"/>
        <v>24500000</v>
      </c>
      <c r="V105" s="52" t="s">
        <v>951</v>
      </c>
      <c r="W105" s="7"/>
      <c r="X105" s="7"/>
    </row>
    <row r="106" spans="2:24" s="4" customFormat="1" ht="36" x14ac:dyDescent="0.15">
      <c r="B106" s="50">
        <v>104</v>
      </c>
      <c r="C106" s="55" t="s">
        <v>1240</v>
      </c>
      <c r="D106" s="45" t="s">
        <v>584</v>
      </c>
      <c r="E106" s="53">
        <v>3982495</v>
      </c>
      <c r="F106" s="46" t="s">
        <v>1449</v>
      </c>
      <c r="G106" s="47">
        <v>44585</v>
      </c>
      <c r="H106" s="48">
        <v>44588</v>
      </c>
      <c r="I106" s="49">
        <v>44921</v>
      </c>
      <c r="J106" s="50" t="s">
        <v>831</v>
      </c>
      <c r="K106" s="22">
        <v>43807445</v>
      </c>
      <c r="L106" s="25"/>
      <c r="M106" s="44"/>
      <c r="N106" s="19">
        <v>0</v>
      </c>
      <c r="O106" s="19">
        <v>0</v>
      </c>
      <c r="P106" s="20"/>
      <c r="Q106" s="21">
        <v>44921</v>
      </c>
      <c r="R106" s="22">
        <v>43807445</v>
      </c>
      <c r="S106" s="23">
        <f t="shared" si="3"/>
        <v>0.5575757499667009</v>
      </c>
      <c r="T106" s="24">
        <v>24425969</v>
      </c>
      <c r="U106" s="24">
        <f t="shared" si="5"/>
        <v>19381476</v>
      </c>
      <c r="V106" s="52" t="s">
        <v>952</v>
      </c>
      <c r="W106" s="7"/>
      <c r="X106" s="7"/>
    </row>
    <row r="107" spans="2:24" s="4" customFormat="1" ht="36" x14ac:dyDescent="0.15">
      <c r="B107" s="43">
        <v>105</v>
      </c>
      <c r="C107" s="55" t="s">
        <v>1241</v>
      </c>
      <c r="D107" s="45" t="s">
        <v>585</v>
      </c>
      <c r="E107" s="53">
        <v>6000000</v>
      </c>
      <c r="F107" s="46" t="s">
        <v>1450</v>
      </c>
      <c r="G107" s="47">
        <v>44584</v>
      </c>
      <c r="H107" s="48">
        <v>44587</v>
      </c>
      <c r="I107" s="49">
        <v>44920</v>
      </c>
      <c r="J107" s="50" t="s">
        <v>831</v>
      </c>
      <c r="K107" s="22">
        <v>66000000</v>
      </c>
      <c r="L107" s="25"/>
      <c r="M107" s="44"/>
      <c r="N107" s="19">
        <v>0</v>
      </c>
      <c r="O107" s="19">
        <v>0</v>
      </c>
      <c r="P107" s="20"/>
      <c r="Q107" s="21">
        <v>44920</v>
      </c>
      <c r="R107" s="22">
        <v>66000000</v>
      </c>
      <c r="S107" s="23">
        <f t="shared" si="3"/>
        <v>0.56060606060606055</v>
      </c>
      <c r="T107" s="24">
        <v>37000000</v>
      </c>
      <c r="U107" s="24">
        <f t="shared" si="5"/>
        <v>29000000</v>
      </c>
      <c r="V107" s="52" t="s">
        <v>953</v>
      </c>
      <c r="W107" s="7"/>
      <c r="X107" s="7"/>
    </row>
    <row r="108" spans="2:24" s="4" customFormat="1" ht="36" x14ac:dyDescent="0.15">
      <c r="B108" s="43">
        <v>106</v>
      </c>
      <c r="C108" s="55" t="s">
        <v>1242</v>
      </c>
      <c r="D108" s="45" t="s">
        <v>586</v>
      </c>
      <c r="E108" s="53">
        <v>6592000</v>
      </c>
      <c r="F108" s="46" t="s">
        <v>1451</v>
      </c>
      <c r="G108" s="47">
        <v>44585</v>
      </c>
      <c r="H108" s="48">
        <v>44593</v>
      </c>
      <c r="I108" s="49">
        <v>44895</v>
      </c>
      <c r="J108" s="50" t="s">
        <v>834</v>
      </c>
      <c r="K108" s="22">
        <v>65920000</v>
      </c>
      <c r="L108" s="25"/>
      <c r="M108" s="44"/>
      <c r="N108" s="19">
        <v>0</v>
      </c>
      <c r="O108" s="19">
        <v>0</v>
      </c>
      <c r="P108" s="20"/>
      <c r="Q108" s="21">
        <v>44895</v>
      </c>
      <c r="R108" s="22">
        <v>65920000</v>
      </c>
      <c r="S108" s="23">
        <f t="shared" si="3"/>
        <v>0.6</v>
      </c>
      <c r="T108" s="24">
        <v>39552000</v>
      </c>
      <c r="U108" s="24">
        <f t="shared" si="5"/>
        <v>26368000</v>
      </c>
      <c r="V108" s="52" t="s">
        <v>954</v>
      </c>
      <c r="W108" s="7"/>
      <c r="X108" s="7"/>
    </row>
    <row r="109" spans="2:24" s="4" customFormat="1" ht="36" x14ac:dyDescent="0.15">
      <c r="B109" s="50">
        <v>107</v>
      </c>
      <c r="C109" s="55" t="s">
        <v>1243</v>
      </c>
      <c r="D109" s="45" t="s">
        <v>587</v>
      </c>
      <c r="E109" s="53">
        <v>2000000</v>
      </c>
      <c r="F109" s="46" t="s">
        <v>1452</v>
      </c>
      <c r="G109" s="47">
        <v>44585</v>
      </c>
      <c r="H109" s="48">
        <v>44593</v>
      </c>
      <c r="I109" s="49">
        <v>44910</v>
      </c>
      <c r="J109" s="50" t="s">
        <v>832</v>
      </c>
      <c r="K109" s="22">
        <v>21000000</v>
      </c>
      <c r="L109" s="25"/>
      <c r="M109" s="44"/>
      <c r="N109" s="19">
        <v>0</v>
      </c>
      <c r="O109" s="19">
        <v>0</v>
      </c>
      <c r="P109" s="20"/>
      <c r="Q109" s="21">
        <v>44910</v>
      </c>
      <c r="R109" s="22">
        <v>21000000</v>
      </c>
      <c r="S109" s="23">
        <f t="shared" si="3"/>
        <v>0.5714285714285714</v>
      </c>
      <c r="T109" s="24">
        <v>12000000</v>
      </c>
      <c r="U109" s="24">
        <f t="shared" si="5"/>
        <v>9000000</v>
      </c>
      <c r="V109" s="52" t="s">
        <v>955</v>
      </c>
      <c r="W109" s="7"/>
      <c r="X109" s="7"/>
    </row>
    <row r="110" spans="2:24" s="4" customFormat="1" ht="36" x14ac:dyDescent="0.15">
      <c r="B110" s="43">
        <v>108</v>
      </c>
      <c r="C110" s="55" t="s">
        <v>268</v>
      </c>
      <c r="D110" s="45" t="s">
        <v>588</v>
      </c>
      <c r="E110" s="53">
        <v>2781000</v>
      </c>
      <c r="F110" s="46" t="s">
        <v>1453</v>
      </c>
      <c r="G110" s="47">
        <v>44582</v>
      </c>
      <c r="H110" s="48">
        <v>44585</v>
      </c>
      <c r="I110" s="49">
        <v>44903</v>
      </c>
      <c r="J110" s="50" t="s">
        <v>832</v>
      </c>
      <c r="K110" s="22">
        <v>29200500</v>
      </c>
      <c r="L110" s="25"/>
      <c r="M110" s="44"/>
      <c r="N110" s="19">
        <v>0</v>
      </c>
      <c r="O110" s="19">
        <v>0</v>
      </c>
      <c r="P110" s="20"/>
      <c r="Q110" s="21">
        <v>44903</v>
      </c>
      <c r="R110" s="22">
        <v>29200500</v>
      </c>
      <c r="S110" s="23">
        <f t="shared" si="3"/>
        <v>0.59365079365079365</v>
      </c>
      <c r="T110" s="24">
        <v>17334900</v>
      </c>
      <c r="U110" s="24">
        <f t="shared" si="5"/>
        <v>11865600</v>
      </c>
      <c r="V110" s="52" t="s">
        <v>956</v>
      </c>
      <c r="W110" s="7"/>
      <c r="X110" s="7"/>
    </row>
    <row r="111" spans="2:24" s="4" customFormat="1" ht="36" x14ac:dyDescent="0.15">
      <c r="B111" s="43">
        <v>109</v>
      </c>
      <c r="C111" s="55" t="s">
        <v>89</v>
      </c>
      <c r="D111" s="45" t="s">
        <v>589</v>
      </c>
      <c r="E111" s="53">
        <v>6285714.2857142854</v>
      </c>
      <c r="F111" s="46" t="s">
        <v>1454</v>
      </c>
      <c r="G111" s="47">
        <v>44588</v>
      </c>
      <c r="H111" s="48">
        <v>44593</v>
      </c>
      <c r="I111" s="49">
        <v>44895</v>
      </c>
      <c r="J111" s="50" t="s">
        <v>834</v>
      </c>
      <c r="K111" s="22">
        <v>66000000</v>
      </c>
      <c r="L111" s="25"/>
      <c r="M111" s="44"/>
      <c r="N111" s="19">
        <v>0</v>
      </c>
      <c r="O111" s="19">
        <v>0</v>
      </c>
      <c r="P111" s="20"/>
      <c r="Q111" s="21">
        <v>44895</v>
      </c>
      <c r="R111" s="22">
        <v>66000000</v>
      </c>
      <c r="S111" s="23">
        <f t="shared" si="3"/>
        <v>0.6</v>
      </c>
      <c r="T111" s="24">
        <v>39600000</v>
      </c>
      <c r="U111" s="24">
        <f t="shared" si="5"/>
        <v>26400000</v>
      </c>
      <c r="V111" s="52" t="s">
        <v>957</v>
      </c>
      <c r="W111" s="7"/>
      <c r="X111" s="7"/>
    </row>
    <row r="112" spans="2:24" s="4" customFormat="1" ht="48" x14ac:dyDescent="0.15">
      <c r="B112" s="50">
        <v>110</v>
      </c>
      <c r="C112" s="55" t="s">
        <v>256</v>
      </c>
      <c r="D112" s="45" t="s">
        <v>590</v>
      </c>
      <c r="E112" s="53">
        <v>5150000</v>
      </c>
      <c r="F112" s="46" t="s">
        <v>1455</v>
      </c>
      <c r="G112" s="47">
        <v>44583</v>
      </c>
      <c r="H112" s="48">
        <v>44587</v>
      </c>
      <c r="I112" s="49">
        <v>44905</v>
      </c>
      <c r="J112" s="50" t="s">
        <v>832</v>
      </c>
      <c r="K112" s="22">
        <v>54075000</v>
      </c>
      <c r="L112" s="25"/>
      <c r="M112" s="44"/>
      <c r="N112" s="19">
        <v>0</v>
      </c>
      <c r="O112" s="19">
        <v>0</v>
      </c>
      <c r="P112" s="20"/>
      <c r="Q112" s="21">
        <v>44905</v>
      </c>
      <c r="R112" s="22">
        <v>54075000</v>
      </c>
      <c r="S112" s="23">
        <f t="shared" si="3"/>
        <v>0.58730158113730935</v>
      </c>
      <c r="T112" s="24">
        <v>31758333</v>
      </c>
      <c r="U112" s="24">
        <f t="shared" si="5"/>
        <v>22316667</v>
      </c>
      <c r="V112" s="52" t="s">
        <v>958</v>
      </c>
      <c r="W112" s="7"/>
      <c r="X112" s="7"/>
    </row>
    <row r="113" spans="2:24" s="4" customFormat="1" ht="48" x14ac:dyDescent="0.15">
      <c r="B113" s="43">
        <v>111</v>
      </c>
      <c r="C113" s="55" t="s">
        <v>1244</v>
      </c>
      <c r="D113" s="45" t="s">
        <v>591</v>
      </c>
      <c r="E113" s="53">
        <v>7103910</v>
      </c>
      <c r="F113" s="46" t="s">
        <v>1456</v>
      </c>
      <c r="G113" s="47">
        <v>44583</v>
      </c>
      <c r="H113" s="48">
        <v>44587</v>
      </c>
      <c r="I113" s="49">
        <v>44905</v>
      </c>
      <c r="J113" s="50" t="s">
        <v>832</v>
      </c>
      <c r="K113" s="22">
        <v>74591055</v>
      </c>
      <c r="L113" s="25"/>
      <c r="M113" s="44"/>
      <c r="N113" s="19">
        <v>0</v>
      </c>
      <c r="O113" s="19">
        <v>0</v>
      </c>
      <c r="P113" s="20"/>
      <c r="Q113" s="21">
        <v>44905</v>
      </c>
      <c r="R113" s="22">
        <v>74591055</v>
      </c>
      <c r="S113" s="23">
        <f t="shared" si="3"/>
        <v>0.58730158730158732</v>
      </c>
      <c r="T113" s="24">
        <v>43807445</v>
      </c>
      <c r="U113" s="24">
        <f t="shared" si="5"/>
        <v>30783610</v>
      </c>
      <c r="V113" s="52" t="s">
        <v>959</v>
      </c>
      <c r="W113" s="7"/>
      <c r="X113" s="7"/>
    </row>
    <row r="114" spans="2:24" s="4" customFormat="1" ht="36" x14ac:dyDescent="0.15">
      <c r="B114" s="43">
        <v>112</v>
      </c>
      <c r="C114" s="55" t="s">
        <v>254</v>
      </c>
      <c r="D114" s="45" t="s">
        <v>592</v>
      </c>
      <c r="E114" s="53">
        <v>8072625</v>
      </c>
      <c r="F114" s="46" t="s">
        <v>1457</v>
      </c>
      <c r="G114" s="47">
        <v>44583</v>
      </c>
      <c r="H114" s="48">
        <v>44587</v>
      </c>
      <c r="I114" s="49">
        <v>44920</v>
      </c>
      <c r="J114" s="50" t="s">
        <v>831</v>
      </c>
      <c r="K114" s="22">
        <v>88798875</v>
      </c>
      <c r="L114" s="25"/>
      <c r="M114" s="44"/>
      <c r="N114" s="19">
        <v>0</v>
      </c>
      <c r="O114" s="19">
        <v>0</v>
      </c>
      <c r="P114" s="20"/>
      <c r="Q114" s="21">
        <v>44920</v>
      </c>
      <c r="R114" s="22">
        <v>88798875</v>
      </c>
      <c r="S114" s="23">
        <f t="shared" si="3"/>
        <v>0.56060606623676257</v>
      </c>
      <c r="T114" s="24">
        <v>49781188</v>
      </c>
      <c r="U114" s="24">
        <f t="shared" si="5"/>
        <v>39017687</v>
      </c>
      <c r="V114" s="52" t="s">
        <v>960</v>
      </c>
      <c r="W114" s="7"/>
      <c r="X114" s="7"/>
    </row>
    <row r="115" spans="2:24" s="4" customFormat="1" ht="48" x14ac:dyDescent="0.15">
      <c r="B115" s="50">
        <v>113</v>
      </c>
      <c r="C115" s="55" t="s">
        <v>1245</v>
      </c>
      <c r="D115" s="45" t="s">
        <v>593</v>
      </c>
      <c r="E115" s="53">
        <v>7250000</v>
      </c>
      <c r="F115" s="46" t="s">
        <v>1458</v>
      </c>
      <c r="G115" s="47">
        <v>44583</v>
      </c>
      <c r="H115" s="48">
        <v>44587</v>
      </c>
      <c r="I115" s="49">
        <v>44920</v>
      </c>
      <c r="J115" s="50" t="s">
        <v>831</v>
      </c>
      <c r="K115" s="22">
        <v>79750000</v>
      </c>
      <c r="L115" s="25"/>
      <c r="M115" s="44"/>
      <c r="N115" s="19">
        <v>0</v>
      </c>
      <c r="O115" s="19">
        <v>0</v>
      </c>
      <c r="P115" s="20"/>
      <c r="Q115" s="21">
        <v>44920</v>
      </c>
      <c r="R115" s="22">
        <v>79750000</v>
      </c>
      <c r="S115" s="23">
        <f t="shared" si="3"/>
        <v>0.56060605642633232</v>
      </c>
      <c r="T115" s="24">
        <v>44708333</v>
      </c>
      <c r="U115" s="24">
        <f t="shared" si="5"/>
        <v>35041667</v>
      </c>
      <c r="V115" s="52" t="s">
        <v>961</v>
      </c>
      <c r="W115" s="7"/>
      <c r="X115" s="7"/>
    </row>
    <row r="116" spans="2:24" s="4" customFormat="1" ht="36" x14ac:dyDescent="0.15">
      <c r="B116" s="43">
        <v>114</v>
      </c>
      <c r="C116" s="55" t="s">
        <v>140</v>
      </c>
      <c r="D116" s="45" t="s">
        <v>594</v>
      </c>
      <c r="E116" s="53">
        <v>5790000</v>
      </c>
      <c r="F116" s="46" t="s">
        <v>1459</v>
      </c>
      <c r="G116" s="47">
        <v>44583</v>
      </c>
      <c r="H116" s="48">
        <v>44588</v>
      </c>
      <c r="I116" s="49">
        <v>44906</v>
      </c>
      <c r="J116" s="50" t="s">
        <v>832</v>
      </c>
      <c r="K116" s="22">
        <v>60795000</v>
      </c>
      <c r="L116" s="25"/>
      <c r="M116" s="44"/>
      <c r="N116" s="19">
        <v>0</v>
      </c>
      <c r="O116" s="19">
        <v>0</v>
      </c>
      <c r="P116" s="20"/>
      <c r="Q116" s="21">
        <v>44906</v>
      </c>
      <c r="R116" s="22">
        <v>60795000</v>
      </c>
      <c r="S116" s="23">
        <f t="shared" si="3"/>
        <v>0.58412698412698416</v>
      </c>
      <c r="T116" s="24">
        <v>35512000</v>
      </c>
      <c r="U116" s="24">
        <f t="shared" ref="U116:U137" si="6">R116-T116</f>
        <v>25283000</v>
      </c>
      <c r="V116" s="52" t="s">
        <v>962</v>
      </c>
      <c r="W116" s="7"/>
      <c r="X116" s="7"/>
    </row>
    <row r="117" spans="2:24" s="4" customFormat="1" ht="36" x14ac:dyDescent="0.15">
      <c r="B117" s="43">
        <v>115</v>
      </c>
      <c r="C117" s="55" t="s">
        <v>192</v>
      </c>
      <c r="D117" s="45" t="s">
        <v>595</v>
      </c>
      <c r="E117" s="53">
        <v>2120500</v>
      </c>
      <c r="F117" s="54" t="s">
        <v>1642</v>
      </c>
      <c r="G117" s="47">
        <v>44583</v>
      </c>
      <c r="H117" s="48">
        <v>44587</v>
      </c>
      <c r="I117" s="49">
        <v>44905</v>
      </c>
      <c r="J117" s="50" t="s">
        <v>832</v>
      </c>
      <c r="K117" s="22">
        <v>22265250</v>
      </c>
      <c r="L117" s="25"/>
      <c r="M117" s="44"/>
      <c r="N117" s="19">
        <v>0</v>
      </c>
      <c r="O117" s="19">
        <v>0</v>
      </c>
      <c r="P117" s="20"/>
      <c r="Q117" s="21">
        <v>44905</v>
      </c>
      <c r="R117" s="22">
        <v>22265250</v>
      </c>
      <c r="S117" s="23">
        <f t="shared" si="3"/>
        <v>0.58730160227259964</v>
      </c>
      <c r="T117" s="24">
        <v>13076417</v>
      </c>
      <c r="U117" s="24">
        <f t="shared" si="6"/>
        <v>9188833</v>
      </c>
      <c r="V117" s="52" t="s">
        <v>963</v>
      </c>
      <c r="W117" s="7"/>
      <c r="X117" s="7"/>
    </row>
    <row r="118" spans="2:24" s="4" customFormat="1" ht="36" x14ac:dyDescent="0.15">
      <c r="B118" s="50">
        <v>116</v>
      </c>
      <c r="C118" s="55" t="s">
        <v>1246</v>
      </c>
      <c r="D118" s="45" t="s">
        <v>596</v>
      </c>
      <c r="E118" s="53">
        <v>2120500</v>
      </c>
      <c r="F118" s="46" t="s">
        <v>1460</v>
      </c>
      <c r="G118" s="47">
        <v>44583</v>
      </c>
      <c r="H118" s="48">
        <v>44587</v>
      </c>
      <c r="I118" s="49">
        <v>44767</v>
      </c>
      <c r="J118" s="50" t="s">
        <v>830</v>
      </c>
      <c r="K118" s="22">
        <v>12723000</v>
      </c>
      <c r="L118" s="25"/>
      <c r="M118" s="44"/>
      <c r="N118" s="19">
        <v>0</v>
      </c>
      <c r="O118" s="19">
        <v>0</v>
      </c>
      <c r="P118" s="20"/>
      <c r="Q118" s="21">
        <v>44767</v>
      </c>
      <c r="R118" s="22">
        <v>12723000</v>
      </c>
      <c r="S118" s="23">
        <f t="shared" si="3"/>
        <v>1</v>
      </c>
      <c r="T118" s="24">
        <v>12723000</v>
      </c>
      <c r="U118" s="24">
        <f t="shared" si="6"/>
        <v>0</v>
      </c>
      <c r="V118" s="52" t="s">
        <v>964</v>
      </c>
      <c r="W118" s="7"/>
      <c r="X118" s="7"/>
    </row>
    <row r="119" spans="2:24" s="4" customFormat="1" ht="36" x14ac:dyDescent="0.15">
      <c r="B119" s="43">
        <v>117</v>
      </c>
      <c r="C119" s="55" t="s">
        <v>134</v>
      </c>
      <c r="D119" s="45" t="s">
        <v>597</v>
      </c>
      <c r="E119" s="53">
        <v>2120500</v>
      </c>
      <c r="F119" s="54" t="s">
        <v>1642</v>
      </c>
      <c r="G119" s="47">
        <v>44583</v>
      </c>
      <c r="H119" s="48">
        <v>44587</v>
      </c>
      <c r="I119" s="49">
        <v>44905</v>
      </c>
      <c r="J119" s="50" t="s">
        <v>832</v>
      </c>
      <c r="K119" s="22">
        <v>22265250</v>
      </c>
      <c r="L119" s="25"/>
      <c r="M119" s="44"/>
      <c r="N119" s="19">
        <v>0</v>
      </c>
      <c r="O119" s="19">
        <v>0</v>
      </c>
      <c r="P119" s="20"/>
      <c r="Q119" s="21">
        <v>44905</v>
      </c>
      <c r="R119" s="22">
        <v>22265250</v>
      </c>
      <c r="S119" s="23">
        <f t="shared" si="3"/>
        <v>0.58730160227259964</v>
      </c>
      <c r="T119" s="24">
        <v>13076417</v>
      </c>
      <c r="U119" s="24">
        <f t="shared" si="6"/>
        <v>9188833</v>
      </c>
      <c r="V119" s="52" t="s">
        <v>965</v>
      </c>
      <c r="W119" s="7"/>
      <c r="X119" s="7"/>
    </row>
    <row r="120" spans="2:24" s="4" customFormat="1" ht="36" x14ac:dyDescent="0.15">
      <c r="B120" s="43">
        <v>118</v>
      </c>
      <c r="C120" s="55" t="s">
        <v>58</v>
      </c>
      <c r="D120" s="45" t="s">
        <v>598</v>
      </c>
      <c r="E120" s="53">
        <v>5150000</v>
      </c>
      <c r="F120" s="46" t="s">
        <v>1461</v>
      </c>
      <c r="G120" s="47">
        <v>44585</v>
      </c>
      <c r="H120" s="48">
        <v>44587</v>
      </c>
      <c r="I120" s="49">
        <v>44920</v>
      </c>
      <c r="J120" s="50" t="s">
        <v>831</v>
      </c>
      <c r="K120" s="22">
        <v>56650000</v>
      </c>
      <c r="L120" s="25"/>
      <c r="M120" s="44"/>
      <c r="N120" s="19">
        <v>0</v>
      </c>
      <c r="O120" s="19">
        <v>0</v>
      </c>
      <c r="P120" s="20"/>
      <c r="Q120" s="21">
        <v>44920</v>
      </c>
      <c r="R120" s="22">
        <v>56650000</v>
      </c>
      <c r="S120" s="23">
        <f t="shared" si="3"/>
        <v>0.560606054721977</v>
      </c>
      <c r="T120" s="24">
        <v>31758333</v>
      </c>
      <c r="U120" s="24">
        <f t="shared" si="6"/>
        <v>24891667</v>
      </c>
      <c r="V120" s="52" t="s">
        <v>966</v>
      </c>
      <c r="W120" s="7"/>
      <c r="X120" s="7"/>
    </row>
    <row r="121" spans="2:24" s="4" customFormat="1" ht="36" x14ac:dyDescent="0.15">
      <c r="B121" s="50">
        <v>119</v>
      </c>
      <c r="C121" s="55" t="s">
        <v>66</v>
      </c>
      <c r="D121" s="45" t="s">
        <v>599</v>
      </c>
      <c r="E121" s="53">
        <v>4120000</v>
      </c>
      <c r="F121" s="46" t="s">
        <v>1462</v>
      </c>
      <c r="G121" s="47">
        <v>44585</v>
      </c>
      <c r="H121" s="48">
        <v>44587</v>
      </c>
      <c r="I121" s="49">
        <v>44920</v>
      </c>
      <c r="J121" s="50" t="s">
        <v>831</v>
      </c>
      <c r="K121" s="22">
        <v>45320000</v>
      </c>
      <c r="L121" s="25"/>
      <c r="M121" s="44"/>
      <c r="N121" s="19">
        <v>0</v>
      </c>
      <c r="O121" s="19">
        <v>0</v>
      </c>
      <c r="P121" s="20"/>
      <c r="Q121" s="21">
        <v>44920</v>
      </c>
      <c r="R121" s="22">
        <v>45320000</v>
      </c>
      <c r="S121" s="23">
        <f t="shared" si="3"/>
        <v>0.56060606796116508</v>
      </c>
      <c r="T121" s="24">
        <v>25406667</v>
      </c>
      <c r="U121" s="24">
        <f t="shared" si="6"/>
        <v>19913333</v>
      </c>
      <c r="V121" s="52" t="s">
        <v>967</v>
      </c>
      <c r="W121" s="7"/>
      <c r="X121" s="7"/>
    </row>
    <row r="122" spans="2:24" s="4" customFormat="1" ht="36" x14ac:dyDescent="0.15">
      <c r="B122" s="43">
        <v>120</v>
      </c>
      <c r="C122" s="55" t="s">
        <v>52</v>
      </c>
      <c r="D122" s="45" t="s">
        <v>600</v>
      </c>
      <c r="E122" s="53">
        <v>4120000</v>
      </c>
      <c r="F122" s="46" t="s">
        <v>1463</v>
      </c>
      <c r="G122" s="47">
        <v>44583</v>
      </c>
      <c r="H122" s="48">
        <v>44586</v>
      </c>
      <c r="I122" s="49">
        <v>44919</v>
      </c>
      <c r="J122" s="50" t="s">
        <v>831</v>
      </c>
      <c r="K122" s="22">
        <v>45320000</v>
      </c>
      <c r="L122" s="25"/>
      <c r="M122" s="44"/>
      <c r="N122" s="19">
        <v>0</v>
      </c>
      <c r="O122" s="19">
        <v>0</v>
      </c>
      <c r="P122" s="20"/>
      <c r="Q122" s="21">
        <v>44919</v>
      </c>
      <c r="R122" s="22">
        <v>45320000</v>
      </c>
      <c r="S122" s="23">
        <f t="shared" si="3"/>
        <v>0.5636363636363636</v>
      </c>
      <c r="T122" s="24">
        <v>25544000</v>
      </c>
      <c r="U122" s="24">
        <f t="shared" si="6"/>
        <v>19776000</v>
      </c>
      <c r="V122" s="52" t="s">
        <v>968</v>
      </c>
      <c r="W122" s="7"/>
      <c r="X122" s="7"/>
    </row>
    <row r="123" spans="2:24" s="4" customFormat="1" ht="36" x14ac:dyDescent="0.15">
      <c r="B123" s="43">
        <v>121</v>
      </c>
      <c r="C123" s="55" t="s">
        <v>44</v>
      </c>
      <c r="D123" s="45" t="s">
        <v>601</v>
      </c>
      <c r="E123" s="53">
        <v>3745698</v>
      </c>
      <c r="F123" s="46" t="s">
        <v>1464</v>
      </c>
      <c r="G123" s="47">
        <v>44585</v>
      </c>
      <c r="H123" s="48">
        <v>44586</v>
      </c>
      <c r="I123" s="49">
        <v>44919</v>
      </c>
      <c r="J123" s="50" t="s">
        <v>831</v>
      </c>
      <c r="K123" s="22">
        <v>41202678</v>
      </c>
      <c r="L123" s="25"/>
      <c r="M123" s="44"/>
      <c r="N123" s="19">
        <v>0</v>
      </c>
      <c r="O123" s="19">
        <v>0</v>
      </c>
      <c r="P123" s="20"/>
      <c r="Q123" s="21">
        <v>44919</v>
      </c>
      <c r="R123" s="22">
        <v>41202678</v>
      </c>
      <c r="S123" s="23">
        <f t="shared" si="3"/>
        <v>0.56363637334447048</v>
      </c>
      <c r="T123" s="24">
        <v>23223328</v>
      </c>
      <c r="U123" s="24">
        <f t="shared" si="6"/>
        <v>17979350</v>
      </c>
      <c r="V123" s="52" t="s">
        <v>969</v>
      </c>
      <c r="W123" s="7"/>
      <c r="X123" s="7"/>
    </row>
    <row r="124" spans="2:24" s="4" customFormat="1" ht="36" x14ac:dyDescent="0.15">
      <c r="B124" s="50">
        <v>122</v>
      </c>
      <c r="C124" s="55" t="s">
        <v>46</v>
      </c>
      <c r="D124" s="45" t="s">
        <v>602</v>
      </c>
      <c r="E124" s="53">
        <v>2800000</v>
      </c>
      <c r="F124" s="46" t="s">
        <v>1465</v>
      </c>
      <c r="G124" s="47">
        <v>44583</v>
      </c>
      <c r="H124" s="48">
        <v>44587</v>
      </c>
      <c r="I124" s="49">
        <v>44920</v>
      </c>
      <c r="J124" s="50" t="s">
        <v>831</v>
      </c>
      <c r="K124" s="22">
        <v>30800000</v>
      </c>
      <c r="L124" s="25"/>
      <c r="M124" s="44"/>
      <c r="N124" s="19">
        <v>0</v>
      </c>
      <c r="O124" s="19">
        <v>0</v>
      </c>
      <c r="P124" s="20"/>
      <c r="Q124" s="21">
        <v>44920</v>
      </c>
      <c r="R124" s="22">
        <v>30800000</v>
      </c>
      <c r="S124" s="23">
        <f t="shared" si="3"/>
        <v>0.560606038961039</v>
      </c>
      <c r="T124" s="24">
        <v>17266666</v>
      </c>
      <c r="U124" s="24">
        <f t="shared" si="6"/>
        <v>13533334</v>
      </c>
      <c r="V124" s="52" t="s">
        <v>970</v>
      </c>
      <c r="W124" s="7"/>
      <c r="X124" s="7"/>
    </row>
    <row r="125" spans="2:24" s="4" customFormat="1" ht="36" x14ac:dyDescent="0.15">
      <c r="B125" s="43">
        <v>123</v>
      </c>
      <c r="C125" s="55" t="s">
        <v>1247</v>
      </c>
      <c r="D125" s="45" t="s">
        <v>603</v>
      </c>
      <c r="E125" s="53">
        <v>6000000</v>
      </c>
      <c r="F125" s="46" t="s">
        <v>1466</v>
      </c>
      <c r="G125" s="47">
        <v>44585</v>
      </c>
      <c r="H125" s="48">
        <v>44592</v>
      </c>
      <c r="I125" s="49">
        <v>44925</v>
      </c>
      <c r="J125" s="50" t="s">
        <v>831</v>
      </c>
      <c r="K125" s="22">
        <v>66000000</v>
      </c>
      <c r="L125" s="25"/>
      <c r="M125" s="44"/>
      <c r="N125" s="19">
        <v>0</v>
      </c>
      <c r="O125" s="19">
        <v>0</v>
      </c>
      <c r="P125" s="20"/>
      <c r="Q125" s="21">
        <v>44925</v>
      </c>
      <c r="R125" s="22">
        <v>66000000</v>
      </c>
      <c r="S125" s="23">
        <f t="shared" si="3"/>
        <v>0.50909090909090904</v>
      </c>
      <c r="T125" s="24">
        <v>33600000</v>
      </c>
      <c r="U125" s="24">
        <f t="shared" si="6"/>
        <v>32400000</v>
      </c>
      <c r="V125" s="52" t="s">
        <v>971</v>
      </c>
      <c r="W125" s="7"/>
      <c r="X125" s="7"/>
    </row>
    <row r="126" spans="2:24" s="4" customFormat="1" ht="36" x14ac:dyDescent="0.15">
      <c r="B126" s="43">
        <v>124</v>
      </c>
      <c r="C126" s="55" t="s">
        <v>22</v>
      </c>
      <c r="D126" s="45" t="s">
        <v>604</v>
      </c>
      <c r="E126" s="53">
        <v>4635000</v>
      </c>
      <c r="F126" s="46" t="s">
        <v>1467</v>
      </c>
      <c r="G126" s="47">
        <v>44585</v>
      </c>
      <c r="H126" s="48">
        <v>44587</v>
      </c>
      <c r="I126" s="49">
        <v>44920</v>
      </c>
      <c r="J126" s="50" t="s">
        <v>831</v>
      </c>
      <c r="K126" s="22">
        <v>50985000</v>
      </c>
      <c r="L126" s="25"/>
      <c r="M126" s="44"/>
      <c r="N126" s="19">
        <v>0</v>
      </c>
      <c r="O126" s="19">
        <v>0</v>
      </c>
      <c r="P126" s="20"/>
      <c r="Q126" s="21">
        <v>44920</v>
      </c>
      <c r="R126" s="22">
        <v>50985000</v>
      </c>
      <c r="S126" s="23">
        <f t="shared" si="3"/>
        <v>0.56060606060606055</v>
      </c>
      <c r="T126" s="24">
        <v>28582500</v>
      </c>
      <c r="U126" s="24">
        <f t="shared" si="6"/>
        <v>22402500</v>
      </c>
      <c r="V126" s="52" t="s">
        <v>972</v>
      </c>
      <c r="W126" s="7"/>
      <c r="X126" s="7"/>
    </row>
    <row r="127" spans="2:24" s="4" customFormat="1" ht="36" x14ac:dyDescent="0.15">
      <c r="B127" s="50">
        <v>125</v>
      </c>
      <c r="C127" s="55" t="s">
        <v>45</v>
      </c>
      <c r="D127" s="45" t="s">
        <v>605</v>
      </c>
      <c r="E127" s="53">
        <v>7725000</v>
      </c>
      <c r="F127" s="46" t="s">
        <v>1468</v>
      </c>
      <c r="G127" s="47">
        <v>44583</v>
      </c>
      <c r="H127" s="48">
        <v>44589</v>
      </c>
      <c r="I127" s="49">
        <v>44922</v>
      </c>
      <c r="J127" s="50" t="s">
        <v>831</v>
      </c>
      <c r="K127" s="22">
        <v>84975000</v>
      </c>
      <c r="L127" s="25"/>
      <c r="M127" s="44"/>
      <c r="N127" s="19">
        <v>0</v>
      </c>
      <c r="O127" s="19">
        <v>0</v>
      </c>
      <c r="P127" s="20"/>
      <c r="Q127" s="21">
        <v>44922</v>
      </c>
      <c r="R127" s="22">
        <v>84975000</v>
      </c>
      <c r="S127" s="23">
        <f t="shared" si="3"/>
        <v>0.55454545454545456</v>
      </c>
      <c r="T127" s="24">
        <v>47122500</v>
      </c>
      <c r="U127" s="24">
        <f t="shared" si="6"/>
        <v>37852500</v>
      </c>
      <c r="V127" s="52" t="s">
        <v>973</v>
      </c>
      <c r="W127" s="7"/>
      <c r="X127" s="7"/>
    </row>
    <row r="128" spans="2:24" s="4" customFormat="1" ht="36" x14ac:dyDescent="0.15">
      <c r="B128" s="43">
        <v>126</v>
      </c>
      <c r="C128" s="55" t="s">
        <v>80</v>
      </c>
      <c r="D128" s="45" t="s">
        <v>606</v>
      </c>
      <c r="E128" s="53">
        <v>5150000</v>
      </c>
      <c r="F128" s="46" t="s">
        <v>1469</v>
      </c>
      <c r="G128" s="47">
        <v>44585</v>
      </c>
      <c r="H128" s="48">
        <v>44589</v>
      </c>
      <c r="I128" s="49">
        <v>44892</v>
      </c>
      <c r="J128" s="50" t="s">
        <v>834</v>
      </c>
      <c r="K128" s="22">
        <v>51500000</v>
      </c>
      <c r="L128" s="25"/>
      <c r="M128" s="44"/>
      <c r="N128" s="19">
        <v>0</v>
      </c>
      <c r="O128" s="19">
        <v>0</v>
      </c>
      <c r="P128" s="20"/>
      <c r="Q128" s="21">
        <v>44892</v>
      </c>
      <c r="R128" s="22">
        <v>51500000</v>
      </c>
      <c r="S128" s="23">
        <f t="shared" si="3"/>
        <v>0.50999996116504853</v>
      </c>
      <c r="T128" s="24">
        <v>26264998</v>
      </c>
      <c r="U128" s="24">
        <f t="shared" si="6"/>
        <v>25235002</v>
      </c>
      <c r="V128" s="52" t="s">
        <v>974</v>
      </c>
      <c r="W128" s="7"/>
      <c r="X128" s="7"/>
    </row>
    <row r="129" spans="2:24" s="4" customFormat="1" ht="36" x14ac:dyDescent="0.15">
      <c r="B129" s="43">
        <v>127</v>
      </c>
      <c r="C129" s="55" t="s">
        <v>136</v>
      </c>
      <c r="D129" s="45" t="s">
        <v>607</v>
      </c>
      <c r="E129" s="53">
        <v>3982495</v>
      </c>
      <c r="F129" s="46" t="s">
        <v>1470</v>
      </c>
      <c r="G129" s="47">
        <v>44585</v>
      </c>
      <c r="H129" s="48">
        <v>44592</v>
      </c>
      <c r="I129" s="49">
        <v>44918</v>
      </c>
      <c r="J129" s="50" t="s">
        <v>831</v>
      </c>
      <c r="K129" s="22">
        <v>43807445</v>
      </c>
      <c r="L129" s="25" t="s">
        <v>1667</v>
      </c>
      <c r="M129" s="44"/>
      <c r="N129" s="19">
        <v>0</v>
      </c>
      <c r="O129" s="19">
        <v>0</v>
      </c>
      <c r="P129" s="20">
        <v>7</v>
      </c>
      <c r="Q129" s="21">
        <v>44925</v>
      </c>
      <c r="R129" s="22">
        <v>43807445</v>
      </c>
      <c r="S129" s="23">
        <f t="shared" si="3"/>
        <v>0.54545454545454541</v>
      </c>
      <c r="T129" s="24">
        <v>23894970</v>
      </c>
      <c r="U129" s="24">
        <f t="shared" si="6"/>
        <v>19912475</v>
      </c>
      <c r="V129" s="52" t="s">
        <v>975</v>
      </c>
      <c r="W129" s="7"/>
      <c r="X129" s="7"/>
    </row>
    <row r="130" spans="2:24" s="4" customFormat="1" ht="36" x14ac:dyDescent="0.15">
      <c r="B130" s="50">
        <v>128</v>
      </c>
      <c r="C130" s="55" t="s">
        <v>1248</v>
      </c>
      <c r="D130" s="45" t="s">
        <v>608</v>
      </c>
      <c r="E130" s="53">
        <v>3874860</v>
      </c>
      <c r="F130" s="46" t="s">
        <v>1471</v>
      </c>
      <c r="G130" s="47">
        <v>44586</v>
      </c>
      <c r="H130" s="48">
        <v>44587</v>
      </c>
      <c r="I130" s="49">
        <v>44920</v>
      </c>
      <c r="J130" s="50" t="s">
        <v>834</v>
      </c>
      <c r="K130" s="22">
        <v>42623460</v>
      </c>
      <c r="L130" s="25"/>
      <c r="M130" s="44"/>
      <c r="N130" s="19">
        <v>0</v>
      </c>
      <c r="O130" s="19">
        <v>0</v>
      </c>
      <c r="P130" s="25"/>
      <c r="Q130" s="21">
        <v>44920</v>
      </c>
      <c r="R130" s="22">
        <v>42623460</v>
      </c>
      <c r="S130" s="23">
        <f t="shared" si="3"/>
        <v>0.56060606060606055</v>
      </c>
      <c r="T130" s="24">
        <v>23894970</v>
      </c>
      <c r="U130" s="24">
        <f t="shared" si="6"/>
        <v>18728490</v>
      </c>
      <c r="V130" s="52" t="s">
        <v>976</v>
      </c>
      <c r="W130" s="7"/>
      <c r="X130" s="7"/>
    </row>
    <row r="131" spans="2:24" s="4" customFormat="1" ht="36" x14ac:dyDescent="0.15">
      <c r="B131" s="43">
        <v>129</v>
      </c>
      <c r="C131" s="55" t="s">
        <v>1249</v>
      </c>
      <c r="D131" s="45" t="s">
        <v>609</v>
      </c>
      <c r="E131" s="53">
        <v>4000000</v>
      </c>
      <c r="F131" s="46" t="s">
        <v>1472</v>
      </c>
      <c r="G131" s="47">
        <v>44588</v>
      </c>
      <c r="H131" s="48">
        <v>44589</v>
      </c>
      <c r="I131" s="49">
        <v>44907</v>
      </c>
      <c r="J131" s="50" t="s">
        <v>838</v>
      </c>
      <c r="K131" s="22">
        <v>42000000</v>
      </c>
      <c r="L131" s="25"/>
      <c r="M131" s="44"/>
      <c r="N131" s="19">
        <v>0</v>
      </c>
      <c r="O131" s="19">
        <v>0</v>
      </c>
      <c r="P131" s="25"/>
      <c r="Q131" s="21">
        <v>44907</v>
      </c>
      <c r="R131" s="22">
        <v>42000000</v>
      </c>
      <c r="S131" s="23">
        <f t="shared" ref="S131:S194" si="7">T131*100%/R131</f>
        <v>0.580952380952381</v>
      </c>
      <c r="T131" s="24">
        <v>24400000</v>
      </c>
      <c r="U131" s="24">
        <f t="shared" si="6"/>
        <v>17600000</v>
      </c>
      <c r="V131" s="52" t="s">
        <v>977</v>
      </c>
      <c r="W131" s="7"/>
      <c r="X131" s="7"/>
    </row>
    <row r="132" spans="2:24" s="4" customFormat="1" ht="36" x14ac:dyDescent="0.15">
      <c r="B132" s="43">
        <v>130</v>
      </c>
      <c r="C132" s="55" t="s">
        <v>1250</v>
      </c>
      <c r="D132" s="45" t="s">
        <v>610</v>
      </c>
      <c r="E132" s="53">
        <v>4120000</v>
      </c>
      <c r="F132" s="46" t="s">
        <v>1473</v>
      </c>
      <c r="G132" s="47">
        <v>44585</v>
      </c>
      <c r="H132" s="48">
        <v>44589</v>
      </c>
      <c r="I132" s="49">
        <v>44892</v>
      </c>
      <c r="J132" s="50" t="s">
        <v>834</v>
      </c>
      <c r="K132" s="22">
        <v>41200000</v>
      </c>
      <c r="L132" s="25"/>
      <c r="M132" s="44"/>
      <c r="N132" s="19">
        <v>0</v>
      </c>
      <c r="O132" s="19">
        <v>0</v>
      </c>
      <c r="P132" s="25"/>
      <c r="Q132" s="21">
        <v>44892</v>
      </c>
      <c r="R132" s="22">
        <v>41200000</v>
      </c>
      <c r="S132" s="23">
        <f t="shared" si="7"/>
        <v>0.61</v>
      </c>
      <c r="T132" s="24">
        <v>25132000</v>
      </c>
      <c r="U132" s="24">
        <f t="shared" si="6"/>
        <v>16068000</v>
      </c>
      <c r="V132" s="52" t="s">
        <v>978</v>
      </c>
      <c r="W132" s="7"/>
      <c r="X132" s="7"/>
    </row>
    <row r="133" spans="2:24" s="4" customFormat="1" ht="36" x14ac:dyDescent="0.15">
      <c r="B133" s="50">
        <v>131</v>
      </c>
      <c r="C133" s="55" t="s">
        <v>1251</v>
      </c>
      <c r="D133" s="45" t="s">
        <v>611</v>
      </c>
      <c r="E133" s="53">
        <v>3400000</v>
      </c>
      <c r="F133" s="46" t="s">
        <v>1474</v>
      </c>
      <c r="G133" s="47">
        <v>44587</v>
      </c>
      <c r="H133" s="48">
        <v>44589</v>
      </c>
      <c r="I133" s="49">
        <v>44922</v>
      </c>
      <c r="J133" s="50" t="s">
        <v>831</v>
      </c>
      <c r="K133" s="22">
        <v>37400000</v>
      </c>
      <c r="L133" s="25"/>
      <c r="M133" s="44"/>
      <c r="N133" s="19">
        <v>0</v>
      </c>
      <c r="O133" s="19">
        <v>0</v>
      </c>
      <c r="P133" s="25"/>
      <c r="Q133" s="21">
        <v>44922</v>
      </c>
      <c r="R133" s="22">
        <v>37400000</v>
      </c>
      <c r="S133" s="23">
        <f t="shared" si="7"/>
        <v>0.55454545454545456</v>
      </c>
      <c r="T133" s="24">
        <v>20740000</v>
      </c>
      <c r="U133" s="24">
        <f t="shared" si="6"/>
        <v>16660000</v>
      </c>
      <c r="V133" s="52" t="s">
        <v>979</v>
      </c>
      <c r="W133" s="7"/>
      <c r="X133" s="7"/>
    </row>
    <row r="134" spans="2:24" s="4" customFormat="1" ht="36" x14ac:dyDescent="0.15">
      <c r="B134" s="43">
        <v>132</v>
      </c>
      <c r="C134" s="55" t="s">
        <v>1252</v>
      </c>
      <c r="D134" s="45" t="s">
        <v>612</v>
      </c>
      <c r="E134" s="53">
        <v>7534450</v>
      </c>
      <c r="F134" s="46" t="s">
        <v>1475</v>
      </c>
      <c r="G134" s="47">
        <v>44583</v>
      </c>
      <c r="H134" s="48">
        <v>44588</v>
      </c>
      <c r="I134" s="49">
        <v>44921</v>
      </c>
      <c r="J134" s="50" t="s">
        <v>831</v>
      </c>
      <c r="K134" s="22">
        <v>82878950</v>
      </c>
      <c r="L134" s="25"/>
      <c r="M134" s="44"/>
      <c r="N134" s="19">
        <v>0</v>
      </c>
      <c r="O134" s="19">
        <v>0</v>
      </c>
      <c r="P134" s="25"/>
      <c r="Q134" s="21">
        <v>44921</v>
      </c>
      <c r="R134" s="22">
        <v>82878950</v>
      </c>
      <c r="S134" s="23">
        <f t="shared" si="7"/>
        <v>0.5575757535538276</v>
      </c>
      <c r="T134" s="24">
        <v>46211293</v>
      </c>
      <c r="U134" s="24">
        <f t="shared" si="6"/>
        <v>36667657</v>
      </c>
      <c r="V134" s="52" t="s">
        <v>980</v>
      </c>
      <c r="W134" s="7"/>
      <c r="X134" s="7"/>
    </row>
    <row r="135" spans="2:24" s="4" customFormat="1" ht="36" x14ac:dyDescent="0.15">
      <c r="B135" s="43">
        <v>133</v>
      </c>
      <c r="C135" s="55" t="s">
        <v>1253</v>
      </c>
      <c r="D135" s="45" t="s">
        <v>613</v>
      </c>
      <c r="E135" s="53">
        <v>6000000</v>
      </c>
      <c r="F135" s="46" t="s">
        <v>1476</v>
      </c>
      <c r="G135" s="47">
        <v>44586</v>
      </c>
      <c r="H135" s="48">
        <v>44587</v>
      </c>
      <c r="I135" s="49">
        <v>44920</v>
      </c>
      <c r="J135" s="50" t="s">
        <v>831</v>
      </c>
      <c r="K135" s="22">
        <v>66000000</v>
      </c>
      <c r="L135" s="25"/>
      <c r="M135" s="44"/>
      <c r="N135" s="19">
        <v>0</v>
      </c>
      <c r="O135" s="19">
        <v>0</v>
      </c>
      <c r="P135" s="25"/>
      <c r="Q135" s="21">
        <v>44920</v>
      </c>
      <c r="R135" s="22">
        <v>66000000</v>
      </c>
      <c r="S135" s="23">
        <f t="shared" si="7"/>
        <v>0.56060606060606055</v>
      </c>
      <c r="T135" s="24">
        <v>37000000</v>
      </c>
      <c r="U135" s="24">
        <f t="shared" si="6"/>
        <v>29000000</v>
      </c>
      <c r="V135" s="52" t="s">
        <v>981</v>
      </c>
      <c r="W135" s="7"/>
      <c r="X135" s="7"/>
    </row>
    <row r="136" spans="2:24" s="4" customFormat="1" ht="36" x14ac:dyDescent="0.15">
      <c r="B136" s="50">
        <v>134</v>
      </c>
      <c r="C136" s="55" t="s">
        <v>49</v>
      </c>
      <c r="D136" s="45" t="s">
        <v>614</v>
      </c>
      <c r="E136" s="53">
        <v>5356000</v>
      </c>
      <c r="F136" s="46" t="s">
        <v>1477</v>
      </c>
      <c r="G136" s="47">
        <v>44586</v>
      </c>
      <c r="H136" s="48">
        <v>44587</v>
      </c>
      <c r="I136" s="49">
        <v>44920</v>
      </c>
      <c r="J136" s="50" t="s">
        <v>831</v>
      </c>
      <c r="K136" s="22">
        <v>58916000</v>
      </c>
      <c r="L136" s="25"/>
      <c r="M136" s="44"/>
      <c r="N136" s="19">
        <v>0</v>
      </c>
      <c r="O136" s="19">
        <v>0</v>
      </c>
      <c r="P136" s="25"/>
      <c r="Q136" s="21">
        <v>44920</v>
      </c>
      <c r="R136" s="22">
        <v>58916000</v>
      </c>
      <c r="S136" s="23">
        <f t="shared" si="7"/>
        <v>0.56060606626383325</v>
      </c>
      <c r="T136" s="24">
        <v>33028667</v>
      </c>
      <c r="U136" s="24">
        <f t="shared" si="6"/>
        <v>25887333</v>
      </c>
      <c r="V136" s="52" t="s">
        <v>982</v>
      </c>
      <c r="W136" s="7"/>
      <c r="X136" s="7"/>
    </row>
    <row r="137" spans="2:24" s="4" customFormat="1" ht="36" x14ac:dyDescent="0.15">
      <c r="B137" s="43">
        <v>135</v>
      </c>
      <c r="C137" s="55" t="s">
        <v>59</v>
      </c>
      <c r="D137" s="45" t="s">
        <v>615</v>
      </c>
      <c r="E137" s="53">
        <v>2690875</v>
      </c>
      <c r="F137" s="46" t="s">
        <v>1478</v>
      </c>
      <c r="G137" s="47">
        <v>44587</v>
      </c>
      <c r="H137" s="48">
        <v>44589</v>
      </c>
      <c r="I137" s="49">
        <v>44922</v>
      </c>
      <c r="J137" s="50" t="s">
        <v>831</v>
      </c>
      <c r="K137" s="22">
        <v>29599625</v>
      </c>
      <c r="L137" s="25"/>
      <c r="M137" s="44"/>
      <c r="N137" s="19">
        <v>0</v>
      </c>
      <c r="O137" s="19">
        <v>0</v>
      </c>
      <c r="P137" s="25"/>
      <c r="Q137" s="21">
        <v>44922</v>
      </c>
      <c r="R137" s="22">
        <v>29599625</v>
      </c>
      <c r="S137" s="23">
        <f t="shared" si="7"/>
        <v>0.55454543765334863</v>
      </c>
      <c r="T137" s="24">
        <v>16414337</v>
      </c>
      <c r="U137" s="24">
        <f t="shared" si="6"/>
        <v>13185288</v>
      </c>
      <c r="V137" s="52" t="s">
        <v>983</v>
      </c>
      <c r="W137" s="7"/>
      <c r="X137" s="7"/>
    </row>
    <row r="138" spans="2:24" s="4" customFormat="1" ht="36" x14ac:dyDescent="0.15">
      <c r="B138" s="43">
        <v>136</v>
      </c>
      <c r="C138" s="55" t="s">
        <v>55</v>
      </c>
      <c r="D138" s="45" t="s">
        <v>616</v>
      </c>
      <c r="E138" s="53">
        <v>2800000</v>
      </c>
      <c r="F138" s="46" t="s">
        <v>1479</v>
      </c>
      <c r="G138" s="47">
        <v>44587</v>
      </c>
      <c r="H138" s="48">
        <v>44592</v>
      </c>
      <c r="I138" s="49">
        <v>44925</v>
      </c>
      <c r="J138" s="50" t="s">
        <v>831</v>
      </c>
      <c r="K138" s="22">
        <v>30800000</v>
      </c>
      <c r="L138" s="25" t="s">
        <v>1668</v>
      </c>
      <c r="M138" s="44"/>
      <c r="N138" s="19">
        <v>0</v>
      </c>
      <c r="O138" s="19">
        <f>K138-R138</f>
        <v>26600000</v>
      </c>
      <c r="P138" s="25"/>
      <c r="Q138" s="21">
        <v>44635</v>
      </c>
      <c r="R138" s="22">
        <v>4200000</v>
      </c>
      <c r="S138" s="23">
        <f t="shared" si="7"/>
        <v>1</v>
      </c>
      <c r="T138" s="24">
        <v>4200000</v>
      </c>
      <c r="U138" s="22">
        <v>0</v>
      </c>
      <c r="V138" s="52" t="s">
        <v>984</v>
      </c>
      <c r="W138" s="7"/>
      <c r="X138" s="7"/>
    </row>
    <row r="139" spans="2:24" s="4" customFormat="1" ht="36" x14ac:dyDescent="0.15">
      <c r="B139" s="50">
        <v>137</v>
      </c>
      <c r="C139" s="55" t="s">
        <v>34</v>
      </c>
      <c r="D139" s="45" t="s">
        <v>617</v>
      </c>
      <c r="E139" s="53">
        <v>3000000</v>
      </c>
      <c r="F139" s="46" t="s">
        <v>1480</v>
      </c>
      <c r="G139" s="47">
        <v>44586</v>
      </c>
      <c r="H139" s="48">
        <v>44587</v>
      </c>
      <c r="I139" s="49">
        <v>44920</v>
      </c>
      <c r="J139" s="50" t="s">
        <v>831</v>
      </c>
      <c r="K139" s="22">
        <v>33000000</v>
      </c>
      <c r="L139" s="25"/>
      <c r="M139" s="44"/>
      <c r="N139" s="19">
        <v>0</v>
      </c>
      <c r="O139" s="19">
        <v>0</v>
      </c>
      <c r="P139" s="25"/>
      <c r="Q139" s="21">
        <v>44920</v>
      </c>
      <c r="R139" s="22">
        <v>33000000</v>
      </c>
      <c r="S139" s="23">
        <f t="shared" si="7"/>
        <v>0.56060606060606055</v>
      </c>
      <c r="T139" s="24">
        <v>18500000</v>
      </c>
      <c r="U139" s="24">
        <f t="shared" ref="U139:U202" si="8">R139-T139</f>
        <v>14500000</v>
      </c>
      <c r="V139" s="52" t="s">
        <v>985</v>
      </c>
      <c r="W139" s="7"/>
      <c r="X139" s="7"/>
    </row>
    <row r="140" spans="2:24" s="4" customFormat="1" ht="36" x14ac:dyDescent="0.15">
      <c r="B140" s="43">
        <v>138</v>
      </c>
      <c r="C140" s="55" t="s">
        <v>1729</v>
      </c>
      <c r="D140" s="45" t="s">
        <v>618</v>
      </c>
      <c r="E140" s="53">
        <v>5790000</v>
      </c>
      <c r="F140" s="46" t="s">
        <v>1688</v>
      </c>
      <c r="G140" s="47">
        <v>44583</v>
      </c>
      <c r="H140" s="48">
        <v>44586</v>
      </c>
      <c r="I140" s="49">
        <v>44904</v>
      </c>
      <c r="J140" s="50" t="s">
        <v>832</v>
      </c>
      <c r="K140" s="22">
        <v>60795000</v>
      </c>
      <c r="L140" s="25" t="s">
        <v>1665</v>
      </c>
      <c r="M140" s="44" t="s">
        <v>1673</v>
      </c>
      <c r="N140" s="19">
        <v>0</v>
      </c>
      <c r="O140" s="19">
        <v>0</v>
      </c>
      <c r="P140" s="25"/>
      <c r="Q140" s="21">
        <v>44904</v>
      </c>
      <c r="R140" s="22">
        <v>60795000</v>
      </c>
      <c r="S140" s="23">
        <f t="shared" si="7"/>
        <v>0.59047619047619049</v>
      </c>
      <c r="T140" s="24">
        <v>35898000</v>
      </c>
      <c r="U140" s="24">
        <f t="shared" si="8"/>
        <v>24897000</v>
      </c>
      <c r="V140" s="52" t="s">
        <v>986</v>
      </c>
      <c r="W140" s="7"/>
      <c r="X140" s="7"/>
    </row>
    <row r="141" spans="2:24" s="4" customFormat="1" ht="48" x14ac:dyDescent="0.15">
      <c r="B141" s="43">
        <v>139</v>
      </c>
      <c r="C141" s="55" t="s">
        <v>1254</v>
      </c>
      <c r="D141" s="45" t="s">
        <v>619</v>
      </c>
      <c r="E141" s="53">
        <v>6458100</v>
      </c>
      <c r="F141" s="46" t="s">
        <v>1481</v>
      </c>
      <c r="G141" s="47">
        <v>44583</v>
      </c>
      <c r="H141" s="48">
        <v>44586</v>
      </c>
      <c r="I141" s="49">
        <v>44904</v>
      </c>
      <c r="J141" s="50" t="s">
        <v>832</v>
      </c>
      <c r="K141" s="22">
        <v>67810050</v>
      </c>
      <c r="L141" s="25"/>
      <c r="M141" s="44"/>
      <c r="N141" s="19">
        <v>0</v>
      </c>
      <c r="O141" s="19">
        <v>0</v>
      </c>
      <c r="P141" s="25"/>
      <c r="Q141" s="21">
        <v>44904</v>
      </c>
      <c r="R141" s="22">
        <v>67810050</v>
      </c>
      <c r="S141" s="23">
        <f t="shared" si="7"/>
        <v>0.59047619047619049</v>
      </c>
      <c r="T141" s="24">
        <v>40040220</v>
      </c>
      <c r="U141" s="24">
        <f t="shared" si="8"/>
        <v>27769830</v>
      </c>
      <c r="V141" s="52" t="s">
        <v>987</v>
      </c>
      <c r="W141" s="7"/>
      <c r="X141" s="7"/>
    </row>
    <row r="142" spans="2:24" s="4" customFormat="1" ht="48" x14ac:dyDescent="0.15">
      <c r="B142" s="50">
        <v>140</v>
      </c>
      <c r="C142" s="55" t="s">
        <v>253</v>
      </c>
      <c r="D142" s="45" t="s">
        <v>620</v>
      </c>
      <c r="E142" s="53">
        <v>5790000</v>
      </c>
      <c r="F142" s="46" t="s">
        <v>1482</v>
      </c>
      <c r="G142" s="47">
        <v>44583</v>
      </c>
      <c r="H142" s="48">
        <v>44585</v>
      </c>
      <c r="I142" s="49">
        <v>44903</v>
      </c>
      <c r="J142" s="50" t="s">
        <v>832</v>
      </c>
      <c r="K142" s="22">
        <v>60795000</v>
      </c>
      <c r="L142" s="25"/>
      <c r="M142" s="44"/>
      <c r="N142" s="19">
        <v>0</v>
      </c>
      <c r="O142" s="19">
        <v>0</v>
      </c>
      <c r="P142" s="25"/>
      <c r="Q142" s="21">
        <v>44903</v>
      </c>
      <c r="R142" s="22">
        <v>60795000</v>
      </c>
      <c r="S142" s="23">
        <f t="shared" si="7"/>
        <v>0.59365079365079365</v>
      </c>
      <c r="T142" s="24">
        <v>36091000</v>
      </c>
      <c r="U142" s="24">
        <f t="shared" si="8"/>
        <v>24704000</v>
      </c>
      <c r="V142" s="52" t="s">
        <v>988</v>
      </c>
      <c r="W142" s="7"/>
      <c r="X142" s="7"/>
    </row>
    <row r="143" spans="2:24" s="4" customFormat="1" ht="48" x14ac:dyDescent="0.15">
      <c r="B143" s="43">
        <v>141</v>
      </c>
      <c r="C143" s="55" t="s">
        <v>1255</v>
      </c>
      <c r="D143" s="45" t="s">
        <v>621</v>
      </c>
      <c r="E143" s="53">
        <v>5790000</v>
      </c>
      <c r="F143" s="46" t="s">
        <v>1483</v>
      </c>
      <c r="G143" s="47">
        <v>44583</v>
      </c>
      <c r="H143" s="48">
        <v>44586</v>
      </c>
      <c r="I143" s="49">
        <v>44904</v>
      </c>
      <c r="J143" s="50" t="s">
        <v>832</v>
      </c>
      <c r="K143" s="22">
        <v>60795000</v>
      </c>
      <c r="L143" s="25"/>
      <c r="M143" s="44"/>
      <c r="N143" s="19">
        <v>0</v>
      </c>
      <c r="O143" s="19">
        <v>0</v>
      </c>
      <c r="P143" s="25"/>
      <c r="Q143" s="21">
        <v>44904</v>
      </c>
      <c r="R143" s="22">
        <v>60795000</v>
      </c>
      <c r="S143" s="23">
        <f t="shared" si="7"/>
        <v>0.59047619047619049</v>
      </c>
      <c r="T143" s="24">
        <v>35898000</v>
      </c>
      <c r="U143" s="24">
        <f t="shared" si="8"/>
        <v>24897000</v>
      </c>
      <c r="V143" s="52" t="s">
        <v>989</v>
      </c>
      <c r="W143" s="7"/>
      <c r="X143" s="7"/>
    </row>
    <row r="144" spans="2:24" s="4" customFormat="1" ht="48" x14ac:dyDescent="0.15">
      <c r="B144" s="43">
        <v>142</v>
      </c>
      <c r="C144" s="55" t="s">
        <v>126</v>
      </c>
      <c r="D144" s="45" t="s">
        <v>622</v>
      </c>
      <c r="E144" s="53">
        <v>5790000</v>
      </c>
      <c r="F144" s="46" t="s">
        <v>1484</v>
      </c>
      <c r="G144" s="47">
        <v>44583</v>
      </c>
      <c r="H144" s="48">
        <v>44586</v>
      </c>
      <c r="I144" s="49">
        <v>44904</v>
      </c>
      <c r="J144" s="50" t="s">
        <v>832</v>
      </c>
      <c r="K144" s="22">
        <v>60795000</v>
      </c>
      <c r="L144" s="25"/>
      <c r="M144" s="44"/>
      <c r="N144" s="19">
        <v>0</v>
      </c>
      <c r="O144" s="19">
        <v>0</v>
      </c>
      <c r="P144" s="25"/>
      <c r="Q144" s="21">
        <v>44904</v>
      </c>
      <c r="R144" s="22">
        <v>60795000</v>
      </c>
      <c r="S144" s="23">
        <f t="shared" si="7"/>
        <v>0.580952380952381</v>
      </c>
      <c r="T144" s="24">
        <v>35319000</v>
      </c>
      <c r="U144" s="24">
        <f t="shared" si="8"/>
        <v>25476000</v>
      </c>
      <c r="V144" s="52" t="s">
        <v>990</v>
      </c>
      <c r="W144" s="7"/>
      <c r="X144" s="7"/>
    </row>
    <row r="145" spans="2:24" s="4" customFormat="1" ht="36" x14ac:dyDescent="0.15">
      <c r="B145" s="50">
        <v>143</v>
      </c>
      <c r="C145" s="55" t="s">
        <v>238</v>
      </c>
      <c r="D145" s="45" t="s">
        <v>623</v>
      </c>
      <c r="E145" s="53">
        <v>5790000</v>
      </c>
      <c r="F145" s="58" t="s">
        <v>1645</v>
      </c>
      <c r="G145" s="47">
        <v>44583</v>
      </c>
      <c r="H145" s="48">
        <v>44586</v>
      </c>
      <c r="I145" s="49">
        <v>44889</v>
      </c>
      <c r="J145" s="50" t="s">
        <v>834</v>
      </c>
      <c r="K145" s="22">
        <v>57900000</v>
      </c>
      <c r="L145" s="25"/>
      <c r="M145" s="44"/>
      <c r="N145" s="19">
        <v>0</v>
      </c>
      <c r="O145" s="19">
        <v>0</v>
      </c>
      <c r="P145" s="25"/>
      <c r="Q145" s="21">
        <v>44889</v>
      </c>
      <c r="R145" s="22">
        <v>57900000</v>
      </c>
      <c r="S145" s="23">
        <f t="shared" si="7"/>
        <v>0.62</v>
      </c>
      <c r="T145" s="24">
        <v>35898000</v>
      </c>
      <c r="U145" s="24">
        <f t="shared" si="8"/>
        <v>22002000</v>
      </c>
      <c r="V145" s="52" t="s">
        <v>991</v>
      </c>
      <c r="W145" s="7"/>
      <c r="X145" s="7"/>
    </row>
    <row r="146" spans="2:24" s="4" customFormat="1" ht="36" x14ac:dyDescent="0.15">
      <c r="B146" s="43">
        <v>144</v>
      </c>
      <c r="C146" s="55" t="s">
        <v>1256</v>
      </c>
      <c r="D146" s="45" t="s">
        <v>624</v>
      </c>
      <c r="E146" s="53">
        <v>4250000</v>
      </c>
      <c r="F146" s="46" t="s">
        <v>1485</v>
      </c>
      <c r="G146" s="47">
        <v>44583</v>
      </c>
      <c r="H146" s="48">
        <v>44586</v>
      </c>
      <c r="I146" s="49">
        <v>44904</v>
      </c>
      <c r="J146" s="50" t="s">
        <v>832</v>
      </c>
      <c r="K146" s="22">
        <v>44625000</v>
      </c>
      <c r="L146" s="25"/>
      <c r="M146" s="44"/>
      <c r="N146" s="19">
        <v>0</v>
      </c>
      <c r="O146" s="19">
        <v>0</v>
      </c>
      <c r="P146" s="25"/>
      <c r="Q146" s="21">
        <v>44904</v>
      </c>
      <c r="R146" s="22">
        <v>44625000</v>
      </c>
      <c r="S146" s="23">
        <f t="shared" si="7"/>
        <v>0.59047619047619049</v>
      </c>
      <c r="T146" s="24">
        <v>26350000</v>
      </c>
      <c r="U146" s="24">
        <f t="shared" si="8"/>
        <v>18275000</v>
      </c>
      <c r="V146" s="52" t="s">
        <v>992</v>
      </c>
      <c r="W146" s="7"/>
      <c r="X146" s="7"/>
    </row>
    <row r="147" spans="2:24" s="4" customFormat="1" ht="36" x14ac:dyDescent="0.15">
      <c r="B147" s="43">
        <v>145</v>
      </c>
      <c r="C147" s="55" t="s">
        <v>1257</v>
      </c>
      <c r="D147" s="45" t="s">
        <v>625</v>
      </c>
      <c r="E147" s="53">
        <v>5790000</v>
      </c>
      <c r="F147" s="46" t="s">
        <v>1486</v>
      </c>
      <c r="G147" s="47">
        <v>44583</v>
      </c>
      <c r="H147" s="48">
        <v>44586</v>
      </c>
      <c r="I147" s="49">
        <v>44904</v>
      </c>
      <c r="J147" s="50" t="s">
        <v>832</v>
      </c>
      <c r="K147" s="22">
        <v>60795000</v>
      </c>
      <c r="L147" s="25"/>
      <c r="M147" s="44"/>
      <c r="N147" s="19">
        <v>0</v>
      </c>
      <c r="O147" s="19">
        <v>0</v>
      </c>
      <c r="P147" s="25"/>
      <c r="Q147" s="21">
        <v>44904</v>
      </c>
      <c r="R147" s="22">
        <v>60795000</v>
      </c>
      <c r="S147" s="23">
        <f t="shared" si="7"/>
        <v>0.59047619047619049</v>
      </c>
      <c r="T147" s="24">
        <v>35898000</v>
      </c>
      <c r="U147" s="24">
        <f t="shared" si="8"/>
        <v>24897000</v>
      </c>
      <c r="V147" s="52" t="s">
        <v>993</v>
      </c>
      <c r="W147" s="7"/>
      <c r="X147" s="7"/>
    </row>
    <row r="148" spans="2:24" s="4" customFormat="1" ht="36" x14ac:dyDescent="0.15">
      <c r="B148" s="50">
        <v>146</v>
      </c>
      <c r="C148" s="55" t="s">
        <v>175</v>
      </c>
      <c r="D148" s="45" t="s">
        <v>626</v>
      </c>
      <c r="E148" s="53">
        <v>3150000</v>
      </c>
      <c r="F148" s="46" t="s">
        <v>1487</v>
      </c>
      <c r="G148" s="47">
        <v>44583</v>
      </c>
      <c r="H148" s="48">
        <v>44586</v>
      </c>
      <c r="I148" s="49">
        <v>44904</v>
      </c>
      <c r="J148" s="50" t="s">
        <v>832</v>
      </c>
      <c r="K148" s="22">
        <v>33075000</v>
      </c>
      <c r="L148" s="25"/>
      <c r="M148" s="44"/>
      <c r="N148" s="19">
        <v>0</v>
      </c>
      <c r="O148" s="19">
        <v>0</v>
      </c>
      <c r="P148" s="25"/>
      <c r="Q148" s="21">
        <v>44904</v>
      </c>
      <c r="R148" s="22">
        <v>33075000</v>
      </c>
      <c r="S148" s="23">
        <f t="shared" si="7"/>
        <v>0.59047619047619049</v>
      </c>
      <c r="T148" s="24">
        <v>19530000</v>
      </c>
      <c r="U148" s="24">
        <f t="shared" si="8"/>
        <v>13545000</v>
      </c>
      <c r="V148" s="52" t="s">
        <v>994</v>
      </c>
      <c r="W148" s="7"/>
      <c r="X148" s="7"/>
    </row>
    <row r="149" spans="2:24" s="4" customFormat="1" ht="36" x14ac:dyDescent="0.15">
      <c r="B149" s="43">
        <v>147</v>
      </c>
      <c r="C149" s="55" t="s">
        <v>130</v>
      </c>
      <c r="D149" s="45" t="s">
        <v>627</v>
      </c>
      <c r="E149" s="53">
        <v>2120500</v>
      </c>
      <c r="F149" s="54" t="s">
        <v>1642</v>
      </c>
      <c r="G149" s="47">
        <v>44583</v>
      </c>
      <c r="H149" s="48">
        <v>44586</v>
      </c>
      <c r="I149" s="49">
        <v>44904</v>
      </c>
      <c r="J149" s="50" t="s">
        <v>832</v>
      </c>
      <c r="K149" s="22">
        <v>22265250</v>
      </c>
      <c r="L149" s="25"/>
      <c r="M149" s="44"/>
      <c r="N149" s="19">
        <v>0</v>
      </c>
      <c r="O149" s="19">
        <v>0</v>
      </c>
      <c r="P149" s="25"/>
      <c r="Q149" s="21">
        <v>44904</v>
      </c>
      <c r="R149" s="22">
        <v>22265250</v>
      </c>
      <c r="S149" s="23">
        <f t="shared" si="7"/>
        <v>0.59047619047619049</v>
      </c>
      <c r="T149" s="24">
        <v>13147100</v>
      </c>
      <c r="U149" s="24">
        <f t="shared" si="8"/>
        <v>9118150</v>
      </c>
      <c r="V149" s="52" t="s">
        <v>995</v>
      </c>
      <c r="W149" s="7"/>
      <c r="X149" s="7"/>
    </row>
    <row r="150" spans="2:24" s="4" customFormat="1" ht="36" x14ac:dyDescent="0.15">
      <c r="B150" s="43">
        <v>148</v>
      </c>
      <c r="C150" s="55" t="s">
        <v>255</v>
      </c>
      <c r="D150" s="45" t="s">
        <v>628</v>
      </c>
      <c r="E150" s="53">
        <v>6458100</v>
      </c>
      <c r="F150" s="46" t="s">
        <v>1488</v>
      </c>
      <c r="G150" s="47">
        <v>44583</v>
      </c>
      <c r="H150" s="48">
        <v>44586</v>
      </c>
      <c r="I150" s="49">
        <v>44919</v>
      </c>
      <c r="J150" s="50" t="s">
        <v>831</v>
      </c>
      <c r="K150" s="22">
        <v>71039100</v>
      </c>
      <c r="L150" s="25"/>
      <c r="M150" s="44"/>
      <c r="N150" s="19">
        <v>0</v>
      </c>
      <c r="O150" s="19">
        <v>0</v>
      </c>
      <c r="P150" s="25"/>
      <c r="Q150" s="21">
        <v>44919</v>
      </c>
      <c r="R150" s="22">
        <v>71039100</v>
      </c>
      <c r="S150" s="23">
        <f t="shared" si="7"/>
        <v>0.5636363636363636</v>
      </c>
      <c r="T150" s="24">
        <v>40040220</v>
      </c>
      <c r="U150" s="24">
        <f t="shared" si="8"/>
        <v>30998880</v>
      </c>
      <c r="V150" s="52" t="s">
        <v>996</v>
      </c>
      <c r="W150" s="7"/>
      <c r="X150" s="7"/>
    </row>
    <row r="151" spans="2:24" s="4" customFormat="1" ht="36" x14ac:dyDescent="0.15">
      <c r="B151" s="50">
        <v>149</v>
      </c>
      <c r="C151" s="55" t="s">
        <v>1258</v>
      </c>
      <c r="D151" s="45" t="s">
        <v>629</v>
      </c>
      <c r="E151" s="53">
        <v>3325922</v>
      </c>
      <c r="F151" s="46" t="s">
        <v>1489</v>
      </c>
      <c r="G151" s="47">
        <v>44583</v>
      </c>
      <c r="H151" s="48">
        <v>44587</v>
      </c>
      <c r="I151" s="49">
        <v>44920</v>
      </c>
      <c r="J151" s="50" t="s">
        <v>831</v>
      </c>
      <c r="K151" s="22">
        <v>36585142</v>
      </c>
      <c r="L151" s="25"/>
      <c r="M151" s="44"/>
      <c r="N151" s="19">
        <v>0</v>
      </c>
      <c r="O151" s="19">
        <v>0</v>
      </c>
      <c r="P151" s="25"/>
      <c r="Q151" s="21">
        <v>44920</v>
      </c>
      <c r="R151" s="22">
        <v>36585142</v>
      </c>
      <c r="S151" s="23">
        <f t="shared" si="7"/>
        <v>0.56033271648911465</v>
      </c>
      <c r="T151" s="24">
        <v>20499852</v>
      </c>
      <c r="U151" s="24">
        <f t="shared" si="8"/>
        <v>16085290</v>
      </c>
      <c r="V151" s="52" t="s">
        <v>997</v>
      </c>
      <c r="W151" s="7"/>
      <c r="X151" s="7"/>
    </row>
    <row r="152" spans="2:24" s="4" customFormat="1" ht="36" x14ac:dyDescent="0.15">
      <c r="B152" s="43">
        <v>150</v>
      </c>
      <c r="C152" s="55" t="s">
        <v>125</v>
      </c>
      <c r="D152" s="45" t="s">
        <v>630</v>
      </c>
      <c r="E152" s="53">
        <v>2831000</v>
      </c>
      <c r="F152" s="54" t="s">
        <v>1642</v>
      </c>
      <c r="G152" s="47">
        <v>44583</v>
      </c>
      <c r="H152" s="48">
        <v>44586</v>
      </c>
      <c r="I152" s="49">
        <v>44904</v>
      </c>
      <c r="J152" s="50" t="s">
        <v>832</v>
      </c>
      <c r="K152" s="22">
        <v>29725500</v>
      </c>
      <c r="L152" s="25"/>
      <c r="M152" s="44"/>
      <c r="N152" s="19">
        <v>0</v>
      </c>
      <c r="O152" s="19">
        <v>0</v>
      </c>
      <c r="P152" s="25"/>
      <c r="Q152" s="21">
        <v>44904</v>
      </c>
      <c r="R152" s="22">
        <v>29725500</v>
      </c>
      <c r="S152" s="23">
        <f t="shared" si="7"/>
        <v>0.59047619047619049</v>
      </c>
      <c r="T152" s="24">
        <v>17552200</v>
      </c>
      <c r="U152" s="24">
        <f t="shared" si="8"/>
        <v>12173300</v>
      </c>
      <c r="V152" s="52" t="s">
        <v>998</v>
      </c>
      <c r="W152" s="7"/>
      <c r="X152" s="7"/>
    </row>
    <row r="153" spans="2:24" s="4" customFormat="1" ht="36" x14ac:dyDescent="0.15">
      <c r="B153" s="43">
        <v>151</v>
      </c>
      <c r="C153" s="55" t="s">
        <v>137</v>
      </c>
      <c r="D153" s="45" t="s">
        <v>631</v>
      </c>
      <c r="E153" s="53">
        <v>2120500</v>
      </c>
      <c r="F153" s="54" t="s">
        <v>1642</v>
      </c>
      <c r="G153" s="47">
        <v>44583</v>
      </c>
      <c r="H153" s="48">
        <v>44587</v>
      </c>
      <c r="I153" s="49">
        <v>44905</v>
      </c>
      <c r="J153" s="50" t="s">
        <v>832</v>
      </c>
      <c r="K153" s="22">
        <v>22265250</v>
      </c>
      <c r="L153" s="25"/>
      <c r="M153" s="44"/>
      <c r="N153" s="19">
        <v>0</v>
      </c>
      <c r="O153" s="19">
        <v>0</v>
      </c>
      <c r="P153" s="25"/>
      <c r="Q153" s="21">
        <v>44905</v>
      </c>
      <c r="R153" s="22">
        <v>22265250</v>
      </c>
      <c r="S153" s="23">
        <f t="shared" si="7"/>
        <v>0.58730160227259964</v>
      </c>
      <c r="T153" s="24">
        <v>13076417</v>
      </c>
      <c r="U153" s="24">
        <f t="shared" si="8"/>
        <v>9188833</v>
      </c>
      <c r="V153" s="52" t="s">
        <v>999</v>
      </c>
      <c r="W153" s="7"/>
      <c r="X153" s="7"/>
    </row>
    <row r="154" spans="2:24" s="4" customFormat="1" ht="36" x14ac:dyDescent="0.15">
      <c r="B154" s="50">
        <v>152</v>
      </c>
      <c r="C154" s="55" t="s">
        <v>135</v>
      </c>
      <c r="D154" s="45" t="s">
        <v>632</v>
      </c>
      <c r="E154" s="53">
        <v>2120500</v>
      </c>
      <c r="F154" s="54" t="s">
        <v>1642</v>
      </c>
      <c r="G154" s="47">
        <v>44583</v>
      </c>
      <c r="H154" s="48">
        <v>44587</v>
      </c>
      <c r="I154" s="49">
        <v>44905</v>
      </c>
      <c r="J154" s="50" t="s">
        <v>832</v>
      </c>
      <c r="K154" s="22">
        <v>22265250</v>
      </c>
      <c r="L154" s="25"/>
      <c r="M154" s="44"/>
      <c r="N154" s="19">
        <v>0</v>
      </c>
      <c r="O154" s="19">
        <v>0</v>
      </c>
      <c r="P154" s="25"/>
      <c r="Q154" s="21">
        <v>44905</v>
      </c>
      <c r="R154" s="22">
        <v>22265250</v>
      </c>
      <c r="S154" s="23">
        <f t="shared" si="7"/>
        <v>0.58730160227259964</v>
      </c>
      <c r="T154" s="24">
        <v>13076417</v>
      </c>
      <c r="U154" s="24">
        <f t="shared" si="8"/>
        <v>9188833</v>
      </c>
      <c r="V154" s="52" t="s">
        <v>1000</v>
      </c>
      <c r="W154" s="7"/>
      <c r="X154" s="7"/>
    </row>
    <row r="155" spans="2:24" s="4" customFormat="1" ht="48" x14ac:dyDescent="0.15">
      <c r="B155" s="43">
        <v>153</v>
      </c>
      <c r="C155" s="55" t="s">
        <v>1750</v>
      </c>
      <c r="D155" s="45" t="s">
        <v>633</v>
      </c>
      <c r="E155" s="53">
        <v>5790000</v>
      </c>
      <c r="F155" s="46" t="s">
        <v>1852</v>
      </c>
      <c r="G155" s="47">
        <v>44583</v>
      </c>
      <c r="H155" s="48">
        <v>44587</v>
      </c>
      <c r="I155" s="49">
        <v>44890</v>
      </c>
      <c r="J155" s="50" t="s">
        <v>834</v>
      </c>
      <c r="K155" s="22">
        <v>57900000</v>
      </c>
      <c r="L155" s="25" t="s">
        <v>1665</v>
      </c>
      <c r="M155" s="44" t="s">
        <v>1751</v>
      </c>
      <c r="N155" s="19">
        <v>0</v>
      </c>
      <c r="O155" s="19">
        <v>0</v>
      </c>
      <c r="P155" s="25"/>
      <c r="Q155" s="21">
        <v>44890</v>
      </c>
      <c r="R155" s="22">
        <v>57900000</v>
      </c>
      <c r="S155" s="23">
        <f t="shared" si="7"/>
        <v>0.6166666666666667</v>
      </c>
      <c r="T155" s="24">
        <v>35705000</v>
      </c>
      <c r="U155" s="24">
        <f t="shared" si="8"/>
        <v>22195000</v>
      </c>
      <c r="V155" s="52" t="s">
        <v>1001</v>
      </c>
      <c r="W155" s="7"/>
      <c r="X155" s="7"/>
    </row>
    <row r="156" spans="2:24" s="4" customFormat="1" ht="36" x14ac:dyDescent="0.15">
      <c r="B156" s="43">
        <v>154</v>
      </c>
      <c r="C156" s="55" t="s">
        <v>159</v>
      </c>
      <c r="D156" s="45" t="s">
        <v>634</v>
      </c>
      <c r="E156" s="53">
        <v>5790000</v>
      </c>
      <c r="F156" s="46" t="s">
        <v>1491</v>
      </c>
      <c r="G156" s="47">
        <v>44583</v>
      </c>
      <c r="H156" s="48">
        <v>44588</v>
      </c>
      <c r="I156" s="49">
        <v>44906</v>
      </c>
      <c r="J156" s="50" t="s">
        <v>832</v>
      </c>
      <c r="K156" s="22">
        <v>60795000</v>
      </c>
      <c r="L156" s="25"/>
      <c r="M156" s="49"/>
      <c r="N156" s="19">
        <v>0</v>
      </c>
      <c r="O156" s="19">
        <v>0</v>
      </c>
      <c r="P156" s="25"/>
      <c r="Q156" s="21">
        <v>44926</v>
      </c>
      <c r="R156" s="22">
        <v>60795000</v>
      </c>
      <c r="S156" s="23">
        <f t="shared" si="7"/>
        <v>0.52063492063492067</v>
      </c>
      <c r="T156" s="24">
        <v>31652000</v>
      </c>
      <c r="U156" s="24">
        <f t="shared" si="8"/>
        <v>29143000</v>
      </c>
      <c r="V156" s="52" t="s">
        <v>1002</v>
      </c>
      <c r="W156" s="7"/>
      <c r="X156" s="7"/>
    </row>
    <row r="157" spans="2:24" s="4" customFormat="1" ht="36" x14ac:dyDescent="0.15">
      <c r="B157" s="50">
        <v>155</v>
      </c>
      <c r="C157" s="55" t="s">
        <v>129</v>
      </c>
      <c r="D157" s="45" t="s">
        <v>635</v>
      </c>
      <c r="E157" s="53">
        <v>5790000</v>
      </c>
      <c r="F157" s="46" t="s">
        <v>1629</v>
      </c>
      <c r="G157" s="47">
        <v>44583</v>
      </c>
      <c r="H157" s="48">
        <v>44587</v>
      </c>
      <c r="I157" s="49">
        <v>44890</v>
      </c>
      <c r="J157" s="50" t="s">
        <v>834</v>
      </c>
      <c r="K157" s="22">
        <v>57900000</v>
      </c>
      <c r="L157" s="25"/>
      <c r="M157" s="44"/>
      <c r="N157" s="19">
        <v>0</v>
      </c>
      <c r="O157" s="19">
        <v>0</v>
      </c>
      <c r="P157" s="25"/>
      <c r="Q157" s="21">
        <v>44890</v>
      </c>
      <c r="R157" s="22">
        <v>57900000</v>
      </c>
      <c r="S157" s="23">
        <f t="shared" si="7"/>
        <v>0.6166666666666667</v>
      </c>
      <c r="T157" s="24">
        <v>35705000</v>
      </c>
      <c r="U157" s="24">
        <f t="shared" si="8"/>
        <v>22195000</v>
      </c>
      <c r="V157" s="52" t="s">
        <v>1003</v>
      </c>
      <c r="W157" s="7"/>
      <c r="X157" s="7"/>
    </row>
    <row r="158" spans="2:24" s="4" customFormat="1" ht="36" x14ac:dyDescent="0.15">
      <c r="B158" s="43">
        <v>156</v>
      </c>
      <c r="C158" s="55" t="s">
        <v>236</v>
      </c>
      <c r="D158" s="45" t="s">
        <v>636</v>
      </c>
      <c r="E158" s="53">
        <v>7250000</v>
      </c>
      <c r="F158" s="46" t="s">
        <v>1492</v>
      </c>
      <c r="G158" s="47">
        <v>44583</v>
      </c>
      <c r="H158" s="48">
        <v>44588</v>
      </c>
      <c r="I158" s="49">
        <v>44921</v>
      </c>
      <c r="J158" s="50" t="s">
        <v>831</v>
      </c>
      <c r="K158" s="22">
        <v>79750000</v>
      </c>
      <c r="L158" s="25"/>
      <c r="M158" s="44"/>
      <c r="N158" s="19">
        <v>0</v>
      </c>
      <c r="O158" s="19">
        <v>0</v>
      </c>
      <c r="P158" s="25"/>
      <c r="Q158" s="21">
        <v>44921</v>
      </c>
      <c r="R158" s="22">
        <v>79750000</v>
      </c>
      <c r="S158" s="23">
        <f t="shared" si="7"/>
        <v>0.55757576175548584</v>
      </c>
      <c r="T158" s="24">
        <v>44466667</v>
      </c>
      <c r="U158" s="24">
        <f t="shared" si="8"/>
        <v>35283333</v>
      </c>
      <c r="V158" s="52" t="s">
        <v>1004</v>
      </c>
      <c r="W158" s="7"/>
      <c r="X158" s="7"/>
    </row>
    <row r="159" spans="2:24" s="4" customFormat="1" ht="36" x14ac:dyDescent="0.15">
      <c r="B159" s="43">
        <v>157</v>
      </c>
      <c r="C159" s="55" t="s">
        <v>112</v>
      </c>
      <c r="D159" s="45" t="s">
        <v>637</v>
      </c>
      <c r="E159" s="53">
        <v>5790000</v>
      </c>
      <c r="F159" s="46" t="s">
        <v>1493</v>
      </c>
      <c r="G159" s="47">
        <v>44583</v>
      </c>
      <c r="H159" s="48">
        <v>44587</v>
      </c>
      <c r="I159" s="49">
        <v>44737</v>
      </c>
      <c r="J159" s="50" t="s">
        <v>839</v>
      </c>
      <c r="K159" s="22">
        <v>28950000</v>
      </c>
      <c r="L159" s="25"/>
      <c r="M159" s="44"/>
      <c r="N159" s="19">
        <v>0</v>
      </c>
      <c r="O159" s="19">
        <v>0</v>
      </c>
      <c r="P159" s="25"/>
      <c r="Q159" s="21">
        <v>44737</v>
      </c>
      <c r="R159" s="22">
        <v>28950000</v>
      </c>
      <c r="S159" s="23">
        <f t="shared" si="7"/>
        <v>1</v>
      </c>
      <c r="T159" s="24">
        <v>28950000</v>
      </c>
      <c r="U159" s="24">
        <f t="shared" si="8"/>
        <v>0</v>
      </c>
      <c r="V159" s="52" t="s">
        <v>1005</v>
      </c>
      <c r="W159" s="7"/>
      <c r="X159" s="7"/>
    </row>
    <row r="160" spans="2:24" s="7" customFormat="1" ht="36" x14ac:dyDescent="0.15">
      <c r="B160" s="50">
        <v>158</v>
      </c>
      <c r="C160" s="55" t="s">
        <v>127</v>
      </c>
      <c r="D160" s="45" t="s">
        <v>638</v>
      </c>
      <c r="E160" s="53">
        <v>5790000</v>
      </c>
      <c r="F160" s="46" t="s">
        <v>1494</v>
      </c>
      <c r="G160" s="47">
        <v>44583</v>
      </c>
      <c r="H160" s="48">
        <v>44589</v>
      </c>
      <c r="I160" s="49">
        <v>44907</v>
      </c>
      <c r="J160" s="50" t="s">
        <v>832</v>
      </c>
      <c r="K160" s="22">
        <v>60795000</v>
      </c>
      <c r="L160" s="25"/>
      <c r="M160" s="44"/>
      <c r="N160" s="19">
        <v>0</v>
      </c>
      <c r="O160" s="19">
        <v>0</v>
      </c>
      <c r="P160" s="25"/>
      <c r="Q160" s="21">
        <v>44907</v>
      </c>
      <c r="R160" s="22">
        <v>60795000</v>
      </c>
      <c r="S160" s="23">
        <f t="shared" si="7"/>
        <v>0.580952380952381</v>
      </c>
      <c r="T160" s="24">
        <v>35319000</v>
      </c>
      <c r="U160" s="24">
        <f t="shared" si="8"/>
        <v>25476000</v>
      </c>
      <c r="V160" s="52" t="s">
        <v>1006</v>
      </c>
    </row>
    <row r="161" spans="2:24" s="4" customFormat="1" ht="36" x14ac:dyDescent="0.15">
      <c r="B161" s="43">
        <v>159</v>
      </c>
      <c r="C161" s="55" t="s">
        <v>114</v>
      </c>
      <c r="D161" s="45" t="s">
        <v>639</v>
      </c>
      <c r="E161" s="53">
        <v>5790000</v>
      </c>
      <c r="F161" s="46" t="s">
        <v>1495</v>
      </c>
      <c r="G161" s="47">
        <v>44583</v>
      </c>
      <c r="H161" s="48">
        <v>44587</v>
      </c>
      <c r="I161" s="49">
        <v>44737</v>
      </c>
      <c r="J161" s="50" t="s">
        <v>839</v>
      </c>
      <c r="K161" s="22">
        <v>28950000</v>
      </c>
      <c r="L161" s="25"/>
      <c r="M161" s="44"/>
      <c r="N161" s="19">
        <v>0</v>
      </c>
      <c r="O161" s="19">
        <v>0</v>
      </c>
      <c r="P161" s="25"/>
      <c r="Q161" s="21">
        <v>44737</v>
      </c>
      <c r="R161" s="22">
        <v>28950000</v>
      </c>
      <c r="S161" s="23">
        <f t="shared" si="7"/>
        <v>1</v>
      </c>
      <c r="T161" s="24">
        <v>28950000</v>
      </c>
      <c r="U161" s="24">
        <f t="shared" si="8"/>
        <v>0</v>
      </c>
      <c r="V161" s="52" t="s">
        <v>1007</v>
      </c>
      <c r="W161" s="7"/>
      <c r="X161" s="7"/>
    </row>
    <row r="162" spans="2:24" s="4" customFormat="1" ht="36" x14ac:dyDescent="0.15">
      <c r="B162" s="43">
        <v>160</v>
      </c>
      <c r="C162" s="55" t="s">
        <v>113</v>
      </c>
      <c r="D162" s="45" t="s">
        <v>640</v>
      </c>
      <c r="E162" s="53">
        <v>5790000</v>
      </c>
      <c r="F162" s="46" t="s">
        <v>1496</v>
      </c>
      <c r="G162" s="47">
        <v>44583</v>
      </c>
      <c r="H162" s="48">
        <v>44587</v>
      </c>
      <c r="I162" s="49">
        <v>44737</v>
      </c>
      <c r="J162" s="50" t="s">
        <v>839</v>
      </c>
      <c r="K162" s="22">
        <v>28950000</v>
      </c>
      <c r="L162" s="25"/>
      <c r="M162" s="44"/>
      <c r="N162" s="19">
        <v>0</v>
      </c>
      <c r="O162" s="19">
        <v>0</v>
      </c>
      <c r="P162" s="25"/>
      <c r="Q162" s="21">
        <v>44737</v>
      </c>
      <c r="R162" s="22">
        <v>28950000</v>
      </c>
      <c r="S162" s="23">
        <f t="shared" si="7"/>
        <v>1</v>
      </c>
      <c r="T162" s="24">
        <v>28950000</v>
      </c>
      <c r="U162" s="24">
        <f t="shared" si="8"/>
        <v>0</v>
      </c>
      <c r="V162" s="52" t="s">
        <v>1008</v>
      </c>
      <c r="W162" s="7"/>
      <c r="X162" s="7"/>
    </row>
    <row r="163" spans="2:24" s="4" customFormat="1" ht="36" x14ac:dyDescent="0.15">
      <c r="B163" s="50">
        <v>161</v>
      </c>
      <c r="C163" s="55" t="s">
        <v>229</v>
      </c>
      <c r="D163" s="45" t="s">
        <v>641</v>
      </c>
      <c r="E163" s="53">
        <v>2690875</v>
      </c>
      <c r="F163" s="54" t="s">
        <v>1642</v>
      </c>
      <c r="G163" s="47">
        <v>44586</v>
      </c>
      <c r="H163" s="48">
        <v>44592</v>
      </c>
      <c r="I163" s="49">
        <v>44925</v>
      </c>
      <c r="J163" s="50" t="s">
        <v>831</v>
      </c>
      <c r="K163" s="22">
        <v>29599625</v>
      </c>
      <c r="L163" s="25"/>
      <c r="M163" s="44"/>
      <c r="N163" s="19">
        <v>0</v>
      </c>
      <c r="O163" s="19">
        <v>0</v>
      </c>
      <c r="P163" s="25"/>
      <c r="Q163" s="21">
        <v>44925</v>
      </c>
      <c r="R163" s="22">
        <v>29599625</v>
      </c>
      <c r="S163" s="23">
        <f t="shared" si="7"/>
        <v>0.54545454545454541</v>
      </c>
      <c r="T163" s="24">
        <v>16145250</v>
      </c>
      <c r="U163" s="24">
        <f t="shared" si="8"/>
        <v>13454375</v>
      </c>
      <c r="V163" s="52" t="s">
        <v>1009</v>
      </c>
      <c r="W163" s="7"/>
      <c r="X163" s="7"/>
    </row>
    <row r="164" spans="2:24" s="4" customFormat="1" ht="36" x14ac:dyDescent="0.15">
      <c r="B164" s="43">
        <v>162</v>
      </c>
      <c r="C164" s="55" t="s">
        <v>1259</v>
      </c>
      <c r="D164" s="45" t="s">
        <v>642</v>
      </c>
      <c r="E164" s="53">
        <v>7000000</v>
      </c>
      <c r="F164" s="46" t="s">
        <v>1497</v>
      </c>
      <c r="G164" s="47">
        <v>44585</v>
      </c>
      <c r="H164" s="48">
        <v>44587</v>
      </c>
      <c r="I164" s="49">
        <v>44890</v>
      </c>
      <c r="J164" s="50" t="s">
        <v>834</v>
      </c>
      <c r="K164" s="22">
        <v>70000000</v>
      </c>
      <c r="L164" s="25"/>
      <c r="M164" s="44"/>
      <c r="N164" s="19">
        <v>0</v>
      </c>
      <c r="O164" s="19">
        <v>0</v>
      </c>
      <c r="P164" s="25"/>
      <c r="Q164" s="21">
        <v>44890</v>
      </c>
      <c r="R164" s="22">
        <v>70000000</v>
      </c>
      <c r="S164" s="23">
        <f t="shared" si="7"/>
        <v>0.61666667142857146</v>
      </c>
      <c r="T164" s="24">
        <v>43166667</v>
      </c>
      <c r="U164" s="24">
        <f t="shared" si="8"/>
        <v>26833333</v>
      </c>
      <c r="V164" s="52" t="s">
        <v>1010</v>
      </c>
      <c r="W164" s="7"/>
      <c r="X164" s="7"/>
    </row>
    <row r="165" spans="2:24" s="4" customFormat="1" ht="72" x14ac:dyDescent="0.15">
      <c r="B165" s="43">
        <v>163</v>
      </c>
      <c r="C165" s="55" t="s">
        <v>1260</v>
      </c>
      <c r="D165" s="45" t="s">
        <v>643</v>
      </c>
      <c r="E165" s="53">
        <v>6695000</v>
      </c>
      <c r="F165" s="46" t="s">
        <v>1498</v>
      </c>
      <c r="G165" s="47">
        <v>44585</v>
      </c>
      <c r="H165" s="48">
        <v>44588</v>
      </c>
      <c r="I165" s="49">
        <v>44921</v>
      </c>
      <c r="J165" s="50" t="s">
        <v>831</v>
      </c>
      <c r="K165" s="22">
        <v>73645000</v>
      </c>
      <c r="L165" s="25"/>
      <c r="M165" s="44"/>
      <c r="N165" s="19">
        <v>0</v>
      </c>
      <c r="O165" s="19">
        <v>0</v>
      </c>
      <c r="P165" s="25"/>
      <c r="Q165" s="21">
        <v>44921</v>
      </c>
      <c r="R165" s="22">
        <v>73645000</v>
      </c>
      <c r="S165" s="23">
        <f t="shared" si="7"/>
        <v>0.55757576210197568</v>
      </c>
      <c r="T165" s="24">
        <v>41062667</v>
      </c>
      <c r="U165" s="24">
        <f t="shared" si="8"/>
        <v>32582333</v>
      </c>
      <c r="V165" s="52" t="s">
        <v>1011</v>
      </c>
      <c r="W165" s="7"/>
      <c r="X165" s="7"/>
    </row>
    <row r="166" spans="2:24" s="4" customFormat="1" ht="36" x14ac:dyDescent="0.15">
      <c r="B166" s="50">
        <v>164</v>
      </c>
      <c r="C166" s="55" t="s">
        <v>1261</v>
      </c>
      <c r="D166" s="45" t="s">
        <v>644</v>
      </c>
      <c r="E166" s="53">
        <v>4635000</v>
      </c>
      <c r="F166" s="46" t="s">
        <v>1499</v>
      </c>
      <c r="G166" s="47">
        <v>44585</v>
      </c>
      <c r="H166" s="48">
        <v>44587</v>
      </c>
      <c r="I166" s="49">
        <v>44920</v>
      </c>
      <c r="J166" s="50" t="s">
        <v>831</v>
      </c>
      <c r="K166" s="22">
        <v>50985000</v>
      </c>
      <c r="L166" s="25"/>
      <c r="M166" s="44"/>
      <c r="N166" s="19">
        <v>0</v>
      </c>
      <c r="O166" s="19">
        <v>0</v>
      </c>
      <c r="P166" s="25"/>
      <c r="Q166" s="21">
        <v>44920</v>
      </c>
      <c r="R166" s="22">
        <v>50985000</v>
      </c>
      <c r="S166" s="23">
        <f t="shared" si="7"/>
        <v>0.56060606060606055</v>
      </c>
      <c r="T166" s="24">
        <v>28582500</v>
      </c>
      <c r="U166" s="24">
        <f t="shared" si="8"/>
        <v>22402500</v>
      </c>
      <c r="V166" s="52" t="s">
        <v>1012</v>
      </c>
      <c r="W166" s="7"/>
      <c r="X166" s="7"/>
    </row>
    <row r="167" spans="2:24" s="4" customFormat="1" ht="36" x14ac:dyDescent="0.15">
      <c r="B167" s="43">
        <v>165</v>
      </c>
      <c r="C167" s="55" t="s">
        <v>315</v>
      </c>
      <c r="D167" s="45" t="s">
        <v>645</v>
      </c>
      <c r="E167" s="53">
        <v>10000000</v>
      </c>
      <c r="F167" s="46" t="s">
        <v>1500</v>
      </c>
      <c r="G167" s="47">
        <v>44586</v>
      </c>
      <c r="H167" s="48">
        <v>44587</v>
      </c>
      <c r="I167" s="49">
        <v>44890</v>
      </c>
      <c r="J167" s="50" t="s">
        <v>834</v>
      </c>
      <c r="K167" s="22">
        <v>100000000</v>
      </c>
      <c r="L167" s="25"/>
      <c r="M167" s="44"/>
      <c r="N167" s="19">
        <v>0</v>
      </c>
      <c r="O167" s="19">
        <v>0</v>
      </c>
      <c r="P167" s="25"/>
      <c r="Q167" s="21">
        <v>44890</v>
      </c>
      <c r="R167" s="22">
        <v>100000000</v>
      </c>
      <c r="S167" s="23">
        <f t="shared" si="7"/>
        <v>0.61666666999999997</v>
      </c>
      <c r="T167" s="24">
        <v>61666667</v>
      </c>
      <c r="U167" s="24">
        <f t="shared" si="8"/>
        <v>38333333</v>
      </c>
      <c r="V167" s="52" t="s">
        <v>1013</v>
      </c>
      <c r="W167" s="7"/>
      <c r="X167" s="7"/>
    </row>
    <row r="168" spans="2:24" s="4" customFormat="1" ht="36" x14ac:dyDescent="0.15">
      <c r="B168" s="43">
        <v>166</v>
      </c>
      <c r="C168" s="55" t="s">
        <v>161</v>
      </c>
      <c r="D168" s="45" t="s">
        <v>646</v>
      </c>
      <c r="E168" s="53">
        <v>7000000</v>
      </c>
      <c r="F168" s="46" t="s">
        <v>1501</v>
      </c>
      <c r="G168" s="47">
        <v>44585</v>
      </c>
      <c r="H168" s="48">
        <v>44587</v>
      </c>
      <c r="I168" s="49">
        <v>44890</v>
      </c>
      <c r="J168" s="50" t="s">
        <v>834</v>
      </c>
      <c r="K168" s="22">
        <v>70000000</v>
      </c>
      <c r="L168" s="59" t="s">
        <v>1664</v>
      </c>
      <c r="M168" s="44"/>
      <c r="N168" s="19">
        <v>0</v>
      </c>
      <c r="O168" s="19">
        <v>0</v>
      </c>
      <c r="P168" s="25"/>
      <c r="Q168" s="21">
        <v>44920</v>
      </c>
      <c r="R168" s="22">
        <v>70000000</v>
      </c>
      <c r="S168" s="23">
        <f t="shared" si="7"/>
        <v>0.51</v>
      </c>
      <c r="T168" s="24">
        <v>35700000</v>
      </c>
      <c r="U168" s="24">
        <f t="shared" si="8"/>
        <v>34300000</v>
      </c>
      <c r="V168" s="52" t="s">
        <v>1014</v>
      </c>
      <c r="W168" s="7"/>
      <c r="X168" s="7"/>
    </row>
    <row r="169" spans="2:24" s="4" customFormat="1" ht="36" x14ac:dyDescent="0.15">
      <c r="B169" s="50">
        <v>167</v>
      </c>
      <c r="C169" s="55" t="s">
        <v>318</v>
      </c>
      <c r="D169" s="45" t="s">
        <v>647</v>
      </c>
      <c r="E169" s="53">
        <v>8000000</v>
      </c>
      <c r="F169" s="46" t="s">
        <v>1502</v>
      </c>
      <c r="G169" s="47">
        <v>44585</v>
      </c>
      <c r="H169" s="48">
        <v>44588</v>
      </c>
      <c r="I169" s="49">
        <v>44891</v>
      </c>
      <c r="J169" s="50" t="s">
        <v>834</v>
      </c>
      <c r="K169" s="22">
        <v>80000000</v>
      </c>
      <c r="L169" s="25"/>
      <c r="M169" s="44"/>
      <c r="N169" s="19">
        <v>0</v>
      </c>
      <c r="O169" s="19">
        <v>0</v>
      </c>
      <c r="P169" s="25"/>
      <c r="Q169" s="21">
        <v>44891</v>
      </c>
      <c r="R169" s="22">
        <v>80000000</v>
      </c>
      <c r="S169" s="23">
        <f t="shared" si="7"/>
        <v>0.61333333749999996</v>
      </c>
      <c r="T169" s="24">
        <v>49066667</v>
      </c>
      <c r="U169" s="24">
        <f t="shared" si="8"/>
        <v>30933333</v>
      </c>
      <c r="V169" s="52" t="s">
        <v>1015</v>
      </c>
      <c r="W169" s="7"/>
      <c r="X169" s="7"/>
    </row>
    <row r="170" spans="2:24" s="4" customFormat="1" ht="48" x14ac:dyDescent="0.15">
      <c r="B170" s="43">
        <v>168</v>
      </c>
      <c r="C170" s="55" t="s">
        <v>346</v>
      </c>
      <c r="D170" s="45" t="s">
        <v>648</v>
      </c>
      <c r="E170" s="53">
        <v>8240000</v>
      </c>
      <c r="F170" s="46" t="s">
        <v>1630</v>
      </c>
      <c r="G170" s="47">
        <v>44585</v>
      </c>
      <c r="H170" s="48">
        <v>44588</v>
      </c>
      <c r="I170" s="49">
        <v>44921</v>
      </c>
      <c r="J170" s="50" t="s">
        <v>831</v>
      </c>
      <c r="K170" s="22">
        <v>90640000</v>
      </c>
      <c r="L170" s="25"/>
      <c r="M170" s="44"/>
      <c r="N170" s="19">
        <v>0</v>
      </c>
      <c r="O170" s="19">
        <v>0</v>
      </c>
      <c r="P170" s="25"/>
      <c r="Q170" s="21">
        <v>44921</v>
      </c>
      <c r="R170" s="22">
        <v>90640000</v>
      </c>
      <c r="S170" s="23">
        <f t="shared" si="7"/>
        <v>0.55757576125330977</v>
      </c>
      <c r="T170" s="24">
        <v>50538667</v>
      </c>
      <c r="U170" s="24">
        <f t="shared" si="8"/>
        <v>40101333</v>
      </c>
      <c r="V170" s="52" t="s">
        <v>1016</v>
      </c>
      <c r="W170" s="7"/>
      <c r="X170" s="7"/>
    </row>
    <row r="171" spans="2:24" s="4" customFormat="1" ht="36" x14ac:dyDescent="0.15">
      <c r="B171" s="43">
        <v>169</v>
      </c>
      <c r="C171" s="55" t="s">
        <v>131</v>
      </c>
      <c r="D171" s="45" t="s">
        <v>649</v>
      </c>
      <c r="E171" s="53">
        <v>6000000</v>
      </c>
      <c r="F171" s="46" t="s">
        <v>1503</v>
      </c>
      <c r="G171" s="47">
        <v>44585</v>
      </c>
      <c r="H171" s="48">
        <v>44586</v>
      </c>
      <c r="I171" s="49">
        <v>44919</v>
      </c>
      <c r="J171" s="50" t="s">
        <v>831</v>
      </c>
      <c r="K171" s="22">
        <v>66000000</v>
      </c>
      <c r="L171" s="25"/>
      <c r="M171" s="44"/>
      <c r="N171" s="19">
        <v>0</v>
      </c>
      <c r="O171" s="19">
        <v>0</v>
      </c>
      <c r="P171" s="25"/>
      <c r="Q171" s="21">
        <v>44919</v>
      </c>
      <c r="R171" s="22">
        <v>66000000</v>
      </c>
      <c r="S171" s="23">
        <f t="shared" si="7"/>
        <v>0.5636363636363636</v>
      </c>
      <c r="T171" s="24">
        <v>37200000</v>
      </c>
      <c r="U171" s="24">
        <f t="shared" si="8"/>
        <v>28800000</v>
      </c>
      <c r="V171" s="52" t="s">
        <v>1017</v>
      </c>
      <c r="W171" s="7"/>
      <c r="X171" s="7"/>
    </row>
    <row r="172" spans="2:24" s="4" customFormat="1" ht="36" x14ac:dyDescent="0.15">
      <c r="B172" s="50">
        <v>170</v>
      </c>
      <c r="C172" s="55" t="s">
        <v>1262</v>
      </c>
      <c r="D172" s="45" t="s">
        <v>650</v>
      </c>
      <c r="E172" s="53">
        <v>7210000</v>
      </c>
      <c r="F172" s="46" t="s">
        <v>1631</v>
      </c>
      <c r="G172" s="47">
        <v>44585</v>
      </c>
      <c r="H172" s="48">
        <v>44587</v>
      </c>
      <c r="I172" s="49">
        <v>44920</v>
      </c>
      <c r="J172" s="50" t="s">
        <v>831</v>
      </c>
      <c r="K172" s="22">
        <v>79310000</v>
      </c>
      <c r="L172" s="25"/>
      <c r="M172" s="44"/>
      <c r="N172" s="19">
        <v>0</v>
      </c>
      <c r="O172" s="19">
        <v>0</v>
      </c>
      <c r="P172" s="25"/>
      <c r="Q172" s="21">
        <v>44920</v>
      </c>
      <c r="R172" s="22">
        <v>79310000</v>
      </c>
      <c r="S172" s="23">
        <f t="shared" si="7"/>
        <v>0.56060606480897746</v>
      </c>
      <c r="T172" s="24">
        <v>44461667</v>
      </c>
      <c r="U172" s="24">
        <f t="shared" si="8"/>
        <v>34848333</v>
      </c>
      <c r="V172" s="52" t="s">
        <v>1018</v>
      </c>
      <c r="W172" s="7"/>
      <c r="X172" s="7"/>
    </row>
    <row r="173" spans="2:24" s="4" customFormat="1" ht="36" x14ac:dyDescent="0.15">
      <c r="B173" s="43">
        <v>171</v>
      </c>
      <c r="C173" s="55" t="s">
        <v>218</v>
      </c>
      <c r="D173" s="45" t="s">
        <v>651</v>
      </c>
      <c r="E173" s="53">
        <v>4120000</v>
      </c>
      <c r="F173" s="46" t="s">
        <v>1504</v>
      </c>
      <c r="G173" s="47">
        <v>44585</v>
      </c>
      <c r="H173" s="48">
        <v>44587</v>
      </c>
      <c r="I173" s="49">
        <v>44920</v>
      </c>
      <c r="J173" s="50" t="s">
        <v>831</v>
      </c>
      <c r="K173" s="22">
        <v>45320000</v>
      </c>
      <c r="L173" s="25"/>
      <c r="M173" s="44"/>
      <c r="N173" s="19">
        <v>0</v>
      </c>
      <c r="O173" s="19">
        <v>0</v>
      </c>
      <c r="P173" s="25"/>
      <c r="Q173" s="21">
        <v>44920</v>
      </c>
      <c r="R173" s="22">
        <v>45320000</v>
      </c>
      <c r="S173" s="23">
        <f t="shared" si="7"/>
        <v>0.56060606796116508</v>
      </c>
      <c r="T173" s="24">
        <v>25406667</v>
      </c>
      <c r="U173" s="24">
        <f t="shared" si="8"/>
        <v>19913333</v>
      </c>
      <c r="V173" s="52" t="s">
        <v>1019</v>
      </c>
      <c r="W173" s="7"/>
      <c r="X173" s="7"/>
    </row>
    <row r="174" spans="2:24" s="4" customFormat="1" ht="36" x14ac:dyDescent="0.15">
      <c r="B174" s="43">
        <v>172</v>
      </c>
      <c r="C174" s="55" t="s">
        <v>1263</v>
      </c>
      <c r="D174" s="45" t="s">
        <v>652</v>
      </c>
      <c r="E174" s="53">
        <v>6000000</v>
      </c>
      <c r="F174" s="46" t="s">
        <v>1505</v>
      </c>
      <c r="G174" s="47">
        <v>44585</v>
      </c>
      <c r="H174" s="48">
        <v>44589</v>
      </c>
      <c r="I174" s="49">
        <v>44922</v>
      </c>
      <c r="J174" s="50" t="s">
        <v>831</v>
      </c>
      <c r="K174" s="22">
        <v>66000000</v>
      </c>
      <c r="L174" s="25"/>
      <c r="M174" s="44"/>
      <c r="N174" s="19">
        <v>0</v>
      </c>
      <c r="O174" s="19">
        <v>0</v>
      </c>
      <c r="P174" s="25"/>
      <c r="Q174" s="21">
        <v>44922</v>
      </c>
      <c r="R174" s="22">
        <v>66000000</v>
      </c>
      <c r="S174" s="23">
        <f t="shared" si="7"/>
        <v>0.55454545454545456</v>
      </c>
      <c r="T174" s="24">
        <v>36600000</v>
      </c>
      <c r="U174" s="24">
        <f t="shared" si="8"/>
        <v>29400000</v>
      </c>
      <c r="V174" s="52" t="s">
        <v>1020</v>
      </c>
      <c r="W174" s="7"/>
      <c r="X174" s="7"/>
    </row>
    <row r="175" spans="2:24" s="7" customFormat="1" ht="36" x14ac:dyDescent="0.15">
      <c r="B175" s="50">
        <v>173</v>
      </c>
      <c r="C175" s="55" t="s">
        <v>1264</v>
      </c>
      <c r="D175" s="45" t="s">
        <v>653</v>
      </c>
      <c r="E175" s="53">
        <v>6180000</v>
      </c>
      <c r="F175" s="46" t="s">
        <v>1506</v>
      </c>
      <c r="G175" s="47">
        <v>44586</v>
      </c>
      <c r="H175" s="48">
        <v>44587</v>
      </c>
      <c r="I175" s="49">
        <v>44920</v>
      </c>
      <c r="J175" s="50" t="s">
        <v>831</v>
      </c>
      <c r="K175" s="22">
        <v>67980000</v>
      </c>
      <c r="L175" s="25"/>
      <c r="M175" s="44"/>
      <c r="N175" s="19">
        <v>0</v>
      </c>
      <c r="O175" s="19">
        <v>0</v>
      </c>
      <c r="P175" s="25"/>
      <c r="Q175" s="21">
        <v>44920</v>
      </c>
      <c r="R175" s="22">
        <v>67980000</v>
      </c>
      <c r="S175" s="23">
        <f t="shared" si="7"/>
        <v>0.56060606060606055</v>
      </c>
      <c r="T175" s="24">
        <v>38110000</v>
      </c>
      <c r="U175" s="24">
        <f t="shared" si="8"/>
        <v>29870000</v>
      </c>
      <c r="V175" s="52" t="s">
        <v>1021</v>
      </c>
    </row>
    <row r="176" spans="2:24" s="4" customFormat="1" ht="36" x14ac:dyDescent="0.15">
      <c r="B176" s="43">
        <v>174</v>
      </c>
      <c r="C176" s="55" t="s">
        <v>1265</v>
      </c>
      <c r="D176" s="45" t="s">
        <v>654</v>
      </c>
      <c r="E176" s="53">
        <v>6500000</v>
      </c>
      <c r="F176" s="46" t="s">
        <v>1507</v>
      </c>
      <c r="G176" s="47">
        <v>44585</v>
      </c>
      <c r="H176" s="48">
        <v>44588</v>
      </c>
      <c r="I176" s="49">
        <v>44921</v>
      </c>
      <c r="J176" s="50" t="s">
        <v>831</v>
      </c>
      <c r="K176" s="22">
        <v>71500000</v>
      </c>
      <c r="L176" s="25"/>
      <c r="M176" s="44"/>
      <c r="N176" s="19">
        <v>0</v>
      </c>
      <c r="O176" s="19">
        <v>0</v>
      </c>
      <c r="P176" s="25"/>
      <c r="Q176" s="21">
        <v>44921</v>
      </c>
      <c r="R176" s="22">
        <v>71500000</v>
      </c>
      <c r="S176" s="23">
        <f t="shared" si="7"/>
        <v>0.55757576223776228</v>
      </c>
      <c r="T176" s="24">
        <v>39866667</v>
      </c>
      <c r="U176" s="24">
        <f t="shared" si="8"/>
        <v>31633333</v>
      </c>
      <c r="V176" s="52" t="s">
        <v>1022</v>
      </c>
      <c r="W176" s="7"/>
      <c r="X176" s="7"/>
    </row>
    <row r="177" spans="2:24" s="4" customFormat="1" ht="36" x14ac:dyDescent="0.15">
      <c r="B177" s="43">
        <v>175</v>
      </c>
      <c r="C177" s="55" t="s">
        <v>1266</v>
      </c>
      <c r="D177" s="45" t="s">
        <v>655</v>
      </c>
      <c r="E177" s="53">
        <v>6500000</v>
      </c>
      <c r="F177" s="46" t="s">
        <v>1508</v>
      </c>
      <c r="G177" s="47">
        <v>44585</v>
      </c>
      <c r="H177" s="48">
        <v>44587</v>
      </c>
      <c r="I177" s="49">
        <v>44920</v>
      </c>
      <c r="J177" s="50" t="s">
        <v>831</v>
      </c>
      <c r="K177" s="22">
        <v>71500000</v>
      </c>
      <c r="L177" s="25"/>
      <c r="M177" s="44"/>
      <c r="N177" s="19">
        <v>0</v>
      </c>
      <c r="O177" s="19">
        <v>0</v>
      </c>
      <c r="P177" s="25"/>
      <c r="Q177" s="21">
        <v>44920</v>
      </c>
      <c r="R177" s="22">
        <v>71500000</v>
      </c>
      <c r="S177" s="23">
        <f t="shared" si="7"/>
        <v>0.56060605594405599</v>
      </c>
      <c r="T177" s="24">
        <v>40083333</v>
      </c>
      <c r="U177" s="24">
        <f t="shared" si="8"/>
        <v>31416667</v>
      </c>
      <c r="V177" s="52" t="s">
        <v>1023</v>
      </c>
      <c r="W177" s="7"/>
      <c r="X177" s="7"/>
    </row>
    <row r="178" spans="2:24" s="4" customFormat="1" ht="48" x14ac:dyDescent="0.15">
      <c r="B178" s="50">
        <v>176</v>
      </c>
      <c r="C178" s="55" t="s">
        <v>1267</v>
      </c>
      <c r="D178" s="45" t="s">
        <v>656</v>
      </c>
      <c r="E178" s="53">
        <v>10000000</v>
      </c>
      <c r="F178" s="46" t="s">
        <v>1509</v>
      </c>
      <c r="G178" s="47">
        <v>44586</v>
      </c>
      <c r="H178" s="48">
        <v>44587</v>
      </c>
      <c r="I178" s="49">
        <v>44920</v>
      </c>
      <c r="J178" s="50" t="s">
        <v>831</v>
      </c>
      <c r="K178" s="22">
        <v>110000000</v>
      </c>
      <c r="L178" s="25"/>
      <c r="M178" s="44"/>
      <c r="N178" s="19">
        <v>0</v>
      </c>
      <c r="O178" s="19">
        <v>0</v>
      </c>
      <c r="P178" s="25"/>
      <c r="Q178" s="21">
        <v>44920</v>
      </c>
      <c r="R178" s="22">
        <v>110000000</v>
      </c>
      <c r="S178" s="23">
        <f t="shared" si="7"/>
        <v>0.56060606363636367</v>
      </c>
      <c r="T178" s="24">
        <v>61666667</v>
      </c>
      <c r="U178" s="24">
        <f t="shared" si="8"/>
        <v>48333333</v>
      </c>
      <c r="V178" s="52" t="s">
        <v>1024</v>
      </c>
      <c r="W178" s="7"/>
      <c r="X178" s="7"/>
    </row>
    <row r="179" spans="2:24" s="4" customFormat="1" ht="36" x14ac:dyDescent="0.15">
      <c r="B179" s="43">
        <v>177</v>
      </c>
      <c r="C179" s="55" t="s">
        <v>109</v>
      </c>
      <c r="D179" s="45" t="s">
        <v>657</v>
      </c>
      <c r="E179" s="53">
        <v>5459000</v>
      </c>
      <c r="F179" s="46" t="s">
        <v>1510</v>
      </c>
      <c r="G179" s="47">
        <v>44585</v>
      </c>
      <c r="H179" s="48">
        <v>44587</v>
      </c>
      <c r="I179" s="49">
        <v>44920</v>
      </c>
      <c r="J179" s="50" t="s">
        <v>831</v>
      </c>
      <c r="K179" s="22">
        <v>60049000</v>
      </c>
      <c r="L179" s="25"/>
      <c r="M179" s="44"/>
      <c r="N179" s="19">
        <v>0</v>
      </c>
      <c r="O179" s="19">
        <v>0</v>
      </c>
      <c r="P179" s="25"/>
      <c r="Q179" s="21">
        <v>44920</v>
      </c>
      <c r="R179" s="22">
        <v>60049000</v>
      </c>
      <c r="S179" s="23">
        <f t="shared" si="7"/>
        <v>0.56060605505503835</v>
      </c>
      <c r="T179" s="24">
        <v>33663833</v>
      </c>
      <c r="U179" s="24">
        <f t="shared" si="8"/>
        <v>26385167</v>
      </c>
      <c r="V179" s="52" t="s">
        <v>1025</v>
      </c>
      <c r="W179" s="7"/>
      <c r="X179" s="7"/>
    </row>
    <row r="180" spans="2:24" s="4" customFormat="1" ht="48" x14ac:dyDescent="0.15">
      <c r="B180" s="43">
        <v>178</v>
      </c>
      <c r="C180" s="55" t="s">
        <v>343</v>
      </c>
      <c r="D180" s="45" t="s">
        <v>658</v>
      </c>
      <c r="E180" s="53">
        <v>8000000</v>
      </c>
      <c r="F180" s="46" t="s">
        <v>1511</v>
      </c>
      <c r="G180" s="47">
        <v>44586</v>
      </c>
      <c r="H180" s="48">
        <v>44589</v>
      </c>
      <c r="I180" s="49">
        <v>44922</v>
      </c>
      <c r="J180" s="50" t="s">
        <v>831</v>
      </c>
      <c r="K180" s="22">
        <v>88000000</v>
      </c>
      <c r="L180" s="25"/>
      <c r="M180" s="44"/>
      <c r="N180" s="19">
        <v>0</v>
      </c>
      <c r="O180" s="19">
        <v>0</v>
      </c>
      <c r="P180" s="25"/>
      <c r="Q180" s="21">
        <v>44922</v>
      </c>
      <c r="R180" s="22">
        <v>88000000</v>
      </c>
      <c r="S180" s="23">
        <f t="shared" si="7"/>
        <v>0.55454545454545456</v>
      </c>
      <c r="T180" s="24">
        <v>48800000</v>
      </c>
      <c r="U180" s="24">
        <f t="shared" si="8"/>
        <v>39200000</v>
      </c>
      <c r="V180" s="52" t="s">
        <v>1026</v>
      </c>
      <c r="W180" s="7"/>
      <c r="X180" s="7"/>
    </row>
    <row r="181" spans="2:24" s="4" customFormat="1" ht="36" x14ac:dyDescent="0.15">
      <c r="B181" s="50">
        <v>179</v>
      </c>
      <c r="C181" s="55" t="s">
        <v>1268</v>
      </c>
      <c r="D181" s="45" t="s">
        <v>659</v>
      </c>
      <c r="E181" s="53">
        <v>4738000</v>
      </c>
      <c r="F181" s="46" t="s">
        <v>1632</v>
      </c>
      <c r="G181" s="47">
        <v>44585</v>
      </c>
      <c r="H181" s="48">
        <v>44588</v>
      </c>
      <c r="I181" s="49">
        <v>44921</v>
      </c>
      <c r="J181" s="50" t="s">
        <v>831</v>
      </c>
      <c r="K181" s="22">
        <v>52118000</v>
      </c>
      <c r="L181" s="25"/>
      <c r="M181" s="44"/>
      <c r="N181" s="19">
        <v>0</v>
      </c>
      <c r="O181" s="19">
        <v>0</v>
      </c>
      <c r="P181" s="25"/>
      <c r="Q181" s="21">
        <v>44921</v>
      </c>
      <c r="R181" s="22">
        <v>52118000</v>
      </c>
      <c r="S181" s="23">
        <f t="shared" si="7"/>
        <v>0.55757575118001457</v>
      </c>
      <c r="T181" s="24">
        <v>29059733</v>
      </c>
      <c r="U181" s="24">
        <f t="shared" si="8"/>
        <v>23058267</v>
      </c>
      <c r="V181" s="52" t="s">
        <v>1027</v>
      </c>
      <c r="W181" s="7"/>
      <c r="X181" s="7"/>
    </row>
    <row r="182" spans="2:24" s="4" customFormat="1" ht="36" x14ac:dyDescent="0.15">
      <c r="B182" s="43">
        <v>180</v>
      </c>
      <c r="C182" s="55" t="s">
        <v>211</v>
      </c>
      <c r="D182" s="45" t="s">
        <v>660</v>
      </c>
      <c r="E182" s="53">
        <v>4738000</v>
      </c>
      <c r="F182" s="46" t="s">
        <v>1512</v>
      </c>
      <c r="G182" s="47">
        <v>44585</v>
      </c>
      <c r="H182" s="48">
        <v>44587</v>
      </c>
      <c r="I182" s="49">
        <v>44920</v>
      </c>
      <c r="J182" s="50" t="s">
        <v>831</v>
      </c>
      <c r="K182" s="22">
        <v>52118000</v>
      </c>
      <c r="L182" s="25"/>
      <c r="M182" s="44"/>
      <c r="N182" s="19">
        <v>0</v>
      </c>
      <c r="O182" s="19">
        <v>0</v>
      </c>
      <c r="P182" s="25"/>
      <c r="Q182" s="21">
        <v>44920</v>
      </c>
      <c r="R182" s="22">
        <v>52118000</v>
      </c>
      <c r="S182" s="23">
        <f t="shared" si="7"/>
        <v>0.5606060670018036</v>
      </c>
      <c r="T182" s="24">
        <v>29217667</v>
      </c>
      <c r="U182" s="24">
        <f t="shared" si="8"/>
        <v>22900333</v>
      </c>
      <c r="V182" s="52" t="s">
        <v>1028</v>
      </c>
      <c r="W182" s="7"/>
      <c r="X182" s="7"/>
    </row>
    <row r="183" spans="2:24" s="4" customFormat="1" ht="36" x14ac:dyDescent="0.15">
      <c r="B183" s="43">
        <v>181</v>
      </c>
      <c r="C183" s="55" t="s">
        <v>1269</v>
      </c>
      <c r="D183" s="45" t="s">
        <v>661</v>
      </c>
      <c r="E183" s="53">
        <v>6180000</v>
      </c>
      <c r="F183" s="46" t="s">
        <v>1513</v>
      </c>
      <c r="G183" s="47">
        <v>44585</v>
      </c>
      <c r="H183" s="48">
        <v>44587</v>
      </c>
      <c r="I183" s="49">
        <v>44890</v>
      </c>
      <c r="J183" s="50" t="s">
        <v>834</v>
      </c>
      <c r="K183" s="22">
        <v>61800000</v>
      </c>
      <c r="L183" s="25"/>
      <c r="M183" s="44"/>
      <c r="N183" s="19">
        <v>0</v>
      </c>
      <c r="O183" s="19">
        <v>0</v>
      </c>
      <c r="P183" s="25"/>
      <c r="Q183" s="21">
        <v>44890</v>
      </c>
      <c r="R183" s="22">
        <v>61800000</v>
      </c>
      <c r="S183" s="23">
        <f t="shared" si="7"/>
        <v>0.6166666666666667</v>
      </c>
      <c r="T183" s="24">
        <v>38110000</v>
      </c>
      <c r="U183" s="24">
        <f t="shared" si="8"/>
        <v>23690000</v>
      </c>
      <c r="V183" s="52" t="s">
        <v>1029</v>
      </c>
      <c r="W183" s="7"/>
      <c r="X183" s="7"/>
    </row>
    <row r="184" spans="2:24" s="4" customFormat="1" ht="36" x14ac:dyDescent="0.15">
      <c r="B184" s="50">
        <v>182</v>
      </c>
      <c r="C184" s="55" t="s">
        <v>1270</v>
      </c>
      <c r="D184" s="45" t="s">
        <v>662</v>
      </c>
      <c r="E184" s="53">
        <v>6180000</v>
      </c>
      <c r="F184" s="46" t="s">
        <v>1514</v>
      </c>
      <c r="G184" s="47">
        <v>44585</v>
      </c>
      <c r="H184" s="48">
        <v>44587</v>
      </c>
      <c r="I184" s="49">
        <v>44920</v>
      </c>
      <c r="J184" s="50" t="s">
        <v>834</v>
      </c>
      <c r="K184" s="22">
        <v>61800000</v>
      </c>
      <c r="L184" s="25"/>
      <c r="M184" s="44"/>
      <c r="N184" s="19">
        <v>0</v>
      </c>
      <c r="O184" s="19">
        <v>0</v>
      </c>
      <c r="P184" s="25"/>
      <c r="Q184" s="21">
        <v>44920</v>
      </c>
      <c r="R184" s="22">
        <v>61800000</v>
      </c>
      <c r="S184" s="23">
        <f t="shared" si="7"/>
        <v>0.6166666666666667</v>
      </c>
      <c r="T184" s="24">
        <v>38110000</v>
      </c>
      <c r="U184" s="24">
        <f t="shared" si="8"/>
        <v>23690000</v>
      </c>
      <c r="V184" s="52" t="s">
        <v>1030</v>
      </c>
      <c r="W184" s="7"/>
      <c r="X184" s="7"/>
    </row>
    <row r="185" spans="2:24" s="4" customFormat="1" ht="48" x14ac:dyDescent="0.15">
      <c r="B185" s="43">
        <v>183</v>
      </c>
      <c r="C185" s="55" t="s">
        <v>437</v>
      </c>
      <c r="D185" s="45" t="s">
        <v>663</v>
      </c>
      <c r="E185" s="53">
        <v>6180000</v>
      </c>
      <c r="F185" s="46" t="s">
        <v>1515</v>
      </c>
      <c r="G185" s="47">
        <v>44585</v>
      </c>
      <c r="H185" s="48">
        <v>44587</v>
      </c>
      <c r="I185" s="49">
        <v>44890</v>
      </c>
      <c r="J185" s="50" t="s">
        <v>834</v>
      </c>
      <c r="K185" s="22">
        <v>61800000</v>
      </c>
      <c r="L185" s="25"/>
      <c r="M185" s="44"/>
      <c r="N185" s="19">
        <v>0</v>
      </c>
      <c r="O185" s="19">
        <v>0</v>
      </c>
      <c r="P185" s="25"/>
      <c r="Q185" s="21">
        <v>44890</v>
      </c>
      <c r="R185" s="22">
        <v>61800000</v>
      </c>
      <c r="S185" s="23">
        <f t="shared" si="7"/>
        <v>0.6166666666666667</v>
      </c>
      <c r="T185" s="24">
        <v>38110000</v>
      </c>
      <c r="U185" s="24">
        <f t="shared" si="8"/>
        <v>23690000</v>
      </c>
      <c r="V185" s="52" t="s">
        <v>1031</v>
      </c>
      <c r="W185" s="7"/>
      <c r="X185" s="7"/>
    </row>
    <row r="186" spans="2:24" s="4" customFormat="1" ht="36" x14ac:dyDescent="0.15">
      <c r="B186" s="43">
        <v>184</v>
      </c>
      <c r="C186" s="55" t="s">
        <v>1271</v>
      </c>
      <c r="D186" s="45" t="s">
        <v>664</v>
      </c>
      <c r="E186" s="53">
        <v>6180000</v>
      </c>
      <c r="F186" s="46" t="s">
        <v>1516</v>
      </c>
      <c r="G186" s="47">
        <v>44585</v>
      </c>
      <c r="H186" s="48">
        <v>44588</v>
      </c>
      <c r="I186" s="49">
        <v>44891</v>
      </c>
      <c r="J186" s="50" t="s">
        <v>834</v>
      </c>
      <c r="K186" s="22">
        <v>61800000</v>
      </c>
      <c r="L186" s="25"/>
      <c r="M186" s="44"/>
      <c r="N186" s="19">
        <v>0</v>
      </c>
      <c r="O186" s="19">
        <v>0</v>
      </c>
      <c r="P186" s="25"/>
      <c r="Q186" s="21">
        <v>44891</v>
      </c>
      <c r="R186" s="22">
        <v>61800000</v>
      </c>
      <c r="S186" s="23">
        <f t="shared" si="7"/>
        <v>0.61333333333333329</v>
      </c>
      <c r="T186" s="24">
        <v>37904000</v>
      </c>
      <c r="U186" s="24">
        <f t="shared" si="8"/>
        <v>23896000</v>
      </c>
      <c r="V186" s="52" t="s">
        <v>1032</v>
      </c>
      <c r="W186" s="7"/>
      <c r="X186" s="7"/>
    </row>
    <row r="187" spans="2:24" s="4" customFormat="1" ht="36" x14ac:dyDescent="0.15">
      <c r="B187" s="50">
        <v>185</v>
      </c>
      <c r="C187" s="55" t="s">
        <v>173</v>
      </c>
      <c r="D187" s="60" t="s">
        <v>665</v>
      </c>
      <c r="E187" s="53">
        <v>5543202.5</v>
      </c>
      <c r="F187" s="46" t="s">
        <v>1517</v>
      </c>
      <c r="G187" s="47">
        <v>44588</v>
      </c>
      <c r="H187" s="48">
        <v>44592</v>
      </c>
      <c r="I187" s="49">
        <v>44769</v>
      </c>
      <c r="J187" s="50" t="s">
        <v>830</v>
      </c>
      <c r="K187" s="22">
        <v>33259215</v>
      </c>
      <c r="L187" s="25"/>
      <c r="M187" s="44"/>
      <c r="N187" s="19">
        <v>0</v>
      </c>
      <c r="O187" s="19">
        <v>0</v>
      </c>
      <c r="P187" s="25"/>
      <c r="Q187" s="21">
        <v>44773</v>
      </c>
      <c r="R187" s="22">
        <v>33259215</v>
      </c>
      <c r="S187" s="23">
        <f t="shared" si="7"/>
        <v>0.99999990979943454</v>
      </c>
      <c r="T187" s="24">
        <v>33259212</v>
      </c>
      <c r="U187" s="24">
        <f t="shared" si="8"/>
        <v>3</v>
      </c>
      <c r="V187" s="52" t="s">
        <v>1033</v>
      </c>
      <c r="W187" s="7"/>
      <c r="X187" s="7"/>
    </row>
    <row r="188" spans="2:24" s="4" customFormat="1" ht="36" x14ac:dyDescent="0.15">
      <c r="B188" s="43">
        <v>186</v>
      </c>
      <c r="C188" s="55" t="s">
        <v>133</v>
      </c>
      <c r="D188" s="45" t="s">
        <v>666</v>
      </c>
      <c r="E188" s="53">
        <v>2120500</v>
      </c>
      <c r="F188" s="54" t="s">
        <v>1642</v>
      </c>
      <c r="G188" s="47">
        <v>44585</v>
      </c>
      <c r="H188" s="48">
        <v>44587</v>
      </c>
      <c r="I188" s="49">
        <v>44905</v>
      </c>
      <c r="J188" s="50" t="s">
        <v>832</v>
      </c>
      <c r="K188" s="22">
        <v>22265250</v>
      </c>
      <c r="L188" s="25"/>
      <c r="M188" s="44"/>
      <c r="N188" s="19">
        <v>0</v>
      </c>
      <c r="O188" s="19">
        <v>0</v>
      </c>
      <c r="P188" s="25"/>
      <c r="Q188" s="21">
        <v>44905</v>
      </c>
      <c r="R188" s="22">
        <v>22265250</v>
      </c>
      <c r="S188" s="23">
        <f t="shared" si="7"/>
        <v>0.58730160227259964</v>
      </c>
      <c r="T188" s="24">
        <v>13076417</v>
      </c>
      <c r="U188" s="24">
        <f t="shared" si="8"/>
        <v>9188833</v>
      </c>
      <c r="V188" s="52" t="s">
        <v>1034</v>
      </c>
      <c r="W188" s="7"/>
      <c r="X188" s="7"/>
    </row>
    <row r="189" spans="2:24" s="4" customFormat="1" ht="36" x14ac:dyDescent="0.15">
      <c r="B189" s="43">
        <v>187</v>
      </c>
      <c r="C189" s="55" t="s">
        <v>1272</v>
      </c>
      <c r="D189" s="45" t="s">
        <v>667</v>
      </c>
      <c r="E189" s="53">
        <v>5790000</v>
      </c>
      <c r="F189" s="46" t="s">
        <v>1689</v>
      </c>
      <c r="G189" s="47">
        <v>44585</v>
      </c>
      <c r="H189" s="48">
        <v>44587</v>
      </c>
      <c r="I189" s="49">
        <v>44737</v>
      </c>
      <c r="J189" s="50" t="s">
        <v>839</v>
      </c>
      <c r="K189" s="22">
        <v>28950000</v>
      </c>
      <c r="L189" s="25"/>
      <c r="M189" s="44"/>
      <c r="N189" s="19">
        <v>0</v>
      </c>
      <c r="O189" s="19">
        <v>0</v>
      </c>
      <c r="P189" s="25"/>
      <c r="Q189" s="21">
        <v>44737</v>
      </c>
      <c r="R189" s="22">
        <v>28950000</v>
      </c>
      <c r="S189" s="23">
        <f t="shared" si="7"/>
        <v>1</v>
      </c>
      <c r="T189" s="24">
        <v>28950000</v>
      </c>
      <c r="U189" s="24">
        <f t="shared" si="8"/>
        <v>0</v>
      </c>
      <c r="V189" s="52" t="s">
        <v>1035</v>
      </c>
      <c r="W189" s="7"/>
      <c r="X189" s="7"/>
    </row>
    <row r="190" spans="2:24" s="4" customFormat="1" ht="36" x14ac:dyDescent="0.15">
      <c r="B190" s="50">
        <v>188</v>
      </c>
      <c r="C190" s="55" t="s">
        <v>319</v>
      </c>
      <c r="D190" s="45" t="s">
        <v>668</v>
      </c>
      <c r="E190" s="53">
        <v>6500000</v>
      </c>
      <c r="F190" s="46" t="s">
        <v>1690</v>
      </c>
      <c r="G190" s="47">
        <v>44587</v>
      </c>
      <c r="H190" s="48">
        <v>44589</v>
      </c>
      <c r="I190" s="49">
        <v>44922</v>
      </c>
      <c r="J190" s="50" t="s">
        <v>831</v>
      </c>
      <c r="K190" s="22">
        <v>71500000</v>
      </c>
      <c r="L190" s="25"/>
      <c r="M190" s="44"/>
      <c r="N190" s="19">
        <v>0</v>
      </c>
      <c r="O190" s="19">
        <v>0</v>
      </c>
      <c r="P190" s="25"/>
      <c r="Q190" s="21">
        <v>44922</v>
      </c>
      <c r="R190" s="22">
        <v>71500000</v>
      </c>
      <c r="S190" s="23">
        <f t="shared" si="7"/>
        <v>0.55454545454545456</v>
      </c>
      <c r="T190" s="24">
        <v>39650000</v>
      </c>
      <c r="U190" s="24">
        <f t="shared" si="8"/>
        <v>31850000</v>
      </c>
      <c r="V190" s="52" t="s">
        <v>1036</v>
      </c>
      <c r="W190" s="7"/>
      <c r="X190" s="7"/>
    </row>
    <row r="191" spans="2:24" s="4" customFormat="1" ht="36" x14ac:dyDescent="0.15">
      <c r="B191" s="43">
        <v>189</v>
      </c>
      <c r="C191" s="55" t="s">
        <v>415</v>
      </c>
      <c r="D191" s="45" t="s">
        <v>669</v>
      </c>
      <c r="E191" s="53">
        <v>1880597.0149253733</v>
      </c>
      <c r="F191" s="46" t="s">
        <v>1691</v>
      </c>
      <c r="G191" s="47">
        <v>44587</v>
      </c>
      <c r="H191" s="48">
        <v>44596</v>
      </c>
      <c r="I191" s="49">
        <v>44913</v>
      </c>
      <c r="J191" s="50" t="s">
        <v>840</v>
      </c>
      <c r="K191" s="22">
        <v>21000000</v>
      </c>
      <c r="L191" s="25"/>
      <c r="M191" s="44"/>
      <c r="N191" s="19">
        <v>0</v>
      </c>
      <c r="O191" s="19">
        <v>0</v>
      </c>
      <c r="P191" s="25"/>
      <c r="Q191" s="21">
        <v>44913</v>
      </c>
      <c r="R191" s="22">
        <v>21000000</v>
      </c>
      <c r="S191" s="23">
        <f t="shared" si="7"/>
        <v>0.56190476190476191</v>
      </c>
      <c r="T191" s="24">
        <v>11800000</v>
      </c>
      <c r="U191" s="24">
        <f t="shared" si="8"/>
        <v>9200000</v>
      </c>
      <c r="V191" s="52" t="s">
        <v>1037</v>
      </c>
      <c r="W191" s="7"/>
      <c r="X191" s="7"/>
    </row>
    <row r="192" spans="2:24" s="4" customFormat="1" ht="36" x14ac:dyDescent="0.15">
      <c r="B192" s="43">
        <v>190</v>
      </c>
      <c r="C192" s="55" t="s">
        <v>446</v>
      </c>
      <c r="D192" s="45" t="s">
        <v>670</v>
      </c>
      <c r="E192" s="53">
        <v>4377500</v>
      </c>
      <c r="F192" s="46" t="s">
        <v>1518</v>
      </c>
      <c r="G192" s="47">
        <v>44587</v>
      </c>
      <c r="H192" s="48">
        <v>44593</v>
      </c>
      <c r="I192" s="49">
        <v>44895</v>
      </c>
      <c r="J192" s="50" t="s">
        <v>834</v>
      </c>
      <c r="K192" s="22">
        <v>43775000</v>
      </c>
      <c r="L192" s="25"/>
      <c r="M192" s="44"/>
      <c r="N192" s="19">
        <v>0</v>
      </c>
      <c r="O192" s="19">
        <v>0</v>
      </c>
      <c r="P192" s="25"/>
      <c r="Q192" s="21">
        <v>44895</v>
      </c>
      <c r="R192" s="22">
        <v>43775000</v>
      </c>
      <c r="S192" s="23">
        <f t="shared" si="7"/>
        <v>0.6</v>
      </c>
      <c r="T192" s="24">
        <v>26265000</v>
      </c>
      <c r="U192" s="24">
        <f t="shared" si="8"/>
        <v>17510000</v>
      </c>
      <c r="V192" s="52" t="s">
        <v>1038</v>
      </c>
      <c r="W192" s="7"/>
      <c r="X192" s="7"/>
    </row>
    <row r="193" spans="2:24" s="4" customFormat="1" ht="36" x14ac:dyDescent="0.15">
      <c r="B193" s="50">
        <v>191</v>
      </c>
      <c r="C193" s="55" t="s">
        <v>1273</v>
      </c>
      <c r="D193" s="45" t="s">
        <v>671</v>
      </c>
      <c r="E193" s="53">
        <v>6489000</v>
      </c>
      <c r="F193" s="46" t="s">
        <v>1519</v>
      </c>
      <c r="G193" s="47">
        <v>44587</v>
      </c>
      <c r="H193" s="48">
        <v>44588</v>
      </c>
      <c r="I193" s="49">
        <v>44906</v>
      </c>
      <c r="J193" s="50" t="s">
        <v>832</v>
      </c>
      <c r="K193" s="22">
        <v>68134500</v>
      </c>
      <c r="L193" s="25"/>
      <c r="M193" s="44"/>
      <c r="N193" s="19">
        <v>0</v>
      </c>
      <c r="O193" s="19">
        <v>0</v>
      </c>
      <c r="P193" s="25"/>
      <c r="Q193" s="21">
        <v>44906</v>
      </c>
      <c r="R193" s="22">
        <v>68134500</v>
      </c>
      <c r="S193" s="23">
        <f t="shared" si="7"/>
        <v>0.58412698412698416</v>
      </c>
      <c r="T193" s="24">
        <v>39799200</v>
      </c>
      <c r="U193" s="24">
        <f t="shared" si="8"/>
        <v>28335300</v>
      </c>
      <c r="V193" s="52" t="s">
        <v>1039</v>
      </c>
      <c r="W193" s="7"/>
      <c r="X193" s="7"/>
    </row>
    <row r="194" spans="2:24" s="4" customFormat="1" ht="36" x14ac:dyDescent="0.15">
      <c r="B194" s="43">
        <v>192</v>
      </c>
      <c r="C194" s="55" t="s">
        <v>316</v>
      </c>
      <c r="D194" s="45" t="s">
        <v>672</v>
      </c>
      <c r="E194" s="53">
        <v>6000000</v>
      </c>
      <c r="F194" s="46" t="s">
        <v>1520</v>
      </c>
      <c r="G194" s="47">
        <v>44587</v>
      </c>
      <c r="H194" s="48">
        <v>44593</v>
      </c>
      <c r="I194" s="49">
        <v>44926</v>
      </c>
      <c r="J194" s="50" t="s">
        <v>831</v>
      </c>
      <c r="K194" s="22">
        <v>66000000</v>
      </c>
      <c r="L194" s="25"/>
      <c r="M194" s="44"/>
      <c r="N194" s="19">
        <v>0</v>
      </c>
      <c r="O194" s="19">
        <v>0</v>
      </c>
      <c r="P194" s="25"/>
      <c r="Q194" s="21">
        <v>44926</v>
      </c>
      <c r="R194" s="22">
        <v>66000000</v>
      </c>
      <c r="S194" s="23">
        <f t="shared" si="7"/>
        <v>0.54545454545454541</v>
      </c>
      <c r="T194" s="24">
        <v>36000000</v>
      </c>
      <c r="U194" s="24">
        <f t="shared" si="8"/>
        <v>30000000</v>
      </c>
      <c r="V194" s="52" t="s">
        <v>1040</v>
      </c>
      <c r="W194" s="7"/>
      <c r="X194" s="7"/>
    </row>
    <row r="195" spans="2:24" s="4" customFormat="1" ht="36" x14ac:dyDescent="0.15">
      <c r="B195" s="43">
        <v>193</v>
      </c>
      <c r="C195" s="55" t="s">
        <v>1732</v>
      </c>
      <c r="D195" s="45" t="s">
        <v>673</v>
      </c>
      <c r="E195" s="53">
        <v>6000000</v>
      </c>
      <c r="F195" s="46" t="s">
        <v>1692</v>
      </c>
      <c r="G195" s="47">
        <v>44588</v>
      </c>
      <c r="H195" s="48">
        <v>44593</v>
      </c>
      <c r="I195" s="49">
        <v>44926</v>
      </c>
      <c r="J195" s="50" t="s">
        <v>831</v>
      </c>
      <c r="K195" s="22">
        <v>66000000</v>
      </c>
      <c r="L195" s="25" t="s">
        <v>1665</v>
      </c>
      <c r="M195" s="44" t="s">
        <v>1674</v>
      </c>
      <c r="N195" s="19">
        <v>0</v>
      </c>
      <c r="O195" s="19">
        <v>0</v>
      </c>
      <c r="P195" s="25"/>
      <c r="Q195" s="21">
        <v>44926</v>
      </c>
      <c r="R195" s="22">
        <v>66000000</v>
      </c>
      <c r="S195" s="23">
        <f t="shared" ref="S195:S258" si="9">T195*100%/R195</f>
        <v>0.54545454545454541</v>
      </c>
      <c r="T195" s="24">
        <v>36000000</v>
      </c>
      <c r="U195" s="24">
        <f t="shared" si="8"/>
        <v>30000000</v>
      </c>
      <c r="V195" s="52" t="s">
        <v>1041</v>
      </c>
      <c r="W195" s="7"/>
      <c r="X195" s="7"/>
    </row>
    <row r="196" spans="2:24" s="4" customFormat="1" ht="36" x14ac:dyDescent="0.15">
      <c r="B196" s="50">
        <v>194</v>
      </c>
      <c r="C196" s="55" t="s">
        <v>413</v>
      </c>
      <c r="D196" s="60" t="s">
        <v>674</v>
      </c>
      <c r="E196" s="53">
        <v>5238100</v>
      </c>
      <c r="F196" s="46" t="s">
        <v>1521</v>
      </c>
      <c r="G196" s="47">
        <v>44587</v>
      </c>
      <c r="H196" s="48">
        <v>44593</v>
      </c>
      <c r="I196" s="49">
        <v>44910</v>
      </c>
      <c r="J196" s="50" t="s">
        <v>832</v>
      </c>
      <c r="K196" s="22">
        <v>55000050</v>
      </c>
      <c r="L196" s="25"/>
      <c r="M196" s="44"/>
      <c r="N196" s="19">
        <v>0</v>
      </c>
      <c r="O196" s="19">
        <v>0</v>
      </c>
      <c r="P196" s="25"/>
      <c r="Q196" s="21">
        <v>44910</v>
      </c>
      <c r="R196" s="22">
        <v>55000050</v>
      </c>
      <c r="S196" s="23">
        <f t="shared" si="9"/>
        <v>0.5714285714285714</v>
      </c>
      <c r="T196" s="24">
        <v>31428600</v>
      </c>
      <c r="U196" s="24">
        <f t="shared" si="8"/>
        <v>23571450</v>
      </c>
      <c r="V196" s="52" t="s">
        <v>1042</v>
      </c>
      <c r="W196" s="7"/>
      <c r="X196" s="7"/>
    </row>
    <row r="197" spans="2:24" s="4" customFormat="1" ht="36" x14ac:dyDescent="0.15">
      <c r="B197" s="43">
        <v>195</v>
      </c>
      <c r="C197" s="55" t="s">
        <v>1274</v>
      </c>
      <c r="D197" s="45" t="s">
        <v>675</v>
      </c>
      <c r="E197" s="53">
        <v>4377500</v>
      </c>
      <c r="F197" s="46" t="s">
        <v>1633</v>
      </c>
      <c r="G197" s="47">
        <v>44587</v>
      </c>
      <c r="H197" s="48">
        <v>44593</v>
      </c>
      <c r="I197" s="49">
        <v>44910</v>
      </c>
      <c r="J197" s="50" t="s">
        <v>832</v>
      </c>
      <c r="K197" s="22">
        <v>45963750</v>
      </c>
      <c r="L197" s="25"/>
      <c r="M197" s="44"/>
      <c r="N197" s="19">
        <v>0</v>
      </c>
      <c r="O197" s="19">
        <v>0</v>
      </c>
      <c r="P197" s="25"/>
      <c r="Q197" s="21">
        <v>44910</v>
      </c>
      <c r="R197" s="22">
        <v>45963750</v>
      </c>
      <c r="S197" s="23">
        <f t="shared" si="9"/>
        <v>0.5714285714285714</v>
      </c>
      <c r="T197" s="24">
        <v>26265000</v>
      </c>
      <c r="U197" s="24">
        <f t="shared" si="8"/>
        <v>19698750</v>
      </c>
      <c r="V197" s="52" t="s">
        <v>1043</v>
      </c>
      <c r="W197" s="7"/>
      <c r="X197" s="7"/>
    </row>
    <row r="198" spans="2:24" s="4" customFormat="1" ht="36" x14ac:dyDescent="0.15">
      <c r="B198" s="43">
        <v>196</v>
      </c>
      <c r="C198" s="55" t="s">
        <v>1275</v>
      </c>
      <c r="D198" s="45" t="s">
        <v>676</v>
      </c>
      <c r="E198" s="53">
        <v>6489000</v>
      </c>
      <c r="F198" s="46" t="s">
        <v>1522</v>
      </c>
      <c r="G198" s="47">
        <v>44585</v>
      </c>
      <c r="H198" s="48">
        <v>44588</v>
      </c>
      <c r="I198" s="49">
        <v>44906</v>
      </c>
      <c r="J198" s="50" t="s">
        <v>832</v>
      </c>
      <c r="K198" s="22">
        <v>68134500</v>
      </c>
      <c r="L198" s="25"/>
      <c r="M198" s="44"/>
      <c r="N198" s="19">
        <v>0</v>
      </c>
      <c r="O198" s="19">
        <v>0</v>
      </c>
      <c r="P198" s="25"/>
      <c r="Q198" s="21">
        <v>44906</v>
      </c>
      <c r="R198" s="22">
        <v>68134500</v>
      </c>
      <c r="S198" s="23">
        <f t="shared" si="9"/>
        <v>0.58412698412698416</v>
      </c>
      <c r="T198" s="24">
        <v>39799200</v>
      </c>
      <c r="U198" s="24">
        <f t="shared" si="8"/>
        <v>28335300</v>
      </c>
      <c r="V198" s="52" t="s">
        <v>1044</v>
      </c>
      <c r="W198" s="7"/>
      <c r="X198" s="7"/>
    </row>
    <row r="199" spans="2:24" s="4" customFormat="1" ht="36" x14ac:dyDescent="0.15">
      <c r="B199" s="50">
        <v>197</v>
      </c>
      <c r="C199" s="55" t="s">
        <v>1733</v>
      </c>
      <c r="D199" s="45" t="s">
        <v>677</v>
      </c>
      <c r="E199" s="53">
        <v>4120000</v>
      </c>
      <c r="F199" s="46" t="s">
        <v>1693</v>
      </c>
      <c r="G199" s="47">
        <v>44587</v>
      </c>
      <c r="H199" s="48">
        <v>44589</v>
      </c>
      <c r="I199" s="49">
        <v>44922</v>
      </c>
      <c r="J199" s="50" t="s">
        <v>831</v>
      </c>
      <c r="K199" s="22">
        <v>45320000</v>
      </c>
      <c r="L199" s="25" t="s">
        <v>1665</v>
      </c>
      <c r="M199" s="44" t="s">
        <v>1727</v>
      </c>
      <c r="N199" s="19">
        <v>0</v>
      </c>
      <c r="O199" s="19">
        <v>0</v>
      </c>
      <c r="P199" s="25"/>
      <c r="Q199" s="21">
        <v>44922</v>
      </c>
      <c r="R199" s="22">
        <v>45320000</v>
      </c>
      <c r="S199" s="23">
        <f t="shared" si="9"/>
        <v>0.55454545454545456</v>
      </c>
      <c r="T199" s="24">
        <v>25132000</v>
      </c>
      <c r="U199" s="24">
        <f t="shared" si="8"/>
        <v>20188000</v>
      </c>
      <c r="V199" s="52" t="s">
        <v>1045</v>
      </c>
      <c r="W199" s="7"/>
      <c r="X199" s="7"/>
    </row>
    <row r="200" spans="2:24" s="4" customFormat="1" ht="36" x14ac:dyDescent="0.15">
      <c r="B200" s="43">
        <v>198</v>
      </c>
      <c r="C200" s="55" t="s">
        <v>1276</v>
      </c>
      <c r="D200" s="45" t="s">
        <v>678</v>
      </c>
      <c r="E200" s="53">
        <v>5665000</v>
      </c>
      <c r="F200" s="46" t="s">
        <v>1523</v>
      </c>
      <c r="G200" s="47">
        <v>44587</v>
      </c>
      <c r="H200" s="48">
        <v>44589</v>
      </c>
      <c r="I200" s="49">
        <v>44922</v>
      </c>
      <c r="J200" s="50" t="s">
        <v>831</v>
      </c>
      <c r="K200" s="22">
        <v>62315000</v>
      </c>
      <c r="L200" s="25"/>
      <c r="M200" s="44"/>
      <c r="N200" s="19">
        <v>0</v>
      </c>
      <c r="O200" s="19">
        <v>0</v>
      </c>
      <c r="P200" s="25"/>
      <c r="Q200" s="21">
        <v>44922</v>
      </c>
      <c r="R200" s="22">
        <v>62315000</v>
      </c>
      <c r="S200" s="23">
        <f t="shared" si="9"/>
        <v>0.55454545454545456</v>
      </c>
      <c r="T200" s="24">
        <v>34556500</v>
      </c>
      <c r="U200" s="24">
        <f t="shared" si="8"/>
        <v>27758500</v>
      </c>
      <c r="V200" s="52" t="s">
        <v>1046</v>
      </c>
      <c r="W200" s="7"/>
      <c r="X200" s="7"/>
    </row>
    <row r="201" spans="2:24" s="4" customFormat="1" ht="36" x14ac:dyDescent="0.15">
      <c r="B201" s="43">
        <v>199</v>
      </c>
      <c r="C201" s="55" t="s">
        <v>148</v>
      </c>
      <c r="D201" s="45" t="s">
        <v>679</v>
      </c>
      <c r="E201" s="53">
        <v>4635000</v>
      </c>
      <c r="F201" s="46" t="s">
        <v>1524</v>
      </c>
      <c r="G201" s="47">
        <v>44585</v>
      </c>
      <c r="H201" s="48">
        <v>44588</v>
      </c>
      <c r="I201" s="49">
        <v>44921</v>
      </c>
      <c r="J201" s="50" t="s">
        <v>831</v>
      </c>
      <c r="K201" s="22">
        <v>50985000</v>
      </c>
      <c r="L201" s="25"/>
      <c r="M201" s="44"/>
      <c r="N201" s="19">
        <v>0</v>
      </c>
      <c r="O201" s="19">
        <v>0</v>
      </c>
      <c r="P201" s="25"/>
      <c r="Q201" s="21">
        <v>44921</v>
      </c>
      <c r="R201" s="22">
        <v>50985000</v>
      </c>
      <c r="S201" s="23">
        <f t="shared" si="9"/>
        <v>0.55757575757575761</v>
      </c>
      <c r="T201" s="24">
        <v>28428000</v>
      </c>
      <c r="U201" s="24">
        <f t="shared" si="8"/>
        <v>22557000</v>
      </c>
      <c r="V201" s="52" t="s">
        <v>1047</v>
      </c>
      <c r="W201" s="7"/>
      <c r="X201" s="7"/>
    </row>
    <row r="202" spans="2:24" s="4" customFormat="1" ht="36" x14ac:dyDescent="0.15">
      <c r="B202" s="50">
        <v>200</v>
      </c>
      <c r="C202" s="55" t="s">
        <v>1277</v>
      </c>
      <c r="D202" s="45" t="s">
        <v>680</v>
      </c>
      <c r="E202" s="61">
        <v>4250000</v>
      </c>
      <c r="F202" s="46" t="s">
        <v>1525</v>
      </c>
      <c r="G202" s="47">
        <v>44585</v>
      </c>
      <c r="H202" s="48">
        <v>44587</v>
      </c>
      <c r="I202" s="49">
        <v>44890</v>
      </c>
      <c r="J202" s="50" t="s">
        <v>834</v>
      </c>
      <c r="K202" s="22">
        <v>42500000</v>
      </c>
      <c r="L202" s="25"/>
      <c r="M202" s="44"/>
      <c r="N202" s="19">
        <v>0</v>
      </c>
      <c r="O202" s="19">
        <v>0</v>
      </c>
      <c r="P202" s="25"/>
      <c r="Q202" s="21">
        <v>44890</v>
      </c>
      <c r="R202" s="22">
        <v>42500000</v>
      </c>
      <c r="S202" s="23">
        <f t="shared" si="9"/>
        <v>0.61666665882352945</v>
      </c>
      <c r="T202" s="24">
        <v>26208333</v>
      </c>
      <c r="U202" s="24">
        <f t="shared" si="8"/>
        <v>16291667</v>
      </c>
      <c r="V202" s="52" t="s">
        <v>1048</v>
      </c>
      <c r="W202" s="7"/>
      <c r="X202" s="7"/>
    </row>
    <row r="203" spans="2:24" s="4" customFormat="1" ht="36" x14ac:dyDescent="0.15">
      <c r="B203" s="43">
        <v>201</v>
      </c>
      <c r="C203" s="55" t="s">
        <v>146</v>
      </c>
      <c r="D203" s="45" t="s">
        <v>681</v>
      </c>
      <c r="E203" s="61">
        <v>4250000</v>
      </c>
      <c r="F203" s="46" t="s">
        <v>1526</v>
      </c>
      <c r="G203" s="47">
        <v>44585</v>
      </c>
      <c r="H203" s="48">
        <v>44587</v>
      </c>
      <c r="I203" s="49">
        <v>44905</v>
      </c>
      <c r="J203" s="50" t="s">
        <v>832</v>
      </c>
      <c r="K203" s="22">
        <v>44625000</v>
      </c>
      <c r="L203" s="25"/>
      <c r="M203" s="44"/>
      <c r="N203" s="19">
        <v>0</v>
      </c>
      <c r="O203" s="19">
        <v>0</v>
      </c>
      <c r="P203" s="25"/>
      <c r="Q203" s="21">
        <v>44905</v>
      </c>
      <c r="R203" s="22">
        <v>44625000</v>
      </c>
      <c r="S203" s="23">
        <f t="shared" si="9"/>
        <v>0.58730157983193276</v>
      </c>
      <c r="T203" s="24">
        <v>26208333</v>
      </c>
      <c r="U203" s="24">
        <f t="shared" ref="U203:U266" si="10">R203-T203</f>
        <v>18416667</v>
      </c>
      <c r="V203" s="52" t="s">
        <v>1049</v>
      </c>
      <c r="W203" s="7"/>
      <c r="X203" s="7"/>
    </row>
    <row r="204" spans="2:24" s="4" customFormat="1" ht="36" x14ac:dyDescent="0.15">
      <c r="B204" s="43">
        <v>202</v>
      </c>
      <c r="C204" s="55" t="s">
        <v>257</v>
      </c>
      <c r="D204" s="45" t="s">
        <v>682</v>
      </c>
      <c r="E204" s="61">
        <v>5790000</v>
      </c>
      <c r="F204" s="46" t="s">
        <v>1694</v>
      </c>
      <c r="G204" s="47">
        <v>44585</v>
      </c>
      <c r="H204" s="48">
        <v>44587</v>
      </c>
      <c r="I204" s="49">
        <v>44905</v>
      </c>
      <c r="J204" s="50" t="s">
        <v>832</v>
      </c>
      <c r="K204" s="22">
        <v>60795000</v>
      </c>
      <c r="L204" s="25"/>
      <c r="M204" s="44"/>
      <c r="N204" s="19">
        <v>0</v>
      </c>
      <c r="O204" s="19">
        <v>0</v>
      </c>
      <c r="P204" s="25"/>
      <c r="Q204" s="21">
        <v>44905</v>
      </c>
      <c r="R204" s="22">
        <v>60795000</v>
      </c>
      <c r="S204" s="23">
        <f t="shared" si="9"/>
        <v>0.58730158730158732</v>
      </c>
      <c r="T204" s="24">
        <v>35705000</v>
      </c>
      <c r="U204" s="24">
        <f t="shared" si="10"/>
        <v>25090000</v>
      </c>
      <c r="V204" s="52" t="s">
        <v>1050</v>
      </c>
      <c r="W204" s="7"/>
      <c r="X204" s="7"/>
    </row>
    <row r="205" spans="2:24" s="4" customFormat="1" ht="36" x14ac:dyDescent="0.15">
      <c r="B205" s="50">
        <v>203</v>
      </c>
      <c r="C205" s="55" t="s">
        <v>128</v>
      </c>
      <c r="D205" s="45" t="s">
        <v>683</v>
      </c>
      <c r="E205" s="61">
        <v>3018000</v>
      </c>
      <c r="F205" s="46" t="s">
        <v>1527</v>
      </c>
      <c r="G205" s="47">
        <v>44585</v>
      </c>
      <c r="H205" s="48">
        <v>44587</v>
      </c>
      <c r="I205" s="49">
        <v>44905</v>
      </c>
      <c r="J205" s="50" t="s">
        <v>832</v>
      </c>
      <c r="K205" s="22">
        <v>31689000</v>
      </c>
      <c r="L205" s="25"/>
      <c r="M205" s="44"/>
      <c r="N205" s="19">
        <v>0</v>
      </c>
      <c r="O205" s="19">
        <v>0</v>
      </c>
      <c r="P205" s="25"/>
      <c r="Q205" s="21">
        <v>44905</v>
      </c>
      <c r="R205" s="22">
        <v>31689000</v>
      </c>
      <c r="S205" s="23">
        <f t="shared" si="9"/>
        <v>0.58730158730158732</v>
      </c>
      <c r="T205" s="24">
        <v>18611000</v>
      </c>
      <c r="U205" s="24">
        <f t="shared" si="10"/>
        <v>13078000</v>
      </c>
      <c r="V205" s="52" t="s">
        <v>1051</v>
      </c>
      <c r="W205" s="7"/>
      <c r="X205" s="7"/>
    </row>
    <row r="206" spans="2:24" s="4" customFormat="1" ht="36" x14ac:dyDescent="0.15">
      <c r="B206" s="43">
        <v>204</v>
      </c>
      <c r="C206" s="55" t="s">
        <v>143</v>
      </c>
      <c r="D206" s="45" t="s">
        <v>684</v>
      </c>
      <c r="E206" s="61">
        <v>3018000</v>
      </c>
      <c r="F206" s="46" t="s">
        <v>1528</v>
      </c>
      <c r="G206" s="47">
        <v>44585</v>
      </c>
      <c r="H206" s="48">
        <v>44587</v>
      </c>
      <c r="I206" s="49">
        <v>44905</v>
      </c>
      <c r="J206" s="50" t="s">
        <v>832</v>
      </c>
      <c r="K206" s="22">
        <v>31689000</v>
      </c>
      <c r="L206" s="25"/>
      <c r="M206" s="44"/>
      <c r="N206" s="19">
        <v>0</v>
      </c>
      <c r="O206" s="19">
        <v>0</v>
      </c>
      <c r="P206" s="25"/>
      <c r="Q206" s="21">
        <v>44905</v>
      </c>
      <c r="R206" s="22">
        <v>31689000</v>
      </c>
      <c r="S206" s="23">
        <f t="shared" si="9"/>
        <v>0.58730158730158732</v>
      </c>
      <c r="T206" s="24">
        <v>18611000</v>
      </c>
      <c r="U206" s="24">
        <f t="shared" si="10"/>
        <v>13078000</v>
      </c>
      <c r="V206" s="52" t="s">
        <v>1052</v>
      </c>
      <c r="W206" s="7"/>
      <c r="X206" s="7"/>
    </row>
    <row r="207" spans="2:24" s="4" customFormat="1" ht="36" x14ac:dyDescent="0.15">
      <c r="B207" s="43">
        <v>205</v>
      </c>
      <c r="C207" s="55" t="s">
        <v>1278</v>
      </c>
      <c r="D207" s="45" t="s">
        <v>685</v>
      </c>
      <c r="E207" s="61">
        <v>3018000</v>
      </c>
      <c r="F207" s="46" t="s">
        <v>1634</v>
      </c>
      <c r="G207" s="47">
        <v>44585</v>
      </c>
      <c r="H207" s="48">
        <v>44587</v>
      </c>
      <c r="I207" s="49">
        <v>44905</v>
      </c>
      <c r="J207" s="50" t="s">
        <v>832</v>
      </c>
      <c r="K207" s="22">
        <v>31689000</v>
      </c>
      <c r="L207" s="25"/>
      <c r="M207" s="44"/>
      <c r="N207" s="19">
        <v>0</v>
      </c>
      <c r="O207" s="19">
        <v>0</v>
      </c>
      <c r="P207" s="25"/>
      <c r="Q207" s="21">
        <v>44905</v>
      </c>
      <c r="R207" s="22">
        <v>31689000</v>
      </c>
      <c r="S207" s="23">
        <f t="shared" si="9"/>
        <v>0.58730158730158732</v>
      </c>
      <c r="T207" s="24">
        <v>18611000</v>
      </c>
      <c r="U207" s="24">
        <f t="shared" si="10"/>
        <v>13078000</v>
      </c>
      <c r="V207" s="52" t="s">
        <v>1053</v>
      </c>
      <c r="W207" s="7"/>
      <c r="X207" s="7"/>
    </row>
    <row r="208" spans="2:24" s="4" customFormat="1" ht="36" x14ac:dyDescent="0.15">
      <c r="B208" s="50">
        <v>206</v>
      </c>
      <c r="C208" s="55" t="s">
        <v>1279</v>
      </c>
      <c r="D208" s="45" t="s">
        <v>686</v>
      </c>
      <c r="E208" s="61">
        <v>3018000</v>
      </c>
      <c r="F208" s="46" t="s">
        <v>1529</v>
      </c>
      <c r="G208" s="47">
        <v>44585</v>
      </c>
      <c r="H208" s="48">
        <v>44587</v>
      </c>
      <c r="I208" s="49">
        <v>44905</v>
      </c>
      <c r="J208" s="50" t="s">
        <v>832</v>
      </c>
      <c r="K208" s="22">
        <v>31689000</v>
      </c>
      <c r="L208" s="25"/>
      <c r="M208" s="44"/>
      <c r="N208" s="19">
        <v>0</v>
      </c>
      <c r="O208" s="19">
        <v>0</v>
      </c>
      <c r="P208" s="25"/>
      <c r="Q208" s="21">
        <v>44905</v>
      </c>
      <c r="R208" s="22">
        <v>31689000</v>
      </c>
      <c r="S208" s="23">
        <f t="shared" si="9"/>
        <v>0.58730158730158732</v>
      </c>
      <c r="T208" s="24">
        <v>18611000</v>
      </c>
      <c r="U208" s="24">
        <f t="shared" si="10"/>
        <v>13078000</v>
      </c>
      <c r="V208" s="52" t="s">
        <v>1054</v>
      </c>
      <c r="W208" s="7"/>
      <c r="X208" s="7"/>
    </row>
    <row r="209" spans="2:24" s="4" customFormat="1" ht="36" x14ac:dyDescent="0.15">
      <c r="B209" s="43">
        <v>207</v>
      </c>
      <c r="C209" s="55" t="s">
        <v>96</v>
      </c>
      <c r="D209" s="45" t="s">
        <v>687</v>
      </c>
      <c r="E209" s="61">
        <v>5790000</v>
      </c>
      <c r="F209" s="46" t="s">
        <v>1695</v>
      </c>
      <c r="G209" s="47">
        <v>44586</v>
      </c>
      <c r="H209" s="48">
        <v>44587</v>
      </c>
      <c r="I209" s="49">
        <v>44920</v>
      </c>
      <c r="J209" s="50" t="s">
        <v>831</v>
      </c>
      <c r="K209" s="22">
        <v>63690000</v>
      </c>
      <c r="L209" s="25"/>
      <c r="M209" s="44"/>
      <c r="N209" s="19">
        <v>0</v>
      </c>
      <c r="O209" s="19">
        <v>0</v>
      </c>
      <c r="P209" s="25"/>
      <c r="Q209" s="21">
        <v>44920</v>
      </c>
      <c r="R209" s="22">
        <v>63690000</v>
      </c>
      <c r="S209" s="23">
        <f t="shared" si="9"/>
        <v>0.56060606060606055</v>
      </c>
      <c r="T209" s="24">
        <v>35705000</v>
      </c>
      <c r="U209" s="24">
        <f t="shared" si="10"/>
        <v>27985000</v>
      </c>
      <c r="V209" s="52" t="s">
        <v>1055</v>
      </c>
      <c r="W209" s="7"/>
      <c r="X209" s="7"/>
    </row>
    <row r="210" spans="2:24" s="4" customFormat="1" ht="36" x14ac:dyDescent="0.15">
      <c r="B210" s="43">
        <v>208</v>
      </c>
      <c r="C210" s="55" t="s">
        <v>1280</v>
      </c>
      <c r="D210" s="45" t="s">
        <v>688</v>
      </c>
      <c r="E210" s="61">
        <v>5790000</v>
      </c>
      <c r="F210" s="46" t="s">
        <v>1530</v>
      </c>
      <c r="G210" s="47">
        <v>44586</v>
      </c>
      <c r="H210" s="48">
        <v>44587</v>
      </c>
      <c r="I210" s="49">
        <v>44737</v>
      </c>
      <c r="J210" s="50" t="s">
        <v>839</v>
      </c>
      <c r="K210" s="22">
        <v>28950000</v>
      </c>
      <c r="L210" s="25"/>
      <c r="M210" s="44"/>
      <c r="N210" s="19">
        <v>0</v>
      </c>
      <c r="O210" s="19">
        <v>0</v>
      </c>
      <c r="P210" s="25"/>
      <c r="Q210" s="21">
        <v>44737</v>
      </c>
      <c r="R210" s="22">
        <v>28950000</v>
      </c>
      <c r="S210" s="23">
        <f t="shared" si="9"/>
        <v>1</v>
      </c>
      <c r="T210" s="24">
        <v>28950000</v>
      </c>
      <c r="U210" s="24">
        <f t="shared" si="10"/>
        <v>0</v>
      </c>
      <c r="V210" s="52" t="s">
        <v>1056</v>
      </c>
      <c r="W210" s="7"/>
      <c r="X210" s="7"/>
    </row>
    <row r="211" spans="2:24" s="4" customFormat="1" ht="36" x14ac:dyDescent="0.15">
      <c r="B211" s="50">
        <v>209</v>
      </c>
      <c r="C211" s="55" t="s">
        <v>1281</v>
      </c>
      <c r="D211" s="45" t="s">
        <v>689</v>
      </c>
      <c r="E211" s="61">
        <v>5790000</v>
      </c>
      <c r="F211" s="46" t="s">
        <v>1531</v>
      </c>
      <c r="G211" s="47">
        <v>44586</v>
      </c>
      <c r="H211" s="48">
        <v>44587</v>
      </c>
      <c r="I211" s="49">
        <v>44737</v>
      </c>
      <c r="J211" s="50" t="s">
        <v>839</v>
      </c>
      <c r="K211" s="22">
        <v>28950000</v>
      </c>
      <c r="L211" s="25"/>
      <c r="M211" s="44"/>
      <c r="N211" s="19">
        <v>0</v>
      </c>
      <c r="O211" s="19">
        <v>0</v>
      </c>
      <c r="P211" s="25"/>
      <c r="Q211" s="21">
        <v>44737</v>
      </c>
      <c r="R211" s="22">
        <v>28950000</v>
      </c>
      <c r="S211" s="23">
        <f t="shared" si="9"/>
        <v>1</v>
      </c>
      <c r="T211" s="24">
        <v>28950000</v>
      </c>
      <c r="U211" s="24">
        <f t="shared" si="10"/>
        <v>0</v>
      </c>
      <c r="V211" s="52" t="s">
        <v>1057</v>
      </c>
      <c r="W211" s="7"/>
      <c r="X211" s="7"/>
    </row>
    <row r="212" spans="2:24" s="4" customFormat="1" ht="36" x14ac:dyDescent="0.15">
      <c r="B212" s="43">
        <v>210</v>
      </c>
      <c r="C212" s="55" t="s">
        <v>77</v>
      </c>
      <c r="D212" s="45" t="s">
        <v>690</v>
      </c>
      <c r="E212" s="61">
        <v>4017000</v>
      </c>
      <c r="F212" s="46" t="s">
        <v>1532</v>
      </c>
      <c r="G212" s="47">
        <v>44587</v>
      </c>
      <c r="H212" s="48">
        <v>44589</v>
      </c>
      <c r="I212" s="49">
        <v>44922</v>
      </c>
      <c r="J212" s="50" t="s">
        <v>831</v>
      </c>
      <c r="K212" s="22">
        <v>44187000</v>
      </c>
      <c r="L212" s="25"/>
      <c r="M212" s="44"/>
      <c r="N212" s="19">
        <v>0</v>
      </c>
      <c r="O212" s="19">
        <v>0</v>
      </c>
      <c r="P212" s="25"/>
      <c r="Q212" s="21">
        <v>44922</v>
      </c>
      <c r="R212" s="22">
        <v>44187000</v>
      </c>
      <c r="S212" s="23">
        <f t="shared" si="9"/>
        <v>0.55454545454545456</v>
      </c>
      <c r="T212" s="24">
        <v>24503700</v>
      </c>
      <c r="U212" s="24">
        <f t="shared" si="10"/>
        <v>19683300</v>
      </c>
      <c r="V212" s="52" t="s">
        <v>1058</v>
      </c>
      <c r="W212" s="7"/>
      <c r="X212" s="7"/>
    </row>
    <row r="213" spans="2:24" s="4" customFormat="1" ht="36" x14ac:dyDescent="0.15">
      <c r="B213" s="43">
        <v>211</v>
      </c>
      <c r="C213" s="55" t="s">
        <v>72</v>
      </c>
      <c r="D213" s="45" t="s">
        <v>691</v>
      </c>
      <c r="E213" s="61">
        <v>4635000</v>
      </c>
      <c r="F213" s="46" t="s">
        <v>1533</v>
      </c>
      <c r="G213" s="47">
        <v>44587</v>
      </c>
      <c r="H213" s="48">
        <v>44588</v>
      </c>
      <c r="I213" s="49">
        <v>44921</v>
      </c>
      <c r="J213" s="50" t="s">
        <v>831</v>
      </c>
      <c r="K213" s="22">
        <v>50985000</v>
      </c>
      <c r="L213" s="25"/>
      <c r="M213" s="44"/>
      <c r="N213" s="19">
        <v>0</v>
      </c>
      <c r="O213" s="19">
        <v>0</v>
      </c>
      <c r="P213" s="25"/>
      <c r="Q213" s="21">
        <v>44921</v>
      </c>
      <c r="R213" s="22">
        <v>50985000</v>
      </c>
      <c r="S213" s="23">
        <f t="shared" si="9"/>
        <v>0.55757575757575761</v>
      </c>
      <c r="T213" s="24">
        <v>28428000</v>
      </c>
      <c r="U213" s="24">
        <f t="shared" si="10"/>
        <v>22557000</v>
      </c>
      <c r="V213" s="52" t="s">
        <v>1059</v>
      </c>
      <c r="W213" s="7"/>
      <c r="X213" s="7"/>
    </row>
    <row r="214" spans="2:24" s="4" customFormat="1" ht="36" x14ac:dyDescent="0.15">
      <c r="B214" s="50">
        <v>212</v>
      </c>
      <c r="C214" s="55" t="s">
        <v>15</v>
      </c>
      <c r="D214" s="45" t="s">
        <v>692</v>
      </c>
      <c r="E214" s="61">
        <v>3745698</v>
      </c>
      <c r="F214" s="46" t="s">
        <v>1534</v>
      </c>
      <c r="G214" s="47">
        <v>44586</v>
      </c>
      <c r="H214" s="48">
        <v>44589</v>
      </c>
      <c r="I214" s="49">
        <v>44922</v>
      </c>
      <c r="J214" s="50" t="s">
        <v>831</v>
      </c>
      <c r="K214" s="22">
        <v>41202678</v>
      </c>
      <c r="L214" s="25"/>
      <c r="M214" s="44"/>
      <c r="N214" s="19">
        <v>0</v>
      </c>
      <c r="O214" s="19">
        <v>0</v>
      </c>
      <c r="P214" s="25"/>
      <c r="Q214" s="21">
        <v>44922</v>
      </c>
      <c r="R214" s="22">
        <v>41202678</v>
      </c>
      <c r="S214" s="23">
        <f t="shared" si="9"/>
        <v>0.55454545939950795</v>
      </c>
      <c r="T214" s="24">
        <v>22848758</v>
      </c>
      <c r="U214" s="24">
        <f t="shared" si="10"/>
        <v>18353920</v>
      </c>
      <c r="V214" s="52" t="s">
        <v>1060</v>
      </c>
      <c r="W214" s="7"/>
      <c r="X214" s="7"/>
    </row>
    <row r="215" spans="2:24" s="4" customFormat="1" ht="36" x14ac:dyDescent="0.15">
      <c r="B215" s="43">
        <v>213</v>
      </c>
      <c r="C215" s="55" t="s">
        <v>76</v>
      </c>
      <c r="D215" s="45" t="s">
        <v>693</v>
      </c>
      <c r="E215" s="61">
        <v>2690875</v>
      </c>
      <c r="F215" s="62" t="s">
        <v>1642</v>
      </c>
      <c r="G215" s="47">
        <v>44587</v>
      </c>
      <c r="H215" s="48">
        <v>44592</v>
      </c>
      <c r="I215" s="49">
        <v>44925</v>
      </c>
      <c r="J215" s="50" t="s">
        <v>831</v>
      </c>
      <c r="K215" s="22">
        <v>29599625</v>
      </c>
      <c r="L215" s="25"/>
      <c r="M215" s="44"/>
      <c r="N215" s="19">
        <v>0</v>
      </c>
      <c r="O215" s="19">
        <v>0</v>
      </c>
      <c r="P215" s="25"/>
      <c r="Q215" s="21">
        <v>44925</v>
      </c>
      <c r="R215" s="22">
        <v>29599625</v>
      </c>
      <c r="S215" s="23">
        <f t="shared" si="9"/>
        <v>0.54545454545454541</v>
      </c>
      <c r="T215" s="24">
        <v>16145250</v>
      </c>
      <c r="U215" s="24">
        <f t="shared" si="10"/>
        <v>13454375</v>
      </c>
      <c r="V215" s="52" t="s">
        <v>1061</v>
      </c>
      <c r="W215" s="7"/>
      <c r="X215" s="7"/>
    </row>
    <row r="216" spans="2:24" s="4" customFormat="1" ht="48" x14ac:dyDescent="0.15">
      <c r="B216" s="43">
        <v>214</v>
      </c>
      <c r="C216" s="55" t="s">
        <v>1282</v>
      </c>
      <c r="D216" s="45" t="s">
        <v>694</v>
      </c>
      <c r="E216" s="61">
        <v>5000000</v>
      </c>
      <c r="F216" s="46" t="s">
        <v>1535</v>
      </c>
      <c r="G216" s="47">
        <v>44587</v>
      </c>
      <c r="H216" s="48">
        <v>44588</v>
      </c>
      <c r="I216" s="49">
        <v>44921</v>
      </c>
      <c r="J216" s="50" t="s">
        <v>831</v>
      </c>
      <c r="K216" s="22">
        <v>55000000</v>
      </c>
      <c r="L216" s="25"/>
      <c r="M216" s="44"/>
      <c r="N216" s="19">
        <v>0</v>
      </c>
      <c r="O216" s="19">
        <v>0</v>
      </c>
      <c r="P216" s="25"/>
      <c r="Q216" s="21">
        <v>44921</v>
      </c>
      <c r="R216" s="22">
        <v>55000000</v>
      </c>
      <c r="S216" s="23">
        <f t="shared" si="9"/>
        <v>0.55454545454545456</v>
      </c>
      <c r="T216" s="24">
        <v>30500000</v>
      </c>
      <c r="U216" s="24">
        <f t="shared" si="10"/>
        <v>24500000</v>
      </c>
      <c r="V216" s="52" t="s">
        <v>1062</v>
      </c>
      <c r="W216" s="7"/>
      <c r="X216" s="7"/>
    </row>
    <row r="217" spans="2:24" s="4" customFormat="1" ht="36" x14ac:dyDescent="0.15">
      <c r="B217" s="50">
        <v>215</v>
      </c>
      <c r="C217" s="55" t="s">
        <v>1283</v>
      </c>
      <c r="D217" s="45" t="s">
        <v>695</v>
      </c>
      <c r="E217" s="61">
        <v>3000000</v>
      </c>
      <c r="F217" s="46" t="s">
        <v>1536</v>
      </c>
      <c r="G217" s="47">
        <v>44587</v>
      </c>
      <c r="H217" s="48">
        <v>44592</v>
      </c>
      <c r="I217" s="49">
        <v>44925</v>
      </c>
      <c r="J217" s="50" t="s">
        <v>831</v>
      </c>
      <c r="K217" s="22">
        <v>33000000</v>
      </c>
      <c r="L217" s="25"/>
      <c r="M217" s="44"/>
      <c r="N217" s="19">
        <v>0</v>
      </c>
      <c r="O217" s="19">
        <v>0</v>
      </c>
      <c r="P217" s="25"/>
      <c r="Q217" s="21">
        <v>44925</v>
      </c>
      <c r="R217" s="22">
        <v>33000000</v>
      </c>
      <c r="S217" s="23">
        <f t="shared" si="9"/>
        <v>0.54545454545454541</v>
      </c>
      <c r="T217" s="24">
        <v>18000000</v>
      </c>
      <c r="U217" s="24">
        <f t="shared" si="10"/>
        <v>15000000</v>
      </c>
      <c r="V217" s="52" t="s">
        <v>1063</v>
      </c>
      <c r="W217" s="7"/>
      <c r="X217" s="7"/>
    </row>
    <row r="218" spans="2:24" s="4" customFormat="1" ht="36" x14ac:dyDescent="0.15">
      <c r="B218" s="43">
        <v>216</v>
      </c>
      <c r="C218" s="55" t="s">
        <v>1847</v>
      </c>
      <c r="D218" s="45" t="s">
        <v>696</v>
      </c>
      <c r="E218" s="61">
        <v>4326000</v>
      </c>
      <c r="F218" s="46" t="s">
        <v>1849</v>
      </c>
      <c r="G218" s="47">
        <v>44588</v>
      </c>
      <c r="H218" s="48">
        <v>44589</v>
      </c>
      <c r="I218" s="49">
        <v>44922</v>
      </c>
      <c r="J218" s="50" t="s">
        <v>831</v>
      </c>
      <c r="K218" s="22">
        <v>47586000</v>
      </c>
      <c r="L218" s="25" t="s">
        <v>1665</v>
      </c>
      <c r="M218" s="44" t="s">
        <v>1848</v>
      </c>
      <c r="N218" s="19">
        <v>0</v>
      </c>
      <c r="O218" s="19">
        <v>0</v>
      </c>
      <c r="P218" s="25"/>
      <c r="Q218" s="21">
        <v>44922</v>
      </c>
      <c r="R218" s="22">
        <v>47586000</v>
      </c>
      <c r="S218" s="23">
        <f t="shared" si="9"/>
        <v>0.55454545454545456</v>
      </c>
      <c r="T218" s="24">
        <v>26388600</v>
      </c>
      <c r="U218" s="24">
        <f t="shared" si="10"/>
        <v>21197400</v>
      </c>
      <c r="V218" s="52" t="s">
        <v>1064</v>
      </c>
      <c r="W218" s="7"/>
      <c r="X218" s="7"/>
    </row>
    <row r="219" spans="2:24" s="4" customFormat="1" ht="36" x14ac:dyDescent="0.15">
      <c r="B219" s="43">
        <v>217</v>
      </c>
      <c r="C219" s="55" t="s">
        <v>147</v>
      </c>
      <c r="D219" s="45" t="s">
        <v>697</v>
      </c>
      <c r="E219" s="61">
        <v>6000000</v>
      </c>
      <c r="F219" s="46" t="s">
        <v>1537</v>
      </c>
      <c r="G219" s="47">
        <v>44587</v>
      </c>
      <c r="H219" s="48">
        <v>44589</v>
      </c>
      <c r="I219" s="49">
        <v>44922</v>
      </c>
      <c r="J219" s="50" t="s">
        <v>831</v>
      </c>
      <c r="K219" s="22">
        <v>66000000</v>
      </c>
      <c r="L219" s="25"/>
      <c r="M219" s="44"/>
      <c r="N219" s="19">
        <v>0</v>
      </c>
      <c r="O219" s="19">
        <v>0</v>
      </c>
      <c r="P219" s="25"/>
      <c r="Q219" s="21">
        <v>44922</v>
      </c>
      <c r="R219" s="22">
        <v>66000000</v>
      </c>
      <c r="S219" s="23">
        <f t="shared" si="9"/>
        <v>0.55454545454545456</v>
      </c>
      <c r="T219" s="24">
        <v>36600000</v>
      </c>
      <c r="U219" s="24">
        <f t="shared" si="10"/>
        <v>29400000</v>
      </c>
      <c r="V219" s="52" t="s">
        <v>1065</v>
      </c>
      <c r="W219" s="7"/>
      <c r="X219" s="7"/>
    </row>
    <row r="220" spans="2:24" s="4" customFormat="1" ht="36" x14ac:dyDescent="0.15">
      <c r="B220" s="50">
        <v>218</v>
      </c>
      <c r="C220" s="55" t="s">
        <v>86</v>
      </c>
      <c r="D220" s="45" t="s">
        <v>698</v>
      </c>
      <c r="E220" s="61">
        <v>2370540.3582089553</v>
      </c>
      <c r="F220" s="46" t="s">
        <v>1538</v>
      </c>
      <c r="G220" s="47">
        <v>44588</v>
      </c>
      <c r="H220" s="48">
        <v>44593</v>
      </c>
      <c r="I220" s="49">
        <v>44905</v>
      </c>
      <c r="J220" s="50" t="s">
        <v>840</v>
      </c>
      <c r="K220" s="22">
        <v>26471034</v>
      </c>
      <c r="L220" s="25"/>
      <c r="M220" s="44"/>
      <c r="N220" s="19">
        <v>0</v>
      </c>
      <c r="O220" s="19">
        <v>0</v>
      </c>
      <c r="P220" s="25"/>
      <c r="Q220" s="21">
        <v>44905</v>
      </c>
      <c r="R220" s="22">
        <v>26471034</v>
      </c>
      <c r="S220" s="23">
        <f t="shared" si="9"/>
        <v>0.58064516860202742</v>
      </c>
      <c r="T220" s="24">
        <v>15370278</v>
      </c>
      <c r="U220" s="24">
        <f t="shared" si="10"/>
        <v>11100756</v>
      </c>
      <c r="V220" s="52" t="s">
        <v>1066</v>
      </c>
      <c r="W220" s="7"/>
      <c r="X220" s="7"/>
    </row>
    <row r="221" spans="2:24" s="4" customFormat="1" ht="36" x14ac:dyDescent="0.15">
      <c r="B221" s="43">
        <v>219</v>
      </c>
      <c r="C221" s="55" t="s">
        <v>1284</v>
      </c>
      <c r="D221" s="45" t="s">
        <v>699</v>
      </c>
      <c r="E221" s="61">
        <v>2561712.9677419355</v>
      </c>
      <c r="F221" s="46" t="s">
        <v>1539</v>
      </c>
      <c r="G221" s="47">
        <v>44587</v>
      </c>
      <c r="H221" s="48">
        <v>44593</v>
      </c>
      <c r="I221" s="49">
        <v>44905</v>
      </c>
      <c r="J221" s="50" t="s">
        <v>841</v>
      </c>
      <c r="K221" s="22">
        <v>26471034</v>
      </c>
      <c r="L221" s="25"/>
      <c r="M221" s="44"/>
      <c r="N221" s="19">
        <v>0</v>
      </c>
      <c r="O221" s="19">
        <v>0</v>
      </c>
      <c r="P221" s="25"/>
      <c r="Q221" s="21">
        <v>44905</v>
      </c>
      <c r="R221" s="22">
        <v>26471034</v>
      </c>
      <c r="S221" s="23">
        <f t="shared" si="9"/>
        <v>0.58064516860202742</v>
      </c>
      <c r="T221" s="24">
        <v>15370278</v>
      </c>
      <c r="U221" s="24">
        <f t="shared" si="10"/>
        <v>11100756</v>
      </c>
      <c r="V221" s="52" t="s">
        <v>1067</v>
      </c>
      <c r="W221" s="7"/>
      <c r="X221" s="7"/>
    </row>
    <row r="222" spans="2:24" s="4" customFormat="1" ht="36" x14ac:dyDescent="0.15">
      <c r="B222" s="43">
        <v>220</v>
      </c>
      <c r="C222" s="55" t="s">
        <v>1285</v>
      </c>
      <c r="D222" s="45" t="s">
        <v>700</v>
      </c>
      <c r="E222" s="61">
        <v>4500000</v>
      </c>
      <c r="F222" s="46" t="s">
        <v>1540</v>
      </c>
      <c r="G222" s="47">
        <v>44587</v>
      </c>
      <c r="H222" s="48">
        <v>44593</v>
      </c>
      <c r="I222" s="49">
        <v>44926</v>
      </c>
      <c r="J222" s="50" t="s">
        <v>831</v>
      </c>
      <c r="K222" s="22">
        <v>49500000</v>
      </c>
      <c r="L222" s="25"/>
      <c r="M222" s="44"/>
      <c r="N222" s="19">
        <v>0</v>
      </c>
      <c r="O222" s="19">
        <v>0</v>
      </c>
      <c r="P222" s="25"/>
      <c r="Q222" s="21">
        <v>44926</v>
      </c>
      <c r="R222" s="22">
        <v>49500000</v>
      </c>
      <c r="S222" s="23">
        <f t="shared" si="9"/>
        <v>0.54545454545454541</v>
      </c>
      <c r="T222" s="24">
        <v>27000000</v>
      </c>
      <c r="U222" s="24">
        <f t="shared" si="10"/>
        <v>22500000</v>
      </c>
      <c r="V222" s="52" t="s">
        <v>1068</v>
      </c>
      <c r="W222" s="7"/>
      <c r="X222" s="7"/>
    </row>
    <row r="223" spans="2:24" s="4" customFormat="1" ht="36" x14ac:dyDescent="0.15">
      <c r="B223" s="50">
        <v>221</v>
      </c>
      <c r="C223" s="55" t="s">
        <v>1286</v>
      </c>
      <c r="D223" s="45" t="s">
        <v>701</v>
      </c>
      <c r="E223" s="61">
        <v>7210000</v>
      </c>
      <c r="F223" s="46" t="s">
        <v>1541</v>
      </c>
      <c r="G223" s="47">
        <v>44587</v>
      </c>
      <c r="H223" s="48">
        <v>44593</v>
      </c>
      <c r="I223" s="49">
        <v>44895</v>
      </c>
      <c r="J223" s="50" t="s">
        <v>834</v>
      </c>
      <c r="K223" s="22">
        <v>72100000</v>
      </c>
      <c r="L223" s="25"/>
      <c r="M223" s="44"/>
      <c r="N223" s="19">
        <v>0</v>
      </c>
      <c r="O223" s="19">
        <v>0</v>
      </c>
      <c r="P223" s="25"/>
      <c r="Q223" s="21">
        <v>44895</v>
      </c>
      <c r="R223" s="22">
        <v>72100000</v>
      </c>
      <c r="S223" s="23">
        <f t="shared" si="9"/>
        <v>0.6</v>
      </c>
      <c r="T223" s="24">
        <v>43260000</v>
      </c>
      <c r="U223" s="24">
        <f t="shared" si="10"/>
        <v>28840000</v>
      </c>
      <c r="V223" s="52" t="s">
        <v>1069</v>
      </c>
      <c r="W223" s="7"/>
      <c r="X223" s="7"/>
    </row>
    <row r="224" spans="2:24" s="4" customFormat="1" ht="36" x14ac:dyDescent="0.15">
      <c r="B224" s="43">
        <v>222</v>
      </c>
      <c r="C224" s="55" t="s">
        <v>267</v>
      </c>
      <c r="D224" s="45" t="s">
        <v>702</v>
      </c>
      <c r="E224" s="61">
        <v>4843575</v>
      </c>
      <c r="F224" s="46" t="s">
        <v>1696</v>
      </c>
      <c r="G224" s="47">
        <v>44587</v>
      </c>
      <c r="H224" s="48">
        <v>44593</v>
      </c>
      <c r="I224" s="49">
        <v>44926</v>
      </c>
      <c r="J224" s="50" t="s">
        <v>831</v>
      </c>
      <c r="K224" s="22">
        <v>53279325</v>
      </c>
      <c r="L224" s="25"/>
      <c r="M224" s="44"/>
      <c r="N224" s="19">
        <v>0</v>
      </c>
      <c r="O224" s="19">
        <v>0</v>
      </c>
      <c r="P224" s="25"/>
      <c r="Q224" s="21">
        <v>44926</v>
      </c>
      <c r="R224" s="22">
        <v>53279325</v>
      </c>
      <c r="S224" s="23">
        <f t="shared" si="9"/>
        <v>0.54545454545454541</v>
      </c>
      <c r="T224" s="24">
        <v>29061450</v>
      </c>
      <c r="U224" s="24">
        <f t="shared" si="10"/>
        <v>24217875</v>
      </c>
      <c r="V224" s="52" t="s">
        <v>1070</v>
      </c>
      <c r="W224" s="7"/>
      <c r="X224" s="7"/>
    </row>
    <row r="225" spans="2:24" s="4" customFormat="1" ht="36" x14ac:dyDescent="0.15">
      <c r="B225" s="43">
        <v>223</v>
      </c>
      <c r="C225" s="55" t="s">
        <v>1287</v>
      </c>
      <c r="D225" s="45" t="s">
        <v>703</v>
      </c>
      <c r="E225" s="61">
        <v>3982494.967741935</v>
      </c>
      <c r="F225" s="46" t="s">
        <v>1542</v>
      </c>
      <c r="G225" s="47">
        <v>44587</v>
      </c>
      <c r="H225" s="48">
        <v>44593</v>
      </c>
      <c r="I225" s="49">
        <v>44905</v>
      </c>
      <c r="J225" s="50" t="s">
        <v>841</v>
      </c>
      <c r="K225" s="22">
        <v>41152448</v>
      </c>
      <c r="L225" s="25"/>
      <c r="M225" s="44"/>
      <c r="N225" s="19">
        <v>0</v>
      </c>
      <c r="O225" s="19">
        <v>0</v>
      </c>
      <c r="P225" s="25"/>
      <c r="Q225" s="21">
        <v>44905</v>
      </c>
      <c r="R225" s="22">
        <v>41152448</v>
      </c>
      <c r="S225" s="23">
        <f t="shared" si="9"/>
        <v>0.58064516599352733</v>
      </c>
      <c r="T225" s="24">
        <v>23894970</v>
      </c>
      <c r="U225" s="24">
        <f t="shared" si="10"/>
        <v>17257478</v>
      </c>
      <c r="V225" s="52" t="s">
        <v>1071</v>
      </c>
      <c r="W225" s="7"/>
      <c r="X225" s="7"/>
    </row>
    <row r="226" spans="2:24" s="4" customFormat="1" ht="36" x14ac:dyDescent="0.15">
      <c r="B226" s="50">
        <v>224</v>
      </c>
      <c r="C226" s="55" t="s">
        <v>221</v>
      </c>
      <c r="D226" s="45" t="s">
        <v>704</v>
      </c>
      <c r="E226" s="61">
        <v>6180000</v>
      </c>
      <c r="F226" s="46" t="s">
        <v>1543</v>
      </c>
      <c r="G226" s="47">
        <v>44587</v>
      </c>
      <c r="H226" s="48">
        <v>44588</v>
      </c>
      <c r="I226" s="49">
        <v>44906</v>
      </c>
      <c r="J226" s="50" t="s">
        <v>832</v>
      </c>
      <c r="K226" s="22">
        <v>64890000</v>
      </c>
      <c r="L226" s="25"/>
      <c r="M226" s="44"/>
      <c r="N226" s="19">
        <v>0</v>
      </c>
      <c r="O226" s="19">
        <v>0</v>
      </c>
      <c r="P226" s="25"/>
      <c r="Q226" s="21">
        <v>44906</v>
      </c>
      <c r="R226" s="22">
        <v>64890000</v>
      </c>
      <c r="S226" s="23">
        <f t="shared" si="9"/>
        <v>0.58412698412698416</v>
      </c>
      <c r="T226" s="24">
        <v>37904000</v>
      </c>
      <c r="U226" s="24">
        <f t="shared" si="10"/>
        <v>26986000</v>
      </c>
      <c r="V226" s="52" t="s">
        <v>1072</v>
      </c>
      <c r="W226" s="7"/>
      <c r="X226" s="7"/>
    </row>
    <row r="227" spans="2:24" s="4" customFormat="1" ht="36" x14ac:dyDescent="0.15">
      <c r="B227" s="43">
        <v>225</v>
      </c>
      <c r="C227" s="55" t="s">
        <v>149</v>
      </c>
      <c r="D227" s="45" t="s">
        <v>705</v>
      </c>
      <c r="E227" s="61">
        <v>7210000</v>
      </c>
      <c r="F227" s="46" t="s">
        <v>1544</v>
      </c>
      <c r="G227" s="47">
        <v>44588</v>
      </c>
      <c r="H227" s="48">
        <v>44588</v>
      </c>
      <c r="I227" s="49">
        <v>44891</v>
      </c>
      <c r="J227" s="50" t="s">
        <v>834</v>
      </c>
      <c r="K227" s="22">
        <v>72100000</v>
      </c>
      <c r="L227" s="25"/>
      <c r="M227" s="44"/>
      <c r="N227" s="19">
        <v>0</v>
      </c>
      <c r="O227" s="19">
        <v>0</v>
      </c>
      <c r="P227" s="25"/>
      <c r="Q227" s="21">
        <v>44891</v>
      </c>
      <c r="R227" s="22">
        <v>72100000</v>
      </c>
      <c r="S227" s="23">
        <f t="shared" si="9"/>
        <v>0.6133333287101248</v>
      </c>
      <c r="T227" s="24">
        <v>44221333</v>
      </c>
      <c r="U227" s="24">
        <f t="shared" si="10"/>
        <v>27878667</v>
      </c>
      <c r="V227" s="52" t="s">
        <v>1073</v>
      </c>
      <c r="W227" s="7"/>
      <c r="X227" s="7"/>
    </row>
    <row r="228" spans="2:24" s="4" customFormat="1" ht="36" x14ac:dyDescent="0.15">
      <c r="B228" s="43">
        <v>226</v>
      </c>
      <c r="C228" s="55" t="s">
        <v>416</v>
      </c>
      <c r="D228" s="45" t="s">
        <v>706</v>
      </c>
      <c r="E228" s="61">
        <v>2000000</v>
      </c>
      <c r="F228" s="46" t="s">
        <v>1545</v>
      </c>
      <c r="G228" s="47">
        <v>44587</v>
      </c>
      <c r="H228" s="48">
        <v>44593</v>
      </c>
      <c r="I228" s="49">
        <v>44910</v>
      </c>
      <c r="J228" s="50" t="s">
        <v>832</v>
      </c>
      <c r="K228" s="22">
        <v>21000000</v>
      </c>
      <c r="L228" s="25"/>
      <c r="M228" s="44"/>
      <c r="N228" s="19">
        <v>0</v>
      </c>
      <c r="O228" s="19">
        <v>0</v>
      </c>
      <c r="P228" s="25"/>
      <c r="Q228" s="21">
        <v>44910</v>
      </c>
      <c r="R228" s="22">
        <v>21000000</v>
      </c>
      <c r="S228" s="23">
        <f t="shared" si="9"/>
        <v>0.5714285714285714</v>
      </c>
      <c r="T228" s="24">
        <v>12000000</v>
      </c>
      <c r="U228" s="24">
        <f t="shared" si="10"/>
        <v>9000000</v>
      </c>
      <c r="V228" s="52" t="s">
        <v>1074</v>
      </c>
      <c r="W228" s="7"/>
      <c r="X228" s="7"/>
    </row>
    <row r="229" spans="2:24" s="4" customFormat="1" ht="36" x14ac:dyDescent="0.15">
      <c r="B229" s="50">
        <v>227</v>
      </c>
      <c r="C229" s="55" t="s">
        <v>1288</v>
      </c>
      <c r="D229" s="45" t="s">
        <v>707</v>
      </c>
      <c r="E229" s="61">
        <v>7210000</v>
      </c>
      <c r="F229" s="46" t="s">
        <v>1635</v>
      </c>
      <c r="G229" s="47">
        <v>44586</v>
      </c>
      <c r="H229" s="48">
        <v>44588</v>
      </c>
      <c r="I229" s="49">
        <v>44921</v>
      </c>
      <c r="J229" s="50" t="s">
        <v>831</v>
      </c>
      <c r="K229" s="22">
        <v>79310000</v>
      </c>
      <c r="L229" s="25"/>
      <c r="M229" s="44"/>
      <c r="N229" s="19">
        <v>0</v>
      </c>
      <c r="O229" s="19">
        <v>0</v>
      </c>
      <c r="P229" s="25"/>
      <c r="Q229" s="21">
        <v>44921</v>
      </c>
      <c r="R229" s="22">
        <v>79310000</v>
      </c>
      <c r="S229" s="23">
        <f t="shared" si="9"/>
        <v>0.55757575337284071</v>
      </c>
      <c r="T229" s="24">
        <v>44221333</v>
      </c>
      <c r="U229" s="24">
        <f t="shared" si="10"/>
        <v>35088667</v>
      </c>
      <c r="V229" s="52" t="s">
        <v>1075</v>
      </c>
      <c r="W229" s="7"/>
      <c r="X229" s="7"/>
    </row>
    <row r="230" spans="2:24" s="4" customFormat="1" ht="36" x14ac:dyDescent="0.15">
      <c r="B230" s="43">
        <v>228</v>
      </c>
      <c r="C230" s="55" t="s">
        <v>217</v>
      </c>
      <c r="D230" s="45" t="s">
        <v>708</v>
      </c>
      <c r="E230" s="61">
        <v>7000000</v>
      </c>
      <c r="F230" s="46" t="s">
        <v>1546</v>
      </c>
      <c r="G230" s="47">
        <v>44586</v>
      </c>
      <c r="H230" s="48">
        <v>44588</v>
      </c>
      <c r="I230" s="49">
        <v>44891</v>
      </c>
      <c r="J230" s="50" t="s">
        <v>834</v>
      </c>
      <c r="K230" s="22">
        <v>70000000</v>
      </c>
      <c r="L230" s="25"/>
      <c r="M230" s="44"/>
      <c r="N230" s="19">
        <v>0</v>
      </c>
      <c r="O230" s="19">
        <v>0</v>
      </c>
      <c r="P230" s="25"/>
      <c r="Q230" s="21">
        <v>44891</v>
      </c>
      <c r="R230" s="22">
        <v>70000000</v>
      </c>
      <c r="S230" s="23">
        <f t="shared" si="9"/>
        <v>0.61333332857142853</v>
      </c>
      <c r="T230" s="24">
        <v>42933333</v>
      </c>
      <c r="U230" s="24">
        <f t="shared" si="10"/>
        <v>27066667</v>
      </c>
      <c r="V230" s="52" t="s">
        <v>1076</v>
      </c>
      <c r="W230" s="7"/>
      <c r="X230" s="7"/>
    </row>
    <row r="231" spans="2:24" s="4" customFormat="1" ht="36" x14ac:dyDescent="0.15">
      <c r="B231" s="43">
        <v>229</v>
      </c>
      <c r="C231" s="55" t="s">
        <v>1289</v>
      </c>
      <c r="D231" s="45" t="s">
        <v>709</v>
      </c>
      <c r="E231" s="61">
        <v>5150000</v>
      </c>
      <c r="F231" s="46" t="s">
        <v>1697</v>
      </c>
      <c r="G231" s="47">
        <v>44586</v>
      </c>
      <c r="H231" s="48">
        <v>44588</v>
      </c>
      <c r="I231" s="49">
        <v>44891</v>
      </c>
      <c r="J231" s="50" t="s">
        <v>834</v>
      </c>
      <c r="K231" s="22">
        <v>51500000</v>
      </c>
      <c r="L231" s="25"/>
      <c r="M231" s="44"/>
      <c r="N231" s="19">
        <v>0</v>
      </c>
      <c r="O231" s="19">
        <v>0</v>
      </c>
      <c r="P231" s="25"/>
      <c r="Q231" s="21">
        <v>44891</v>
      </c>
      <c r="R231" s="22">
        <v>51500000</v>
      </c>
      <c r="S231" s="23">
        <f t="shared" si="9"/>
        <v>0.61333333980582527</v>
      </c>
      <c r="T231" s="24">
        <v>31586667</v>
      </c>
      <c r="U231" s="24">
        <f t="shared" si="10"/>
        <v>19913333</v>
      </c>
      <c r="V231" s="52" t="s">
        <v>1077</v>
      </c>
      <c r="W231" s="7"/>
      <c r="X231" s="7"/>
    </row>
    <row r="232" spans="2:24" s="4" customFormat="1" ht="36" x14ac:dyDescent="0.15">
      <c r="B232" s="50">
        <v>230</v>
      </c>
      <c r="C232" s="55" t="s">
        <v>363</v>
      </c>
      <c r="D232" s="45" t="s">
        <v>710</v>
      </c>
      <c r="E232" s="61">
        <v>4000000</v>
      </c>
      <c r="F232" s="46" t="s">
        <v>1698</v>
      </c>
      <c r="G232" s="47">
        <v>44586</v>
      </c>
      <c r="H232" s="48">
        <v>44589</v>
      </c>
      <c r="I232" s="49">
        <v>44922</v>
      </c>
      <c r="J232" s="50" t="s">
        <v>831</v>
      </c>
      <c r="K232" s="22">
        <v>44000000</v>
      </c>
      <c r="L232" s="25"/>
      <c r="M232" s="44"/>
      <c r="N232" s="19">
        <v>0</v>
      </c>
      <c r="O232" s="19">
        <v>0</v>
      </c>
      <c r="P232" s="25"/>
      <c r="Q232" s="21">
        <v>44922</v>
      </c>
      <c r="R232" s="22">
        <v>44000000</v>
      </c>
      <c r="S232" s="23">
        <f t="shared" si="9"/>
        <v>0.55454545454545456</v>
      </c>
      <c r="T232" s="24">
        <v>24400000</v>
      </c>
      <c r="U232" s="24">
        <f t="shared" si="10"/>
        <v>19600000</v>
      </c>
      <c r="V232" s="52" t="s">
        <v>1078</v>
      </c>
      <c r="W232" s="7"/>
      <c r="X232" s="7"/>
    </row>
    <row r="233" spans="2:24" s="4" customFormat="1" ht="36" x14ac:dyDescent="0.15">
      <c r="B233" s="43">
        <v>231</v>
      </c>
      <c r="C233" s="55" t="s">
        <v>1290</v>
      </c>
      <c r="D233" s="45" t="s">
        <v>711</v>
      </c>
      <c r="E233" s="61">
        <v>8000000</v>
      </c>
      <c r="F233" s="46" t="s">
        <v>1547</v>
      </c>
      <c r="G233" s="47">
        <v>44586</v>
      </c>
      <c r="H233" s="48">
        <v>44590</v>
      </c>
      <c r="I233" s="49">
        <v>44923</v>
      </c>
      <c r="J233" s="50" t="s">
        <v>831</v>
      </c>
      <c r="K233" s="22">
        <v>88000000</v>
      </c>
      <c r="L233" s="25"/>
      <c r="M233" s="44"/>
      <c r="N233" s="19">
        <v>0</v>
      </c>
      <c r="O233" s="19">
        <v>0</v>
      </c>
      <c r="P233" s="25"/>
      <c r="Q233" s="21">
        <v>44923</v>
      </c>
      <c r="R233" s="22">
        <v>88000000</v>
      </c>
      <c r="S233" s="23">
        <f t="shared" si="9"/>
        <v>0.55151514772727273</v>
      </c>
      <c r="T233" s="24">
        <v>48533333</v>
      </c>
      <c r="U233" s="24">
        <f t="shared" si="10"/>
        <v>39466667</v>
      </c>
      <c r="V233" s="52" t="s">
        <v>1079</v>
      </c>
      <c r="W233" s="7"/>
      <c r="X233" s="7"/>
    </row>
    <row r="234" spans="2:24" s="4" customFormat="1" ht="36" x14ac:dyDescent="0.15">
      <c r="B234" s="43">
        <v>232</v>
      </c>
      <c r="C234" s="55" t="s">
        <v>120</v>
      </c>
      <c r="D234" s="45" t="s">
        <v>712</v>
      </c>
      <c r="E234" s="61">
        <v>5665000</v>
      </c>
      <c r="F234" s="46" t="s">
        <v>1548</v>
      </c>
      <c r="G234" s="47">
        <v>44587</v>
      </c>
      <c r="H234" s="48">
        <v>44593</v>
      </c>
      <c r="I234" s="49">
        <v>44910</v>
      </c>
      <c r="J234" s="50" t="s">
        <v>832</v>
      </c>
      <c r="K234" s="22">
        <v>59482500</v>
      </c>
      <c r="L234" s="25"/>
      <c r="M234" s="44"/>
      <c r="N234" s="19">
        <v>0</v>
      </c>
      <c r="O234" s="19">
        <v>0</v>
      </c>
      <c r="P234" s="25"/>
      <c r="Q234" s="21">
        <v>44910</v>
      </c>
      <c r="R234" s="22">
        <v>59482500</v>
      </c>
      <c r="S234" s="23">
        <f t="shared" si="9"/>
        <v>0.5714285714285714</v>
      </c>
      <c r="T234" s="24">
        <v>33990000</v>
      </c>
      <c r="U234" s="24">
        <f t="shared" si="10"/>
        <v>25492500</v>
      </c>
      <c r="V234" s="52" t="s">
        <v>1080</v>
      </c>
      <c r="W234" s="7"/>
      <c r="X234" s="7"/>
    </row>
    <row r="235" spans="2:24" s="4" customFormat="1" ht="36" x14ac:dyDescent="0.15">
      <c r="B235" s="50">
        <v>233</v>
      </c>
      <c r="C235" s="55" t="s">
        <v>1291</v>
      </c>
      <c r="D235" s="45" t="s">
        <v>713</v>
      </c>
      <c r="E235" s="61">
        <v>5000000</v>
      </c>
      <c r="F235" s="46" t="s">
        <v>1549</v>
      </c>
      <c r="G235" s="47">
        <v>44587</v>
      </c>
      <c r="H235" s="48">
        <v>44592</v>
      </c>
      <c r="I235" s="49">
        <v>44925</v>
      </c>
      <c r="J235" s="50" t="s">
        <v>831</v>
      </c>
      <c r="K235" s="22">
        <v>55000000</v>
      </c>
      <c r="L235" s="25"/>
      <c r="M235" s="44"/>
      <c r="N235" s="19">
        <v>0</v>
      </c>
      <c r="O235" s="19">
        <v>0</v>
      </c>
      <c r="P235" s="25"/>
      <c r="Q235" s="21">
        <v>44925</v>
      </c>
      <c r="R235" s="22">
        <v>55000000</v>
      </c>
      <c r="S235" s="23">
        <f t="shared" si="9"/>
        <v>0.54545454545454541</v>
      </c>
      <c r="T235" s="24">
        <v>30000000</v>
      </c>
      <c r="U235" s="24">
        <f t="shared" si="10"/>
        <v>25000000</v>
      </c>
      <c r="V235" s="52" t="s">
        <v>1081</v>
      </c>
      <c r="W235" s="7"/>
      <c r="X235" s="7"/>
    </row>
    <row r="236" spans="2:24" s="4" customFormat="1" ht="36" x14ac:dyDescent="0.15">
      <c r="B236" s="43">
        <v>234</v>
      </c>
      <c r="C236" s="55" t="s">
        <v>423</v>
      </c>
      <c r="D236" s="45" t="s">
        <v>714</v>
      </c>
      <c r="E236" s="61">
        <v>8000000</v>
      </c>
      <c r="F236" s="46" t="s">
        <v>1550</v>
      </c>
      <c r="G236" s="47">
        <v>44587</v>
      </c>
      <c r="H236" s="48">
        <v>44592</v>
      </c>
      <c r="I236" s="49">
        <v>44925</v>
      </c>
      <c r="J236" s="50" t="s">
        <v>831</v>
      </c>
      <c r="K236" s="22">
        <v>88000000</v>
      </c>
      <c r="L236" s="25"/>
      <c r="M236" s="44"/>
      <c r="N236" s="19">
        <v>0</v>
      </c>
      <c r="O236" s="19">
        <v>0</v>
      </c>
      <c r="P236" s="25"/>
      <c r="Q236" s="21">
        <v>44925</v>
      </c>
      <c r="R236" s="22">
        <v>88000000</v>
      </c>
      <c r="S236" s="23">
        <f t="shared" si="9"/>
        <v>0.54545454545454541</v>
      </c>
      <c r="T236" s="24">
        <v>48000000</v>
      </c>
      <c r="U236" s="24">
        <f t="shared" si="10"/>
        <v>40000000</v>
      </c>
      <c r="V236" s="52" t="s">
        <v>1082</v>
      </c>
      <c r="W236" s="7"/>
      <c r="X236" s="7"/>
    </row>
    <row r="237" spans="2:24" s="4" customFormat="1" ht="36" x14ac:dyDescent="0.15">
      <c r="B237" s="43">
        <v>235</v>
      </c>
      <c r="C237" s="55" t="s">
        <v>1292</v>
      </c>
      <c r="D237" s="45" t="s">
        <v>715</v>
      </c>
      <c r="E237" s="61">
        <v>6000000</v>
      </c>
      <c r="F237" s="46" t="s">
        <v>1551</v>
      </c>
      <c r="G237" s="47">
        <v>44588</v>
      </c>
      <c r="H237" s="48">
        <v>44592</v>
      </c>
      <c r="I237" s="49">
        <v>44925</v>
      </c>
      <c r="J237" s="50" t="s">
        <v>831</v>
      </c>
      <c r="K237" s="22">
        <v>66000000</v>
      </c>
      <c r="L237" s="25"/>
      <c r="M237" s="44"/>
      <c r="N237" s="19">
        <v>0</v>
      </c>
      <c r="O237" s="19">
        <v>0</v>
      </c>
      <c r="P237" s="25"/>
      <c r="Q237" s="21">
        <v>44925</v>
      </c>
      <c r="R237" s="22">
        <v>66000000</v>
      </c>
      <c r="S237" s="23">
        <f t="shared" si="9"/>
        <v>0.54545454545454541</v>
      </c>
      <c r="T237" s="24">
        <v>36000000</v>
      </c>
      <c r="U237" s="24">
        <f t="shared" si="10"/>
        <v>30000000</v>
      </c>
      <c r="V237" s="52" t="s">
        <v>1083</v>
      </c>
      <c r="W237" s="7"/>
      <c r="X237" s="7"/>
    </row>
    <row r="238" spans="2:24" s="4" customFormat="1" ht="36" x14ac:dyDescent="0.15">
      <c r="B238" s="50">
        <v>236</v>
      </c>
      <c r="C238" s="55" t="s">
        <v>1293</v>
      </c>
      <c r="D238" s="45" t="s">
        <v>716</v>
      </c>
      <c r="E238" s="61">
        <v>2831000</v>
      </c>
      <c r="F238" s="62" t="s">
        <v>1642</v>
      </c>
      <c r="G238" s="47">
        <v>44586</v>
      </c>
      <c r="H238" s="48">
        <v>44587</v>
      </c>
      <c r="I238" s="49">
        <v>44905</v>
      </c>
      <c r="J238" s="50" t="s">
        <v>832</v>
      </c>
      <c r="K238" s="22">
        <v>29725500</v>
      </c>
      <c r="L238" s="25"/>
      <c r="M238" s="44"/>
      <c r="N238" s="19">
        <v>0</v>
      </c>
      <c r="O238" s="19">
        <v>0</v>
      </c>
      <c r="P238" s="25"/>
      <c r="Q238" s="21">
        <v>44905</v>
      </c>
      <c r="R238" s="22">
        <v>29725500</v>
      </c>
      <c r="S238" s="23">
        <f t="shared" si="9"/>
        <v>0.5873015760878707</v>
      </c>
      <c r="T238" s="24">
        <v>17457833</v>
      </c>
      <c r="U238" s="24">
        <f t="shared" si="10"/>
        <v>12267667</v>
      </c>
      <c r="V238" s="52" t="s">
        <v>1084</v>
      </c>
      <c r="W238" s="7"/>
      <c r="X238" s="7"/>
    </row>
    <row r="239" spans="2:24" s="4" customFormat="1" ht="36" x14ac:dyDescent="0.15">
      <c r="B239" s="43">
        <v>237</v>
      </c>
      <c r="C239" s="55" t="s">
        <v>177</v>
      </c>
      <c r="D239" s="45" t="s">
        <v>717</v>
      </c>
      <c r="E239" s="61">
        <v>3018000</v>
      </c>
      <c r="F239" s="46" t="s">
        <v>1552</v>
      </c>
      <c r="G239" s="47">
        <v>44586</v>
      </c>
      <c r="H239" s="48">
        <v>44587</v>
      </c>
      <c r="I239" s="49">
        <v>44905</v>
      </c>
      <c r="J239" s="50" t="s">
        <v>832</v>
      </c>
      <c r="K239" s="22">
        <v>31689000</v>
      </c>
      <c r="L239" s="25"/>
      <c r="M239" s="44"/>
      <c r="N239" s="19">
        <v>0</v>
      </c>
      <c r="O239" s="19">
        <v>0</v>
      </c>
      <c r="P239" s="25"/>
      <c r="Q239" s="21">
        <v>44905</v>
      </c>
      <c r="R239" s="22">
        <v>31689000</v>
      </c>
      <c r="S239" s="23">
        <f t="shared" si="9"/>
        <v>0.58730158730158732</v>
      </c>
      <c r="T239" s="24">
        <v>18611000</v>
      </c>
      <c r="U239" s="24">
        <f t="shared" si="10"/>
        <v>13078000</v>
      </c>
      <c r="V239" s="52" t="s">
        <v>1085</v>
      </c>
      <c r="W239" s="7"/>
      <c r="X239" s="7"/>
    </row>
    <row r="240" spans="2:24" s="4" customFormat="1" ht="36" x14ac:dyDescent="0.15">
      <c r="B240" s="43">
        <v>238</v>
      </c>
      <c r="C240" s="55" t="s">
        <v>142</v>
      </c>
      <c r="D240" s="45" t="s">
        <v>718</v>
      </c>
      <c r="E240" s="61">
        <v>3018000</v>
      </c>
      <c r="F240" s="46" t="s">
        <v>1699</v>
      </c>
      <c r="G240" s="47">
        <v>44586</v>
      </c>
      <c r="H240" s="48">
        <v>44587</v>
      </c>
      <c r="I240" s="49">
        <v>44905</v>
      </c>
      <c r="J240" s="50" t="s">
        <v>832</v>
      </c>
      <c r="K240" s="22">
        <v>31689000</v>
      </c>
      <c r="L240" s="25"/>
      <c r="M240" s="44"/>
      <c r="N240" s="19">
        <v>0</v>
      </c>
      <c r="O240" s="19">
        <v>0</v>
      </c>
      <c r="P240" s="25"/>
      <c r="Q240" s="21">
        <v>44905</v>
      </c>
      <c r="R240" s="22">
        <v>31689000</v>
      </c>
      <c r="S240" s="23">
        <f t="shared" si="9"/>
        <v>0.58730158730158732</v>
      </c>
      <c r="T240" s="24">
        <v>18611000</v>
      </c>
      <c r="U240" s="24">
        <f t="shared" si="10"/>
        <v>13078000</v>
      </c>
      <c r="V240" s="52" t="s">
        <v>1086</v>
      </c>
      <c r="W240" s="7"/>
      <c r="X240" s="7"/>
    </row>
    <row r="241" spans="2:24" s="4" customFormat="1" ht="36" x14ac:dyDescent="0.15">
      <c r="B241" s="50">
        <v>239</v>
      </c>
      <c r="C241" s="55" t="s">
        <v>1294</v>
      </c>
      <c r="D241" s="45" t="s">
        <v>719</v>
      </c>
      <c r="E241" s="61">
        <v>5790000</v>
      </c>
      <c r="F241" s="46" t="s">
        <v>1553</v>
      </c>
      <c r="G241" s="47">
        <v>44586</v>
      </c>
      <c r="H241" s="48">
        <v>44587</v>
      </c>
      <c r="I241" s="49">
        <v>44737</v>
      </c>
      <c r="J241" s="50" t="s">
        <v>839</v>
      </c>
      <c r="K241" s="22">
        <v>28950000</v>
      </c>
      <c r="L241" s="25"/>
      <c r="M241" s="44"/>
      <c r="N241" s="19">
        <v>0</v>
      </c>
      <c r="O241" s="19">
        <v>0</v>
      </c>
      <c r="P241" s="25"/>
      <c r="Q241" s="21">
        <v>44737</v>
      </c>
      <c r="R241" s="22">
        <v>28950000</v>
      </c>
      <c r="S241" s="23">
        <f t="shared" si="9"/>
        <v>1</v>
      </c>
      <c r="T241" s="24">
        <v>28950000</v>
      </c>
      <c r="U241" s="24">
        <f t="shared" si="10"/>
        <v>0</v>
      </c>
      <c r="V241" s="52" t="s">
        <v>1087</v>
      </c>
      <c r="W241" s="7"/>
      <c r="X241" s="7"/>
    </row>
    <row r="242" spans="2:24" s="4" customFormat="1" ht="48" x14ac:dyDescent="0.15">
      <c r="B242" s="43">
        <v>240</v>
      </c>
      <c r="C242" s="55" t="s">
        <v>428</v>
      </c>
      <c r="D242" s="45" t="s">
        <v>720</v>
      </c>
      <c r="E242" s="61">
        <v>6180000</v>
      </c>
      <c r="F242" s="46" t="s">
        <v>1554</v>
      </c>
      <c r="G242" s="47">
        <v>44586</v>
      </c>
      <c r="H242" s="48">
        <v>44588</v>
      </c>
      <c r="I242" s="49">
        <v>44891</v>
      </c>
      <c r="J242" s="50" t="s">
        <v>834</v>
      </c>
      <c r="K242" s="22">
        <v>61800000</v>
      </c>
      <c r="L242" s="25"/>
      <c r="M242" s="44"/>
      <c r="N242" s="19">
        <v>0</v>
      </c>
      <c r="O242" s="19">
        <v>0</v>
      </c>
      <c r="P242" s="25"/>
      <c r="Q242" s="21">
        <v>44891</v>
      </c>
      <c r="R242" s="22">
        <v>61800000</v>
      </c>
      <c r="S242" s="23">
        <f t="shared" si="9"/>
        <v>0.61333333333333329</v>
      </c>
      <c r="T242" s="24">
        <v>37904000</v>
      </c>
      <c r="U242" s="24">
        <f t="shared" si="10"/>
        <v>23896000</v>
      </c>
      <c r="V242" s="52" t="s">
        <v>1088</v>
      </c>
      <c r="W242" s="7"/>
      <c r="X242" s="7"/>
    </row>
    <row r="243" spans="2:24" s="4" customFormat="1" ht="36" x14ac:dyDescent="0.15">
      <c r="B243" s="43">
        <v>241</v>
      </c>
      <c r="C243" s="55" t="s">
        <v>164</v>
      </c>
      <c r="D243" s="45" t="s">
        <v>721</v>
      </c>
      <c r="E243" s="61">
        <v>6500000</v>
      </c>
      <c r="F243" s="46" t="s">
        <v>1555</v>
      </c>
      <c r="G243" s="47">
        <v>44587</v>
      </c>
      <c r="H243" s="48">
        <v>44588</v>
      </c>
      <c r="I243" s="49">
        <v>44891</v>
      </c>
      <c r="J243" s="50" t="s">
        <v>834</v>
      </c>
      <c r="K243" s="22">
        <v>65000000</v>
      </c>
      <c r="L243" s="25"/>
      <c r="M243" s="44"/>
      <c r="N243" s="19">
        <v>0</v>
      </c>
      <c r="O243" s="19">
        <v>0</v>
      </c>
      <c r="P243" s="25"/>
      <c r="Q243" s="21">
        <v>44891</v>
      </c>
      <c r="R243" s="22">
        <v>65000000</v>
      </c>
      <c r="S243" s="23">
        <f t="shared" si="9"/>
        <v>0.61333333846153848</v>
      </c>
      <c r="T243" s="24">
        <v>39866667</v>
      </c>
      <c r="U243" s="24">
        <f t="shared" si="10"/>
        <v>25133333</v>
      </c>
      <c r="V243" s="52" t="s">
        <v>1089</v>
      </c>
      <c r="W243" s="7"/>
      <c r="X243" s="7"/>
    </row>
    <row r="244" spans="2:24" s="4" customFormat="1" ht="36" x14ac:dyDescent="0.15">
      <c r="B244" s="50">
        <v>242</v>
      </c>
      <c r="C244" s="55" t="s">
        <v>300</v>
      </c>
      <c r="D244" s="45" t="s">
        <v>722</v>
      </c>
      <c r="E244" s="61">
        <v>6000000</v>
      </c>
      <c r="F244" s="46" t="s">
        <v>1556</v>
      </c>
      <c r="G244" s="47">
        <v>44586</v>
      </c>
      <c r="H244" s="48">
        <v>44588</v>
      </c>
      <c r="I244" s="49">
        <v>44891</v>
      </c>
      <c r="J244" s="50" t="s">
        <v>834</v>
      </c>
      <c r="K244" s="22">
        <v>60000000</v>
      </c>
      <c r="L244" s="25"/>
      <c r="M244" s="44"/>
      <c r="N244" s="19">
        <v>0</v>
      </c>
      <c r="O244" s="19">
        <v>0</v>
      </c>
      <c r="P244" s="25"/>
      <c r="Q244" s="21">
        <v>44891</v>
      </c>
      <c r="R244" s="22">
        <v>60000000</v>
      </c>
      <c r="S244" s="23">
        <f t="shared" si="9"/>
        <v>0.61333333333333329</v>
      </c>
      <c r="T244" s="24">
        <v>36800000</v>
      </c>
      <c r="U244" s="24">
        <f t="shared" si="10"/>
        <v>23200000</v>
      </c>
      <c r="V244" s="52" t="s">
        <v>1090</v>
      </c>
      <c r="W244" s="7"/>
      <c r="X244" s="7"/>
    </row>
    <row r="245" spans="2:24" s="4" customFormat="1" ht="36" x14ac:dyDescent="0.15">
      <c r="B245" s="43">
        <v>243</v>
      </c>
      <c r="C245" s="55" t="s">
        <v>1295</v>
      </c>
      <c r="D245" s="45" t="s">
        <v>723</v>
      </c>
      <c r="E245" s="61">
        <v>3982495</v>
      </c>
      <c r="F245" s="46" t="s">
        <v>1557</v>
      </c>
      <c r="G245" s="47">
        <v>44586</v>
      </c>
      <c r="H245" s="48">
        <v>44589</v>
      </c>
      <c r="I245" s="49">
        <v>44892</v>
      </c>
      <c r="J245" s="50" t="s">
        <v>834</v>
      </c>
      <c r="K245" s="22">
        <v>39824950</v>
      </c>
      <c r="L245" s="25"/>
      <c r="M245" s="44"/>
      <c r="N245" s="19">
        <v>0</v>
      </c>
      <c r="O245" s="19">
        <v>0</v>
      </c>
      <c r="P245" s="25"/>
      <c r="Q245" s="21">
        <v>44892</v>
      </c>
      <c r="R245" s="22">
        <v>39824950</v>
      </c>
      <c r="S245" s="23">
        <f t="shared" si="9"/>
        <v>0.61000001255494363</v>
      </c>
      <c r="T245" s="24">
        <v>24293220</v>
      </c>
      <c r="U245" s="24">
        <f t="shared" si="10"/>
        <v>15531730</v>
      </c>
      <c r="V245" s="52" t="s">
        <v>1091</v>
      </c>
      <c r="W245" s="7"/>
      <c r="X245" s="7"/>
    </row>
    <row r="246" spans="2:24" s="4" customFormat="1" ht="36" x14ac:dyDescent="0.15">
      <c r="B246" s="43">
        <v>244</v>
      </c>
      <c r="C246" s="55" t="s">
        <v>436</v>
      </c>
      <c r="D246" s="45" t="s">
        <v>724</v>
      </c>
      <c r="E246" s="61">
        <v>5150000</v>
      </c>
      <c r="F246" s="46" t="s">
        <v>1558</v>
      </c>
      <c r="G246" s="47">
        <v>44586</v>
      </c>
      <c r="H246" s="48">
        <v>44589</v>
      </c>
      <c r="I246" s="49">
        <v>44892</v>
      </c>
      <c r="J246" s="50" t="s">
        <v>834</v>
      </c>
      <c r="K246" s="22">
        <v>51500000</v>
      </c>
      <c r="L246" s="25"/>
      <c r="M246" s="44"/>
      <c r="N246" s="19">
        <v>0</v>
      </c>
      <c r="O246" s="19">
        <v>0</v>
      </c>
      <c r="P246" s="25"/>
      <c r="Q246" s="21">
        <v>44892</v>
      </c>
      <c r="R246" s="22">
        <v>51500000</v>
      </c>
      <c r="S246" s="23">
        <f t="shared" si="9"/>
        <v>0.61</v>
      </c>
      <c r="T246" s="24">
        <v>31415000</v>
      </c>
      <c r="U246" s="24">
        <f t="shared" si="10"/>
        <v>20085000</v>
      </c>
      <c r="V246" s="52" t="s">
        <v>1092</v>
      </c>
      <c r="W246" s="7"/>
      <c r="X246" s="7"/>
    </row>
    <row r="247" spans="2:24" s="4" customFormat="1" ht="48" x14ac:dyDescent="0.15">
      <c r="B247" s="50">
        <v>245</v>
      </c>
      <c r="C247" s="55" t="s">
        <v>1296</v>
      </c>
      <c r="D247" s="45" t="s">
        <v>725</v>
      </c>
      <c r="E247" s="61">
        <v>4000000</v>
      </c>
      <c r="F247" s="46" t="s">
        <v>1559</v>
      </c>
      <c r="G247" s="47">
        <v>44586</v>
      </c>
      <c r="H247" s="48">
        <v>44589</v>
      </c>
      <c r="I247" s="49">
        <v>44892</v>
      </c>
      <c r="J247" s="50" t="s">
        <v>834</v>
      </c>
      <c r="K247" s="22">
        <v>40000000</v>
      </c>
      <c r="L247" s="25"/>
      <c r="M247" s="44"/>
      <c r="N247" s="19">
        <v>0</v>
      </c>
      <c r="O247" s="19">
        <v>0</v>
      </c>
      <c r="P247" s="25"/>
      <c r="Q247" s="21">
        <v>44892</v>
      </c>
      <c r="R247" s="22">
        <v>40000000</v>
      </c>
      <c r="S247" s="23">
        <f t="shared" si="9"/>
        <v>0.61</v>
      </c>
      <c r="T247" s="24">
        <v>24400000</v>
      </c>
      <c r="U247" s="24">
        <f t="shared" si="10"/>
        <v>15600000</v>
      </c>
      <c r="V247" s="52" t="s">
        <v>1093</v>
      </c>
      <c r="W247" s="7"/>
      <c r="X247" s="7"/>
    </row>
    <row r="248" spans="2:24" s="4" customFormat="1" ht="36" x14ac:dyDescent="0.15">
      <c r="B248" s="43">
        <v>246</v>
      </c>
      <c r="C248" s="55" t="s">
        <v>1297</v>
      </c>
      <c r="D248" s="45" t="s">
        <v>726</v>
      </c>
      <c r="E248" s="61">
        <v>5000000</v>
      </c>
      <c r="F248" s="46" t="s">
        <v>1560</v>
      </c>
      <c r="G248" s="47">
        <v>44587</v>
      </c>
      <c r="H248" s="48">
        <v>44593</v>
      </c>
      <c r="I248" s="49">
        <v>44804</v>
      </c>
      <c r="J248" s="50" t="s">
        <v>837</v>
      </c>
      <c r="K248" s="22">
        <v>35000000</v>
      </c>
      <c r="L248" s="25"/>
      <c r="M248" s="44"/>
      <c r="N248" s="19">
        <v>0</v>
      </c>
      <c r="O248" s="19">
        <v>0</v>
      </c>
      <c r="P248" s="25"/>
      <c r="Q248" s="21">
        <v>44804</v>
      </c>
      <c r="R248" s="22">
        <v>35000000</v>
      </c>
      <c r="S248" s="23">
        <f t="shared" si="9"/>
        <v>0.8571428571428571</v>
      </c>
      <c r="T248" s="24">
        <v>30000000</v>
      </c>
      <c r="U248" s="24">
        <f t="shared" si="10"/>
        <v>5000000</v>
      </c>
      <c r="V248" s="52" t="s">
        <v>1094</v>
      </c>
      <c r="W248" s="7"/>
      <c r="X248" s="7"/>
    </row>
    <row r="249" spans="2:24" s="4" customFormat="1" ht="48" x14ac:dyDescent="0.15">
      <c r="B249" s="43">
        <v>247</v>
      </c>
      <c r="C249" s="55" t="s">
        <v>418</v>
      </c>
      <c r="D249" s="45" t="s">
        <v>727</v>
      </c>
      <c r="E249" s="61">
        <v>2000000.0322580645</v>
      </c>
      <c r="F249" s="46" t="s">
        <v>1401</v>
      </c>
      <c r="G249" s="47">
        <v>44587</v>
      </c>
      <c r="H249" s="48">
        <v>44593</v>
      </c>
      <c r="I249" s="49">
        <v>44905</v>
      </c>
      <c r="J249" s="50" t="s">
        <v>841</v>
      </c>
      <c r="K249" s="22">
        <v>20666667</v>
      </c>
      <c r="L249" s="25"/>
      <c r="M249" s="44"/>
      <c r="N249" s="19">
        <v>0</v>
      </c>
      <c r="O249" s="19">
        <v>0</v>
      </c>
      <c r="P249" s="25"/>
      <c r="Q249" s="21">
        <v>44905</v>
      </c>
      <c r="R249" s="22">
        <v>20666667</v>
      </c>
      <c r="S249" s="23">
        <f t="shared" si="9"/>
        <v>0.58064515192507815</v>
      </c>
      <c r="T249" s="24">
        <v>12000000</v>
      </c>
      <c r="U249" s="24">
        <f t="shared" si="10"/>
        <v>8666667</v>
      </c>
      <c r="V249" s="52" t="s">
        <v>1095</v>
      </c>
      <c r="W249" s="7"/>
      <c r="X249" s="7"/>
    </row>
    <row r="250" spans="2:24" s="4" customFormat="1" ht="36" x14ac:dyDescent="0.15">
      <c r="B250" s="50">
        <v>248</v>
      </c>
      <c r="C250" s="55" t="s">
        <v>335</v>
      </c>
      <c r="D250" s="45" t="s">
        <v>728</v>
      </c>
      <c r="E250" s="61">
        <v>8240000</v>
      </c>
      <c r="F250" s="46" t="s">
        <v>1561</v>
      </c>
      <c r="G250" s="47">
        <v>44587</v>
      </c>
      <c r="H250" s="48">
        <v>44593</v>
      </c>
      <c r="I250" s="49">
        <v>44910</v>
      </c>
      <c r="J250" s="50" t="s">
        <v>832</v>
      </c>
      <c r="K250" s="22">
        <v>86520000</v>
      </c>
      <c r="L250" s="25"/>
      <c r="M250" s="44"/>
      <c r="N250" s="19">
        <v>0</v>
      </c>
      <c r="O250" s="19">
        <v>0</v>
      </c>
      <c r="P250" s="25"/>
      <c r="Q250" s="21">
        <v>44910</v>
      </c>
      <c r="R250" s="22">
        <v>86520000</v>
      </c>
      <c r="S250" s="23">
        <f t="shared" si="9"/>
        <v>0.5714285714285714</v>
      </c>
      <c r="T250" s="24">
        <v>49440000</v>
      </c>
      <c r="U250" s="24">
        <f t="shared" si="10"/>
        <v>37080000</v>
      </c>
      <c r="V250" s="52" t="s">
        <v>1096</v>
      </c>
      <c r="W250" s="7"/>
      <c r="X250" s="7"/>
    </row>
    <row r="251" spans="2:24" s="4" customFormat="1" ht="36" x14ac:dyDescent="0.15">
      <c r="B251" s="43">
        <v>249</v>
      </c>
      <c r="C251" s="55" t="s">
        <v>93</v>
      </c>
      <c r="D251" s="45" t="s">
        <v>729</v>
      </c>
      <c r="E251" s="61">
        <v>5100000</v>
      </c>
      <c r="F251" s="46" t="s">
        <v>1562</v>
      </c>
      <c r="G251" s="47">
        <v>44587</v>
      </c>
      <c r="H251" s="48">
        <v>44593</v>
      </c>
      <c r="I251" s="49">
        <v>44910</v>
      </c>
      <c r="J251" s="50" t="s">
        <v>832</v>
      </c>
      <c r="K251" s="22">
        <v>53550000</v>
      </c>
      <c r="L251" s="25"/>
      <c r="M251" s="44"/>
      <c r="N251" s="19">
        <v>0</v>
      </c>
      <c r="O251" s="19">
        <v>0</v>
      </c>
      <c r="P251" s="25"/>
      <c r="Q251" s="21">
        <v>44910</v>
      </c>
      <c r="R251" s="22">
        <v>53550000</v>
      </c>
      <c r="S251" s="23">
        <f t="shared" si="9"/>
        <v>0.5714285714285714</v>
      </c>
      <c r="T251" s="24">
        <v>30600000</v>
      </c>
      <c r="U251" s="24">
        <f t="shared" si="10"/>
        <v>22950000</v>
      </c>
      <c r="V251" s="52" t="s">
        <v>1097</v>
      </c>
      <c r="W251" s="7"/>
      <c r="X251" s="7"/>
    </row>
    <row r="252" spans="2:24" s="4" customFormat="1" ht="36" x14ac:dyDescent="0.15">
      <c r="B252" s="43">
        <v>250</v>
      </c>
      <c r="C252" s="55" t="s">
        <v>417</v>
      </c>
      <c r="D252" s="45" t="s">
        <v>730</v>
      </c>
      <c r="E252" s="61">
        <v>2000000.0322580645</v>
      </c>
      <c r="F252" s="46" t="s">
        <v>1432</v>
      </c>
      <c r="G252" s="47">
        <v>44587</v>
      </c>
      <c r="H252" s="48">
        <v>44593</v>
      </c>
      <c r="I252" s="49">
        <v>44905</v>
      </c>
      <c r="J252" s="50" t="s">
        <v>841</v>
      </c>
      <c r="K252" s="22">
        <v>20666667</v>
      </c>
      <c r="L252" s="25"/>
      <c r="M252" s="44"/>
      <c r="N252" s="19">
        <v>0</v>
      </c>
      <c r="O252" s="19">
        <v>0</v>
      </c>
      <c r="P252" s="25"/>
      <c r="Q252" s="21">
        <v>44905</v>
      </c>
      <c r="R252" s="22">
        <v>20666667</v>
      </c>
      <c r="S252" s="23">
        <f t="shared" si="9"/>
        <v>0.58064515192507815</v>
      </c>
      <c r="T252" s="24">
        <v>12000000</v>
      </c>
      <c r="U252" s="24">
        <f t="shared" si="10"/>
        <v>8666667</v>
      </c>
      <c r="V252" s="52" t="s">
        <v>1098</v>
      </c>
      <c r="W252" s="7"/>
      <c r="X252" s="7"/>
    </row>
    <row r="253" spans="2:24" s="4" customFormat="1" ht="36" x14ac:dyDescent="0.15">
      <c r="B253" s="50">
        <v>251</v>
      </c>
      <c r="C253" s="55" t="s">
        <v>263</v>
      </c>
      <c r="D253" s="45" t="s">
        <v>731</v>
      </c>
      <c r="E253" s="61">
        <v>5790000</v>
      </c>
      <c r="F253" s="46" t="s">
        <v>1563</v>
      </c>
      <c r="G253" s="47">
        <v>44586</v>
      </c>
      <c r="H253" s="48">
        <v>44587</v>
      </c>
      <c r="I253" s="49">
        <v>44920</v>
      </c>
      <c r="J253" s="50" t="s">
        <v>831</v>
      </c>
      <c r="K253" s="22">
        <v>63690000</v>
      </c>
      <c r="L253" s="25"/>
      <c r="M253" s="44"/>
      <c r="N253" s="19">
        <v>0</v>
      </c>
      <c r="O253" s="19">
        <v>0</v>
      </c>
      <c r="P253" s="25"/>
      <c r="Q253" s="21">
        <v>44920</v>
      </c>
      <c r="R253" s="22">
        <v>63690000</v>
      </c>
      <c r="S253" s="23">
        <f t="shared" si="9"/>
        <v>0.56060606060606055</v>
      </c>
      <c r="T253" s="24">
        <v>35705000</v>
      </c>
      <c r="U253" s="24">
        <f t="shared" si="10"/>
        <v>27985000</v>
      </c>
      <c r="V253" s="52" t="s">
        <v>1099</v>
      </c>
      <c r="W253" s="7"/>
      <c r="X253" s="7"/>
    </row>
    <row r="254" spans="2:24" s="4" customFormat="1" ht="36" x14ac:dyDescent="0.15">
      <c r="B254" s="43">
        <v>252</v>
      </c>
      <c r="C254" s="55" t="s">
        <v>1747</v>
      </c>
      <c r="D254" s="45" t="s">
        <v>732</v>
      </c>
      <c r="E254" s="61">
        <v>4000000</v>
      </c>
      <c r="F254" s="46" t="s">
        <v>1749</v>
      </c>
      <c r="G254" s="47">
        <v>44586</v>
      </c>
      <c r="H254" s="48">
        <v>44587</v>
      </c>
      <c r="I254" s="49">
        <v>44767</v>
      </c>
      <c r="J254" s="50" t="s">
        <v>830</v>
      </c>
      <c r="K254" s="22">
        <v>24000000</v>
      </c>
      <c r="L254" s="25" t="s">
        <v>1665</v>
      </c>
      <c r="M254" s="55" t="s">
        <v>1748</v>
      </c>
      <c r="N254" s="19">
        <v>0</v>
      </c>
      <c r="O254" s="19">
        <v>0</v>
      </c>
      <c r="P254" s="25"/>
      <c r="Q254" s="21">
        <v>44767</v>
      </c>
      <c r="R254" s="22">
        <v>24000000</v>
      </c>
      <c r="S254" s="23">
        <f t="shared" si="9"/>
        <v>0.86111112499999998</v>
      </c>
      <c r="T254" s="24">
        <v>20666667</v>
      </c>
      <c r="U254" s="24">
        <f t="shared" si="10"/>
        <v>3333333</v>
      </c>
      <c r="V254" s="52" t="s">
        <v>1100</v>
      </c>
      <c r="W254" s="7"/>
      <c r="X254" s="7"/>
    </row>
    <row r="255" spans="2:24" s="4" customFormat="1" ht="36" x14ac:dyDescent="0.15">
      <c r="B255" s="43">
        <v>253</v>
      </c>
      <c r="C255" s="55" t="s">
        <v>50</v>
      </c>
      <c r="D255" s="45" t="s">
        <v>733</v>
      </c>
      <c r="E255" s="61">
        <v>3636600</v>
      </c>
      <c r="F255" s="46" t="s">
        <v>1564</v>
      </c>
      <c r="G255" s="47">
        <v>44586</v>
      </c>
      <c r="H255" s="48">
        <v>44587</v>
      </c>
      <c r="I255" s="49">
        <v>44920</v>
      </c>
      <c r="J255" s="50" t="s">
        <v>831</v>
      </c>
      <c r="K255" s="22">
        <v>40002600</v>
      </c>
      <c r="L255" s="25"/>
      <c r="M255" s="44"/>
      <c r="N255" s="19">
        <v>0</v>
      </c>
      <c r="O255" s="19">
        <v>0</v>
      </c>
      <c r="P255" s="25"/>
      <c r="Q255" s="21">
        <v>44920</v>
      </c>
      <c r="R255" s="22">
        <v>40002600</v>
      </c>
      <c r="S255" s="23">
        <f t="shared" si="9"/>
        <v>0.56060606060606055</v>
      </c>
      <c r="T255" s="24">
        <v>22425700</v>
      </c>
      <c r="U255" s="24">
        <f t="shared" si="10"/>
        <v>17576900</v>
      </c>
      <c r="V255" s="52" t="s">
        <v>1101</v>
      </c>
      <c r="W255" s="7"/>
      <c r="X255" s="7"/>
    </row>
    <row r="256" spans="2:24" s="4" customFormat="1" ht="36" x14ac:dyDescent="0.15">
      <c r="B256" s="50">
        <v>254</v>
      </c>
      <c r="C256" s="55" t="s">
        <v>1298</v>
      </c>
      <c r="D256" s="45" t="s">
        <v>734</v>
      </c>
      <c r="E256" s="61">
        <v>6460000</v>
      </c>
      <c r="F256" s="46" t="s">
        <v>1565</v>
      </c>
      <c r="G256" s="47">
        <v>44588</v>
      </c>
      <c r="H256" s="48">
        <v>44593</v>
      </c>
      <c r="I256" s="49">
        <v>44895</v>
      </c>
      <c r="J256" s="50" t="s">
        <v>834</v>
      </c>
      <c r="K256" s="22">
        <v>64600000</v>
      </c>
      <c r="L256" s="25"/>
      <c r="M256" s="44"/>
      <c r="N256" s="19">
        <v>0</v>
      </c>
      <c r="O256" s="19">
        <v>0</v>
      </c>
      <c r="P256" s="25"/>
      <c r="Q256" s="21">
        <v>44895</v>
      </c>
      <c r="R256" s="22">
        <v>64600000</v>
      </c>
      <c r="S256" s="23">
        <f t="shared" si="9"/>
        <v>0.6</v>
      </c>
      <c r="T256" s="24">
        <v>38760000</v>
      </c>
      <c r="U256" s="24">
        <f t="shared" si="10"/>
        <v>25840000</v>
      </c>
      <c r="V256" s="52" t="s">
        <v>1102</v>
      </c>
      <c r="W256" s="7"/>
      <c r="X256" s="7"/>
    </row>
    <row r="257" spans="2:24" s="4" customFormat="1" ht="36" x14ac:dyDescent="0.15">
      <c r="B257" s="43">
        <v>255</v>
      </c>
      <c r="C257" s="55" t="s">
        <v>1299</v>
      </c>
      <c r="D257" s="45" t="s">
        <v>735</v>
      </c>
      <c r="E257" s="61">
        <v>5100000</v>
      </c>
      <c r="F257" s="46" t="s">
        <v>1566</v>
      </c>
      <c r="G257" s="47">
        <v>44587</v>
      </c>
      <c r="H257" s="48">
        <v>44593</v>
      </c>
      <c r="I257" s="49">
        <v>44910</v>
      </c>
      <c r="J257" s="50" t="s">
        <v>832</v>
      </c>
      <c r="K257" s="22">
        <v>53550000</v>
      </c>
      <c r="L257" s="25"/>
      <c r="M257" s="44"/>
      <c r="N257" s="19">
        <v>0</v>
      </c>
      <c r="O257" s="19">
        <v>0</v>
      </c>
      <c r="P257" s="25"/>
      <c r="Q257" s="21">
        <v>44910</v>
      </c>
      <c r="R257" s="22">
        <v>53550000</v>
      </c>
      <c r="S257" s="23">
        <f t="shared" si="9"/>
        <v>0.5714285714285714</v>
      </c>
      <c r="T257" s="24">
        <v>30600000</v>
      </c>
      <c r="U257" s="24">
        <f t="shared" si="10"/>
        <v>22950000</v>
      </c>
      <c r="V257" s="52" t="s">
        <v>1103</v>
      </c>
      <c r="W257" s="7"/>
      <c r="X257" s="7"/>
    </row>
    <row r="258" spans="2:24" s="4" customFormat="1" ht="36" x14ac:dyDescent="0.15">
      <c r="B258" s="43">
        <v>256</v>
      </c>
      <c r="C258" s="55" t="s">
        <v>1300</v>
      </c>
      <c r="D258" s="45" t="s">
        <v>736</v>
      </c>
      <c r="E258" s="61">
        <v>7000000</v>
      </c>
      <c r="F258" s="46" t="s">
        <v>1567</v>
      </c>
      <c r="G258" s="47">
        <v>44587</v>
      </c>
      <c r="H258" s="48">
        <v>44593</v>
      </c>
      <c r="I258" s="49">
        <v>44910</v>
      </c>
      <c r="J258" s="50" t="s">
        <v>832</v>
      </c>
      <c r="K258" s="22">
        <v>73500000</v>
      </c>
      <c r="L258" s="25"/>
      <c r="M258" s="44"/>
      <c r="N258" s="19">
        <v>0</v>
      </c>
      <c r="O258" s="19">
        <v>0</v>
      </c>
      <c r="P258" s="25"/>
      <c r="Q258" s="21">
        <v>44910</v>
      </c>
      <c r="R258" s="22">
        <v>73500000</v>
      </c>
      <c r="S258" s="23">
        <f t="shared" si="9"/>
        <v>0.5714285714285714</v>
      </c>
      <c r="T258" s="24">
        <v>42000000</v>
      </c>
      <c r="U258" s="24">
        <f t="shared" si="10"/>
        <v>31500000</v>
      </c>
      <c r="V258" s="52" t="s">
        <v>1104</v>
      </c>
      <c r="W258" s="7"/>
      <c r="X258" s="7"/>
    </row>
    <row r="259" spans="2:24" s="4" customFormat="1" ht="36" x14ac:dyDescent="0.15">
      <c r="B259" s="50">
        <v>257</v>
      </c>
      <c r="C259" s="55" t="s">
        <v>1301</v>
      </c>
      <c r="D259" s="45" t="s">
        <v>737</v>
      </c>
      <c r="E259" s="61">
        <v>6489000</v>
      </c>
      <c r="F259" s="46" t="s">
        <v>1507</v>
      </c>
      <c r="G259" s="47">
        <v>44587</v>
      </c>
      <c r="H259" s="48">
        <v>44593</v>
      </c>
      <c r="I259" s="49">
        <v>44910</v>
      </c>
      <c r="J259" s="50" t="s">
        <v>832</v>
      </c>
      <c r="K259" s="22">
        <v>68134500</v>
      </c>
      <c r="L259" s="25"/>
      <c r="M259" s="44"/>
      <c r="N259" s="19">
        <v>0</v>
      </c>
      <c r="O259" s="19">
        <v>0</v>
      </c>
      <c r="P259" s="25"/>
      <c r="Q259" s="21">
        <v>44910</v>
      </c>
      <c r="R259" s="22">
        <v>68134500</v>
      </c>
      <c r="S259" s="23">
        <f t="shared" ref="S259:S322" si="11">T259*100%/R259</f>
        <v>0.5714285714285714</v>
      </c>
      <c r="T259" s="24">
        <v>38934000</v>
      </c>
      <c r="U259" s="24">
        <f t="shared" si="10"/>
        <v>29200500</v>
      </c>
      <c r="V259" s="52" t="s">
        <v>1105</v>
      </c>
      <c r="W259" s="7"/>
      <c r="X259" s="7"/>
    </row>
    <row r="260" spans="2:24" s="4" customFormat="1" ht="36" x14ac:dyDescent="0.15">
      <c r="B260" s="43">
        <v>258</v>
      </c>
      <c r="C260" s="55" t="s">
        <v>333</v>
      </c>
      <c r="D260" s="45" t="s">
        <v>738</v>
      </c>
      <c r="E260" s="61">
        <v>5974000</v>
      </c>
      <c r="F260" s="46" t="s">
        <v>1568</v>
      </c>
      <c r="G260" s="47">
        <v>44587</v>
      </c>
      <c r="H260" s="48">
        <v>44593</v>
      </c>
      <c r="I260" s="49">
        <v>44910</v>
      </c>
      <c r="J260" s="50" t="s">
        <v>832</v>
      </c>
      <c r="K260" s="22">
        <v>62727000</v>
      </c>
      <c r="L260" s="25"/>
      <c r="M260" s="44"/>
      <c r="N260" s="19">
        <v>0</v>
      </c>
      <c r="O260" s="19">
        <v>0</v>
      </c>
      <c r="P260" s="25"/>
      <c r="Q260" s="21">
        <v>44910</v>
      </c>
      <c r="R260" s="22">
        <v>62727000</v>
      </c>
      <c r="S260" s="23">
        <f t="shared" si="11"/>
        <v>0.5714285714285714</v>
      </c>
      <c r="T260" s="24">
        <v>35844000</v>
      </c>
      <c r="U260" s="24">
        <f t="shared" si="10"/>
        <v>26883000</v>
      </c>
      <c r="V260" s="52" t="s">
        <v>1106</v>
      </c>
      <c r="W260" s="7"/>
      <c r="X260" s="7"/>
    </row>
    <row r="261" spans="2:24" s="4" customFormat="1" ht="36" x14ac:dyDescent="0.15">
      <c r="B261" s="43">
        <v>259</v>
      </c>
      <c r="C261" s="55" t="s">
        <v>1302</v>
      </c>
      <c r="D261" s="45" t="s">
        <v>739</v>
      </c>
      <c r="E261" s="61">
        <v>2987000</v>
      </c>
      <c r="F261" s="46" t="s">
        <v>1646</v>
      </c>
      <c r="G261" s="47">
        <v>44587</v>
      </c>
      <c r="H261" s="48">
        <v>44593</v>
      </c>
      <c r="I261" s="49">
        <v>44910</v>
      </c>
      <c r="J261" s="50" t="s">
        <v>832</v>
      </c>
      <c r="K261" s="22">
        <v>31363500</v>
      </c>
      <c r="L261" s="25"/>
      <c r="M261" s="44"/>
      <c r="N261" s="19">
        <v>0</v>
      </c>
      <c r="O261" s="19">
        <v>0</v>
      </c>
      <c r="P261" s="25"/>
      <c r="Q261" s="21">
        <v>44910</v>
      </c>
      <c r="R261" s="22">
        <v>31363500</v>
      </c>
      <c r="S261" s="23">
        <f t="shared" si="11"/>
        <v>0.5714285714285714</v>
      </c>
      <c r="T261" s="24">
        <v>17922000</v>
      </c>
      <c r="U261" s="24">
        <f t="shared" si="10"/>
        <v>13441500</v>
      </c>
      <c r="V261" s="52" t="s">
        <v>1107</v>
      </c>
      <c r="W261" s="7"/>
      <c r="X261" s="7"/>
    </row>
    <row r="262" spans="2:24" s="4" customFormat="1" ht="36" x14ac:dyDescent="0.15">
      <c r="B262" s="50">
        <v>260</v>
      </c>
      <c r="C262" s="55" t="s">
        <v>1303</v>
      </c>
      <c r="D262" s="45" t="s">
        <v>740</v>
      </c>
      <c r="E262" s="61">
        <v>5100000</v>
      </c>
      <c r="F262" s="46" t="s">
        <v>1569</v>
      </c>
      <c r="G262" s="47">
        <v>44588</v>
      </c>
      <c r="H262" s="48">
        <v>44593</v>
      </c>
      <c r="I262" s="49">
        <v>44910</v>
      </c>
      <c r="J262" s="50" t="s">
        <v>832</v>
      </c>
      <c r="K262" s="22">
        <v>53550000</v>
      </c>
      <c r="L262" s="25"/>
      <c r="M262" s="44"/>
      <c r="N262" s="19">
        <v>0</v>
      </c>
      <c r="O262" s="19">
        <v>0</v>
      </c>
      <c r="P262" s="25"/>
      <c r="Q262" s="21">
        <v>44910</v>
      </c>
      <c r="R262" s="22">
        <v>53550000</v>
      </c>
      <c r="S262" s="23">
        <f t="shared" si="11"/>
        <v>0.5714285714285714</v>
      </c>
      <c r="T262" s="24">
        <v>30600000</v>
      </c>
      <c r="U262" s="24">
        <f t="shared" si="10"/>
        <v>22950000</v>
      </c>
      <c r="V262" s="52" t="s">
        <v>1108</v>
      </c>
      <c r="W262" s="7"/>
      <c r="X262" s="7"/>
    </row>
    <row r="263" spans="2:24" s="4" customFormat="1" ht="48" x14ac:dyDescent="0.15">
      <c r="B263" s="43">
        <v>261</v>
      </c>
      <c r="C263" s="55" t="s">
        <v>1304</v>
      </c>
      <c r="D263" s="45" t="s">
        <v>741</v>
      </c>
      <c r="E263" s="61">
        <v>4000000</v>
      </c>
      <c r="F263" s="46" t="s">
        <v>1570</v>
      </c>
      <c r="G263" s="47">
        <v>44587</v>
      </c>
      <c r="H263" s="48">
        <v>44593</v>
      </c>
      <c r="I263" s="49">
        <v>44910</v>
      </c>
      <c r="J263" s="50" t="s">
        <v>832</v>
      </c>
      <c r="K263" s="22">
        <v>42000000</v>
      </c>
      <c r="L263" s="25"/>
      <c r="M263" s="44"/>
      <c r="N263" s="19">
        <v>0</v>
      </c>
      <c r="O263" s="19">
        <v>0</v>
      </c>
      <c r="P263" s="25"/>
      <c r="Q263" s="21">
        <v>44910</v>
      </c>
      <c r="R263" s="22">
        <v>42000000</v>
      </c>
      <c r="S263" s="23">
        <f t="shared" si="11"/>
        <v>0.5714285714285714</v>
      </c>
      <c r="T263" s="24">
        <v>24000000</v>
      </c>
      <c r="U263" s="24">
        <f t="shared" si="10"/>
        <v>18000000</v>
      </c>
      <c r="V263" s="52" t="s">
        <v>1109</v>
      </c>
      <c r="W263" s="7"/>
      <c r="X263" s="7"/>
    </row>
    <row r="264" spans="2:24" s="4" customFormat="1" ht="48" x14ac:dyDescent="0.15">
      <c r="B264" s="43">
        <v>262</v>
      </c>
      <c r="C264" s="55" t="s">
        <v>1305</v>
      </c>
      <c r="D264" s="45" t="s">
        <v>742</v>
      </c>
      <c r="E264" s="61">
        <v>4000000</v>
      </c>
      <c r="F264" s="46" t="s">
        <v>1571</v>
      </c>
      <c r="G264" s="47">
        <v>44588</v>
      </c>
      <c r="H264" s="48">
        <v>44593</v>
      </c>
      <c r="I264" s="49">
        <v>44910</v>
      </c>
      <c r="J264" s="50" t="s">
        <v>832</v>
      </c>
      <c r="K264" s="22">
        <v>42000000</v>
      </c>
      <c r="L264" s="25"/>
      <c r="M264" s="44"/>
      <c r="N264" s="19">
        <v>0</v>
      </c>
      <c r="O264" s="19">
        <v>0</v>
      </c>
      <c r="P264" s="25"/>
      <c r="Q264" s="21">
        <v>44910</v>
      </c>
      <c r="R264" s="22">
        <v>42000000</v>
      </c>
      <c r="S264" s="23">
        <f t="shared" si="11"/>
        <v>0.5714285714285714</v>
      </c>
      <c r="T264" s="24">
        <v>24000000</v>
      </c>
      <c r="U264" s="24">
        <f t="shared" si="10"/>
        <v>18000000</v>
      </c>
      <c r="V264" s="52" t="s">
        <v>1110</v>
      </c>
      <c r="W264" s="7"/>
      <c r="X264" s="7"/>
    </row>
    <row r="265" spans="2:24" s="4" customFormat="1" ht="36" x14ac:dyDescent="0.15">
      <c r="B265" s="50">
        <v>263</v>
      </c>
      <c r="C265" s="55" t="s">
        <v>411</v>
      </c>
      <c r="D265" s="45" t="s">
        <v>743</v>
      </c>
      <c r="E265" s="61">
        <v>2481082.5714285714</v>
      </c>
      <c r="F265" s="46" t="s">
        <v>1572</v>
      </c>
      <c r="G265" s="47">
        <v>44588</v>
      </c>
      <c r="H265" s="48">
        <v>44593</v>
      </c>
      <c r="I265" s="49">
        <v>44910</v>
      </c>
      <c r="J265" s="50" t="s">
        <v>832</v>
      </c>
      <c r="K265" s="22">
        <v>26051367</v>
      </c>
      <c r="L265" s="25"/>
      <c r="M265" s="44"/>
      <c r="N265" s="19">
        <v>0</v>
      </c>
      <c r="O265" s="19">
        <v>0</v>
      </c>
      <c r="P265" s="25"/>
      <c r="Q265" s="21">
        <v>44910</v>
      </c>
      <c r="R265" s="22">
        <v>26051367</v>
      </c>
      <c r="S265" s="23">
        <f t="shared" si="11"/>
        <v>0.58064515386083193</v>
      </c>
      <c r="T265" s="24">
        <v>15126600</v>
      </c>
      <c r="U265" s="24">
        <f t="shared" si="10"/>
        <v>10924767</v>
      </c>
      <c r="V265" s="52" t="s">
        <v>1111</v>
      </c>
      <c r="W265" s="7"/>
      <c r="X265" s="7"/>
    </row>
    <row r="266" spans="2:24" s="4" customFormat="1" ht="48" x14ac:dyDescent="0.15">
      <c r="B266" s="43">
        <v>264</v>
      </c>
      <c r="C266" s="55" t="s">
        <v>1306</v>
      </c>
      <c r="D266" s="45" t="s">
        <v>744</v>
      </c>
      <c r="E266" s="61">
        <v>8000000</v>
      </c>
      <c r="F266" s="46" t="s">
        <v>1573</v>
      </c>
      <c r="G266" s="47">
        <v>44587</v>
      </c>
      <c r="H266" s="48">
        <v>44588</v>
      </c>
      <c r="I266" s="49">
        <v>44815</v>
      </c>
      <c r="J266" s="50" t="s">
        <v>842</v>
      </c>
      <c r="K266" s="22">
        <v>60000000</v>
      </c>
      <c r="L266" s="25"/>
      <c r="M266" s="44"/>
      <c r="N266" s="19">
        <v>0</v>
      </c>
      <c r="O266" s="19">
        <v>0</v>
      </c>
      <c r="P266" s="25"/>
      <c r="Q266" s="21">
        <v>44815</v>
      </c>
      <c r="R266" s="22">
        <v>60000000</v>
      </c>
      <c r="S266" s="23">
        <f t="shared" si="11"/>
        <v>0.81777778333333329</v>
      </c>
      <c r="T266" s="24">
        <v>49066667</v>
      </c>
      <c r="U266" s="24">
        <f t="shared" si="10"/>
        <v>10933333</v>
      </c>
      <c r="V266" s="52" t="s">
        <v>1112</v>
      </c>
      <c r="W266" s="7"/>
      <c r="X266" s="7"/>
    </row>
    <row r="267" spans="2:24" s="4" customFormat="1" ht="48" x14ac:dyDescent="0.15">
      <c r="B267" s="43">
        <v>265</v>
      </c>
      <c r="C267" s="55" t="s">
        <v>158</v>
      </c>
      <c r="D267" s="45" t="s">
        <v>745</v>
      </c>
      <c r="E267" s="61">
        <v>8000000</v>
      </c>
      <c r="F267" s="46" t="s">
        <v>1574</v>
      </c>
      <c r="G267" s="47">
        <v>44587</v>
      </c>
      <c r="H267" s="48">
        <v>44588</v>
      </c>
      <c r="I267" s="49">
        <v>44815</v>
      </c>
      <c r="J267" s="50" t="s">
        <v>842</v>
      </c>
      <c r="K267" s="22">
        <v>60000000</v>
      </c>
      <c r="L267" s="25"/>
      <c r="M267" s="44"/>
      <c r="N267" s="19">
        <v>0</v>
      </c>
      <c r="O267" s="19">
        <v>0</v>
      </c>
      <c r="P267" s="25"/>
      <c r="Q267" s="21">
        <v>44815</v>
      </c>
      <c r="R267" s="22">
        <v>60000000</v>
      </c>
      <c r="S267" s="23">
        <f t="shared" si="11"/>
        <v>0.81777778333333329</v>
      </c>
      <c r="T267" s="24">
        <v>49066667</v>
      </c>
      <c r="U267" s="24">
        <f t="shared" ref="U267:U330" si="12">R267-T267</f>
        <v>10933333</v>
      </c>
      <c r="V267" s="52" t="s">
        <v>1113</v>
      </c>
      <c r="W267" s="7"/>
      <c r="X267" s="7"/>
    </row>
    <row r="268" spans="2:24" s="4" customFormat="1" ht="36" x14ac:dyDescent="0.15">
      <c r="B268" s="50">
        <v>266</v>
      </c>
      <c r="C268" s="55" t="s">
        <v>1307</v>
      </c>
      <c r="D268" s="45" t="s">
        <v>746</v>
      </c>
      <c r="E268" s="61">
        <v>8240000</v>
      </c>
      <c r="F268" s="46" t="s">
        <v>1509</v>
      </c>
      <c r="G268" s="47">
        <v>44587</v>
      </c>
      <c r="H268" s="48">
        <v>44588</v>
      </c>
      <c r="I268" s="49">
        <v>44891</v>
      </c>
      <c r="J268" s="50" t="s">
        <v>834</v>
      </c>
      <c r="K268" s="22">
        <v>82400000</v>
      </c>
      <c r="L268" s="25"/>
      <c r="M268" s="44"/>
      <c r="N268" s="19">
        <v>0</v>
      </c>
      <c r="O268" s="19">
        <v>0</v>
      </c>
      <c r="P268" s="25"/>
      <c r="Q268" s="21">
        <v>44891</v>
      </c>
      <c r="R268" s="22">
        <v>82400000</v>
      </c>
      <c r="S268" s="23">
        <f t="shared" si="11"/>
        <v>0.61333332524271844</v>
      </c>
      <c r="T268" s="24">
        <v>50538666</v>
      </c>
      <c r="U268" s="24">
        <f t="shared" si="12"/>
        <v>31861334</v>
      </c>
      <c r="V268" s="52" t="s">
        <v>1114</v>
      </c>
      <c r="W268" s="7"/>
      <c r="X268" s="7"/>
    </row>
    <row r="269" spans="2:24" s="4" customFormat="1" ht="36" x14ac:dyDescent="0.15">
      <c r="B269" s="43">
        <v>267</v>
      </c>
      <c r="C269" s="55" t="s">
        <v>362</v>
      </c>
      <c r="D269" s="45" t="s">
        <v>747</v>
      </c>
      <c r="E269" s="61">
        <v>4000000</v>
      </c>
      <c r="F269" s="46" t="s">
        <v>1575</v>
      </c>
      <c r="G269" s="47">
        <v>44587</v>
      </c>
      <c r="H269" s="48">
        <v>44588</v>
      </c>
      <c r="I269" s="49">
        <v>44921</v>
      </c>
      <c r="J269" s="50" t="s">
        <v>831</v>
      </c>
      <c r="K269" s="22">
        <v>44000000</v>
      </c>
      <c r="L269" s="25"/>
      <c r="M269" s="44"/>
      <c r="N269" s="19">
        <v>0</v>
      </c>
      <c r="O269" s="19">
        <v>0</v>
      </c>
      <c r="P269" s="25"/>
      <c r="Q269" s="21">
        <v>44921</v>
      </c>
      <c r="R269" s="22">
        <v>44000000</v>
      </c>
      <c r="S269" s="23">
        <f t="shared" si="11"/>
        <v>0.55757575000000004</v>
      </c>
      <c r="T269" s="24">
        <v>24533333</v>
      </c>
      <c r="U269" s="24">
        <f t="shared" si="12"/>
        <v>19466667</v>
      </c>
      <c r="V269" s="52" t="s">
        <v>1115</v>
      </c>
      <c r="W269" s="7"/>
      <c r="X269" s="7"/>
    </row>
    <row r="270" spans="2:24" s="4" customFormat="1" ht="36" x14ac:dyDescent="0.15">
      <c r="B270" s="43">
        <v>268</v>
      </c>
      <c r="C270" s="55" t="s">
        <v>1308</v>
      </c>
      <c r="D270" s="45" t="s">
        <v>748</v>
      </c>
      <c r="E270" s="61">
        <v>3982495.0318471338</v>
      </c>
      <c r="F270" s="46" t="s">
        <v>1490</v>
      </c>
      <c r="G270" s="47">
        <v>44587</v>
      </c>
      <c r="H270" s="48">
        <v>44588</v>
      </c>
      <c r="I270" s="49">
        <v>44906</v>
      </c>
      <c r="J270" s="50" t="s">
        <v>843</v>
      </c>
      <c r="K270" s="22">
        <v>41683448</v>
      </c>
      <c r="L270" s="25"/>
      <c r="M270" s="44"/>
      <c r="N270" s="19">
        <v>0</v>
      </c>
      <c r="O270" s="19">
        <v>0</v>
      </c>
      <c r="P270" s="25"/>
      <c r="Q270" s="21">
        <v>44906</v>
      </c>
      <c r="R270" s="22">
        <v>41683448</v>
      </c>
      <c r="S270" s="23">
        <f t="shared" si="11"/>
        <v>0.58598724846370676</v>
      </c>
      <c r="T270" s="24">
        <v>24425969</v>
      </c>
      <c r="U270" s="24">
        <f t="shared" si="12"/>
        <v>17257479</v>
      </c>
      <c r="V270" s="52" t="s">
        <v>1116</v>
      </c>
      <c r="W270" s="7"/>
      <c r="X270" s="7"/>
    </row>
    <row r="271" spans="2:24" s="4" customFormat="1" ht="36" x14ac:dyDescent="0.15">
      <c r="B271" s="50">
        <v>269</v>
      </c>
      <c r="C271" s="55" t="s">
        <v>1309</v>
      </c>
      <c r="D271" s="45" t="s">
        <v>749</v>
      </c>
      <c r="E271" s="61">
        <v>4000000</v>
      </c>
      <c r="F271" s="46" t="s">
        <v>1576</v>
      </c>
      <c r="G271" s="47">
        <v>44587</v>
      </c>
      <c r="H271" s="48">
        <v>44588</v>
      </c>
      <c r="I271" s="49">
        <v>44891</v>
      </c>
      <c r="J271" s="50" t="s">
        <v>834</v>
      </c>
      <c r="K271" s="22">
        <v>40000000</v>
      </c>
      <c r="L271" s="25"/>
      <c r="M271" s="44"/>
      <c r="N271" s="19">
        <v>0</v>
      </c>
      <c r="O271" s="19">
        <v>0</v>
      </c>
      <c r="P271" s="25"/>
      <c r="Q271" s="21">
        <v>44891</v>
      </c>
      <c r="R271" s="22">
        <v>40000000</v>
      </c>
      <c r="S271" s="23">
        <f t="shared" si="11"/>
        <v>0.61333332500000004</v>
      </c>
      <c r="T271" s="24">
        <v>24533333</v>
      </c>
      <c r="U271" s="24">
        <f t="shared" si="12"/>
        <v>15466667</v>
      </c>
      <c r="V271" s="52" t="s">
        <v>1117</v>
      </c>
      <c r="W271" s="7"/>
      <c r="X271" s="7"/>
    </row>
    <row r="272" spans="2:24" s="4" customFormat="1" ht="36" x14ac:dyDescent="0.15">
      <c r="B272" s="43">
        <v>270</v>
      </c>
      <c r="C272" s="55" t="s">
        <v>1310</v>
      </c>
      <c r="D272" s="45" t="s">
        <v>750</v>
      </c>
      <c r="E272" s="61">
        <v>4600000.0344827585</v>
      </c>
      <c r="F272" s="46" t="s">
        <v>1532</v>
      </c>
      <c r="G272" s="47">
        <v>44587</v>
      </c>
      <c r="H272" s="48">
        <v>44588</v>
      </c>
      <c r="I272" s="49">
        <v>44881</v>
      </c>
      <c r="J272" s="50" t="s">
        <v>844</v>
      </c>
      <c r="K272" s="22">
        <v>44466667</v>
      </c>
      <c r="L272" s="25"/>
      <c r="M272" s="44"/>
      <c r="N272" s="19">
        <v>0</v>
      </c>
      <c r="O272" s="19">
        <v>0</v>
      </c>
      <c r="P272" s="25"/>
      <c r="Q272" s="21">
        <v>44881</v>
      </c>
      <c r="R272" s="22">
        <v>44466667</v>
      </c>
      <c r="S272" s="23">
        <f t="shared" si="11"/>
        <v>0.63448274636819535</v>
      </c>
      <c r="T272" s="24">
        <v>28213333</v>
      </c>
      <c r="U272" s="24">
        <f t="shared" si="12"/>
        <v>16253334</v>
      </c>
      <c r="V272" s="52" t="s">
        <v>1118</v>
      </c>
      <c r="W272" s="7"/>
      <c r="X272" s="7"/>
    </row>
    <row r="273" spans="2:24" s="4" customFormat="1" ht="36" x14ac:dyDescent="0.15">
      <c r="B273" s="43">
        <v>271</v>
      </c>
      <c r="C273" s="55" t="s">
        <v>1752</v>
      </c>
      <c r="D273" s="45" t="s">
        <v>751</v>
      </c>
      <c r="E273" s="61">
        <v>5000000</v>
      </c>
      <c r="F273" s="46" t="s">
        <v>1753</v>
      </c>
      <c r="G273" s="47">
        <v>44587</v>
      </c>
      <c r="H273" s="48">
        <v>44588</v>
      </c>
      <c r="I273" s="49">
        <v>44891</v>
      </c>
      <c r="J273" s="50" t="s">
        <v>834</v>
      </c>
      <c r="K273" s="22">
        <v>50000000</v>
      </c>
      <c r="L273" s="25" t="s">
        <v>1665</v>
      </c>
      <c r="M273" s="44" t="s">
        <v>226</v>
      </c>
      <c r="N273" s="19">
        <v>0</v>
      </c>
      <c r="O273" s="19">
        <v>0</v>
      </c>
      <c r="P273" s="25"/>
      <c r="Q273" s="21">
        <v>44891</v>
      </c>
      <c r="R273" s="22">
        <v>50000000</v>
      </c>
      <c r="S273" s="23">
        <f t="shared" si="11"/>
        <v>0.61333333999999995</v>
      </c>
      <c r="T273" s="24">
        <v>30666667</v>
      </c>
      <c r="U273" s="24">
        <f t="shared" si="12"/>
        <v>19333333</v>
      </c>
      <c r="V273" s="52" t="s">
        <v>1119</v>
      </c>
      <c r="W273" s="7"/>
      <c r="X273" s="7"/>
    </row>
    <row r="274" spans="2:24" s="4" customFormat="1" ht="36" x14ac:dyDescent="0.15">
      <c r="B274" s="50">
        <v>272</v>
      </c>
      <c r="C274" s="55" t="s">
        <v>107</v>
      </c>
      <c r="D274" s="45" t="s">
        <v>752</v>
      </c>
      <c r="E274" s="61">
        <v>5000000</v>
      </c>
      <c r="F274" s="46" t="s">
        <v>1577</v>
      </c>
      <c r="G274" s="47">
        <v>44587</v>
      </c>
      <c r="H274" s="48">
        <v>44588</v>
      </c>
      <c r="I274" s="49">
        <v>44891</v>
      </c>
      <c r="J274" s="50" t="s">
        <v>834</v>
      </c>
      <c r="K274" s="22">
        <v>50000000</v>
      </c>
      <c r="L274" s="25"/>
      <c r="M274" s="44"/>
      <c r="N274" s="19">
        <v>0</v>
      </c>
      <c r="O274" s="19">
        <v>0</v>
      </c>
      <c r="P274" s="25"/>
      <c r="Q274" s="21">
        <v>44891</v>
      </c>
      <c r="R274" s="22">
        <v>50000000</v>
      </c>
      <c r="S274" s="23">
        <f t="shared" si="11"/>
        <v>0.61333333999999995</v>
      </c>
      <c r="T274" s="24">
        <v>30666667</v>
      </c>
      <c r="U274" s="24">
        <f t="shared" si="12"/>
        <v>19333333</v>
      </c>
      <c r="V274" s="52" t="s">
        <v>1120</v>
      </c>
      <c r="W274" s="7"/>
      <c r="X274" s="7"/>
    </row>
    <row r="275" spans="2:24" s="4" customFormat="1" ht="36" x14ac:dyDescent="0.15">
      <c r="B275" s="43">
        <v>273</v>
      </c>
      <c r="C275" s="55" t="s">
        <v>108</v>
      </c>
      <c r="D275" s="45" t="s">
        <v>753</v>
      </c>
      <c r="E275" s="61">
        <v>5000000</v>
      </c>
      <c r="F275" s="46" t="s">
        <v>1578</v>
      </c>
      <c r="G275" s="47">
        <v>44587</v>
      </c>
      <c r="H275" s="48">
        <v>44588</v>
      </c>
      <c r="I275" s="49">
        <v>44891</v>
      </c>
      <c r="J275" s="50" t="s">
        <v>834</v>
      </c>
      <c r="K275" s="22">
        <v>50000000</v>
      </c>
      <c r="L275" s="25"/>
      <c r="M275" s="44"/>
      <c r="N275" s="19">
        <v>0</v>
      </c>
      <c r="O275" s="19">
        <v>0</v>
      </c>
      <c r="P275" s="25"/>
      <c r="Q275" s="21">
        <v>44891</v>
      </c>
      <c r="R275" s="22">
        <v>50000000</v>
      </c>
      <c r="S275" s="23">
        <f t="shared" si="11"/>
        <v>0.61333333999999995</v>
      </c>
      <c r="T275" s="24">
        <v>30666667</v>
      </c>
      <c r="U275" s="24">
        <f t="shared" si="12"/>
        <v>19333333</v>
      </c>
      <c r="V275" s="52" t="s">
        <v>1121</v>
      </c>
      <c r="W275" s="7"/>
      <c r="X275" s="7"/>
    </row>
    <row r="276" spans="2:24" s="4" customFormat="1" ht="36" x14ac:dyDescent="0.15">
      <c r="B276" s="43">
        <v>274</v>
      </c>
      <c r="C276" s="55" t="s">
        <v>1311</v>
      </c>
      <c r="D276" s="45" t="s">
        <v>754</v>
      </c>
      <c r="E276" s="61">
        <v>4635000</v>
      </c>
      <c r="F276" s="46" t="s">
        <v>1579</v>
      </c>
      <c r="G276" s="47">
        <v>44587</v>
      </c>
      <c r="H276" s="48">
        <v>44589</v>
      </c>
      <c r="I276" s="49">
        <v>44892</v>
      </c>
      <c r="J276" s="50" t="s">
        <v>834</v>
      </c>
      <c r="K276" s="22">
        <v>46350000</v>
      </c>
      <c r="L276" s="25"/>
      <c r="M276" s="44"/>
      <c r="N276" s="19">
        <v>0</v>
      </c>
      <c r="O276" s="19">
        <v>0</v>
      </c>
      <c r="P276" s="25"/>
      <c r="Q276" s="21">
        <v>44892</v>
      </c>
      <c r="R276" s="22">
        <v>46350000</v>
      </c>
      <c r="S276" s="23">
        <f t="shared" si="11"/>
        <v>0.61</v>
      </c>
      <c r="T276" s="24">
        <v>28273500</v>
      </c>
      <c r="U276" s="24">
        <f t="shared" si="12"/>
        <v>18076500</v>
      </c>
      <c r="V276" s="52" t="s">
        <v>1122</v>
      </c>
      <c r="W276" s="7"/>
      <c r="X276" s="7"/>
    </row>
    <row r="277" spans="2:24" s="4" customFormat="1" ht="36" x14ac:dyDescent="0.15">
      <c r="B277" s="50">
        <v>275</v>
      </c>
      <c r="C277" s="55" t="s">
        <v>62</v>
      </c>
      <c r="D277" s="45" t="s">
        <v>755</v>
      </c>
      <c r="E277" s="61">
        <v>3551955</v>
      </c>
      <c r="F277" s="46" t="s">
        <v>1580</v>
      </c>
      <c r="G277" s="47">
        <v>44587</v>
      </c>
      <c r="H277" s="48">
        <v>44589</v>
      </c>
      <c r="I277" s="49">
        <v>44922</v>
      </c>
      <c r="J277" s="50" t="s">
        <v>831</v>
      </c>
      <c r="K277" s="22">
        <v>39071505</v>
      </c>
      <c r="L277" s="25"/>
      <c r="M277" s="44"/>
      <c r="N277" s="19">
        <v>0</v>
      </c>
      <c r="O277" s="19">
        <v>0</v>
      </c>
      <c r="P277" s="25"/>
      <c r="Q277" s="21">
        <v>44922</v>
      </c>
      <c r="R277" s="22">
        <v>39071505</v>
      </c>
      <c r="S277" s="23">
        <f t="shared" si="11"/>
        <v>0.55454544174840459</v>
      </c>
      <c r="T277" s="24">
        <v>21666925</v>
      </c>
      <c r="U277" s="24">
        <f t="shared" si="12"/>
        <v>17404580</v>
      </c>
      <c r="V277" s="52" t="s">
        <v>1123</v>
      </c>
      <c r="W277" s="7"/>
      <c r="X277" s="7"/>
    </row>
    <row r="278" spans="2:24" s="4" customFormat="1" ht="36" x14ac:dyDescent="0.15">
      <c r="B278" s="43">
        <v>276</v>
      </c>
      <c r="C278" s="55" t="s">
        <v>54</v>
      </c>
      <c r="D278" s="45" t="s">
        <v>756</v>
      </c>
      <c r="E278" s="61">
        <v>3325922</v>
      </c>
      <c r="F278" s="46" t="s">
        <v>1581</v>
      </c>
      <c r="G278" s="47">
        <v>44588</v>
      </c>
      <c r="H278" s="48">
        <v>44592</v>
      </c>
      <c r="I278" s="49">
        <v>44772</v>
      </c>
      <c r="J278" s="50" t="s">
        <v>830</v>
      </c>
      <c r="K278" s="22">
        <v>19955532</v>
      </c>
      <c r="L278" s="25"/>
      <c r="M278" s="44"/>
      <c r="N278" s="19">
        <v>0</v>
      </c>
      <c r="O278" s="19">
        <v>0</v>
      </c>
      <c r="P278" s="25"/>
      <c r="Q278" s="21">
        <v>44772</v>
      </c>
      <c r="R278" s="22">
        <v>19955532</v>
      </c>
      <c r="S278" s="23">
        <f t="shared" si="11"/>
        <v>1</v>
      </c>
      <c r="T278" s="24">
        <v>19955532</v>
      </c>
      <c r="U278" s="24">
        <f t="shared" si="12"/>
        <v>0</v>
      </c>
      <c r="V278" s="52" t="s">
        <v>1124</v>
      </c>
      <c r="W278" s="7"/>
      <c r="X278" s="7"/>
    </row>
    <row r="279" spans="2:24" s="4" customFormat="1" ht="36" x14ac:dyDescent="0.15">
      <c r="B279" s="43">
        <v>277</v>
      </c>
      <c r="C279" s="55" t="s">
        <v>1312</v>
      </c>
      <c r="D279" s="45" t="s">
        <v>757</v>
      </c>
      <c r="E279" s="61">
        <v>5790000</v>
      </c>
      <c r="F279" s="46" t="s">
        <v>1582</v>
      </c>
      <c r="G279" s="47">
        <v>44587</v>
      </c>
      <c r="H279" s="48">
        <v>44593</v>
      </c>
      <c r="I279" s="49">
        <v>44773</v>
      </c>
      <c r="J279" s="50" t="s">
        <v>830</v>
      </c>
      <c r="K279" s="22">
        <v>34740000</v>
      </c>
      <c r="L279" s="25"/>
      <c r="M279" s="44"/>
      <c r="N279" s="19">
        <v>0</v>
      </c>
      <c r="O279" s="19">
        <v>0</v>
      </c>
      <c r="P279" s="25"/>
      <c r="Q279" s="21">
        <v>44773</v>
      </c>
      <c r="R279" s="22">
        <v>34740000</v>
      </c>
      <c r="S279" s="23">
        <f t="shared" si="11"/>
        <v>0.83333333333333337</v>
      </c>
      <c r="T279" s="24">
        <v>28950000</v>
      </c>
      <c r="U279" s="24">
        <f t="shared" si="12"/>
        <v>5790000</v>
      </c>
      <c r="V279" s="52" t="s">
        <v>1125</v>
      </c>
      <c r="W279" s="7"/>
      <c r="X279" s="7"/>
    </row>
    <row r="280" spans="2:24" s="4" customFormat="1" ht="48" x14ac:dyDescent="0.15">
      <c r="B280" s="50">
        <v>278</v>
      </c>
      <c r="C280" s="55" t="s">
        <v>185</v>
      </c>
      <c r="D280" s="45" t="s">
        <v>758</v>
      </c>
      <c r="E280" s="61">
        <v>3874860</v>
      </c>
      <c r="F280" s="46" t="s">
        <v>1583</v>
      </c>
      <c r="G280" s="47">
        <v>44586</v>
      </c>
      <c r="H280" s="48">
        <v>44587</v>
      </c>
      <c r="I280" s="49">
        <v>44905</v>
      </c>
      <c r="J280" s="50" t="s">
        <v>832</v>
      </c>
      <c r="K280" s="22">
        <v>40686030</v>
      </c>
      <c r="L280" s="25"/>
      <c r="M280" s="44"/>
      <c r="N280" s="19">
        <v>0</v>
      </c>
      <c r="O280" s="19">
        <v>0</v>
      </c>
      <c r="P280" s="25"/>
      <c r="Q280" s="21">
        <v>44905</v>
      </c>
      <c r="R280" s="22">
        <v>40686030</v>
      </c>
      <c r="S280" s="23">
        <f t="shared" si="11"/>
        <v>0.58730158730158732</v>
      </c>
      <c r="T280" s="24">
        <v>23894970</v>
      </c>
      <c r="U280" s="24">
        <f t="shared" si="12"/>
        <v>16791060</v>
      </c>
      <c r="V280" s="52" t="s">
        <v>1126</v>
      </c>
      <c r="W280" s="7"/>
      <c r="X280" s="7"/>
    </row>
    <row r="281" spans="2:24" s="4" customFormat="1" ht="36" x14ac:dyDescent="0.15">
      <c r="B281" s="43">
        <v>279</v>
      </c>
      <c r="C281" s="55" t="s">
        <v>1313</v>
      </c>
      <c r="D281" s="45" t="s">
        <v>759</v>
      </c>
      <c r="E281" s="61">
        <v>3982495</v>
      </c>
      <c r="F281" s="46" t="s">
        <v>1372</v>
      </c>
      <c r="G281" s="47">
        <v>44587</v>
      </c>
      <c r="H281" s="48">
        <v>44588</v>
      </c>
      <c r="I281" s="49">
        <v>44921</v>
      </c>
      <c r="J281" s="50" t="s">
        <v>831</v>
      </c>
      <c r="K281" s="22">
        <v>44000000</v>
      </c>
      <c r="L281" s="25" t="s">
        <v>1663</v>
      </c>
      <c r="M281" s="44"/>
      <c r="N281" s="19">
        <v>0</v>
      </c>
      <c r="O281" s="19">
        <v>0</v>
      </c>
      <c r="P281" s="25"/>
      <c r="Q281" s="21">
        <v>44921</v>
      </c>
      <c r="R281" s="22">
        <v>43807445</v>
      </c>
      <c r="S281" s="23">
        <f t="shared" si="11"/>
        <v>0.5575757499667009</v>
      </c>
      <c r="T281" s="24">
        <v>24425969</v>
      </c>
      <c r="U281" s="24">
        <f t="shared" si="12"/>
        <v>19381476</v>
      </c>
      <c r="V281" s="52" t="s">
        <v>1127</v>
      </c>
      <c r="W281" s="7"/>
      <c r="X281" s="7"/>
    </row>
    <row r="282" spans="2:24" s="4" customFormat="1" ht="36" x14ac:dyDescent="0.15">
      <c r="B282" s="43">
        <v>280</v>
      </c>
      <c r="C282" s="55" t="s">
        <v>106</v>
      </c>
      <c r="D282" s="45" t="s">
        <v>760</v>
      </c>
      <c r="E282" s="61">
        <v>5333333</v>
      </c>
      <c r="F282" s="46" t="s">
        <v>1584</v>
      </c>
      <c r="G282" s="47">
        <v>44587</v>
      </c>
      <c r="H282" s="48">
        <v>44588</v>
      </c>
      <c r="I282" s="49">
        <v>44768</v>
      </c>
      <c r="J282" s="50" t="s">
        <v>830</v>
      </c>
      <c r="K282" s="22">
        <v>32000000</v>
      </c>
      <c r="L282" s="25" t="s">
        <v>1663</v>
      </c>
      <c r="M282" s="44"/>
      <c r="N282" s="19">
        <v>0</v>
      </c>
      <c r="O282" s="19">
        <v>0</v>
      </c>
      <c r="P282" s="25"/>
      <c r="Q282" s="21">
        <v>44768</v>
      </c>
      <c r="R282" s="22">
        <v>31999998</v>
      </c>
      <c r="S282" s="23">
        <f t="shared" si="11"/>
        <v>1</v>
      </c>
      <c r="T282" s="24">
        <v>31999998</v>
      </c>
      <c r="U282" s="24">
        <f t="shared" si="12"/>
        <v>0</v>
      </c>
      <c r="V282" s="52" t="s">
        <v>1128</v>
      </c>
      <c r="W282" s="7"/>
      <c r="X282" s="7"/>
    </row>
    <row r="283" spans="2:24" s="4" customFormat="1" ht="36" x14ac:dyDescent="0.15">
      <c r="B283" s="50">
        <v>281</v>
      </c>
      <c r="C283" s="55" t="s">
        <v>378</v>
      </c>
      <c r="D283" s="45" t="s">
        <v>761</v>
      </c>
      <c r="E283" s="61">
        <v>3874860</v>
      </c>
      <c r="F283" s="46" t="s">
        <v>1585</v>
      </c>
      <c r="G283" s="47">
        <v>44587</v>
      </c>
      <c r="H283" s="48">
        <v>44587</v>
      </c>
      <c r="I283" s="49">
        <v>44767</v>
      </c>
      <c r="J283" s="50" t="s">
        <v>830</v>
      </c>
      <c r="K283" s="22">
        <v>23249160</v>
      </c>
      <c r="L283" s="25"/>
      <c r="M283" s="44"/>
      <c r="N283" s="19">
        <v>0</v>
      </c>
      <c r="O283" s="19">
        <v>0</v>
      </c>
      <c r="P283" s="25"/>
      <c r="Q283" s="21">
        <v>44767</v>
      </c>
      <c r="R283" s="22">
        <v>23249160</v>
      </c>
      <c r="S283" s="23">
        <f t="shared" si="11"/>
        <v>1</v>
      </c>
      <c r="T283" s="24">
        <v>23249160</v>
      </c>
      <c r="U283" s="24">
        <f t="shared" si="12"/>
        <v>0</v>
      </c>
      <c r="V283" s="52" t="s">
        <v>1129</v>
      </c>
      <c r="W283" s="7"/>
      <c r="X283" s="7"/>
    </row>
    <row r="284" spans="2:24" s="4" customFormat="1" ht="36" x14ac:dyDescent="0.15">
      <c r="B284" s="43">
        <v>282</v>
      </c>
      <c r="C284" s="55" t="s">
        <v>182</v>
      </c>
      <c r="D284" s="45" t="s">
        <v>762</v>
      </c>
      <c r="E284" s="61">
        <v>3762000</v>
      </c>
      <c r="F284" s="46" t="s">
        <v>1700</v>
      </c>
      <c r="G284" s="47">
        <v>44588</v>
      </c>
      <c r="H284" s="48">
        <v>44593</v>
      </c>
      <c r="I284" s="49">
        <v>44926</v>
      </c>
      <c r="J284" s="50" t="s">
        <v>831</v>
      </c>
      <c r="K284" s="22">
        <v>41382000</v>
      </c>
      <c r="L284" s="25"/>
      <c r="M284" s="44"/>
      <c r="N284" s="19">
        <v>0</v>
      </c>
      <c r="O284" s="19">
        <v>0</v>
      </c>
      <c r="P284" s="25"/>
      <c r="Q284" s="21">
        <v>44926</v>
      </c>
      <c r="R284" s="22">
        <v>41382000</v>
      </c>
      <c r="S284" s="23">
        <f t="shared" si="11"/>
        <v>0.54545454545454541</v>
      </c>
      <c r="T284" s="24">
        <v>22572000</v>
      </c>
      <c r="U284" s="24">
        <f t="shared" si="12"/>
        <v>18810000</v>
      </c>
      <c r="V284" s="52" t="s">
        <v>1130</v>
      </c>
      <c r="W284" s="7"/>
      <c r="X284" s="7"/>
    </row>
    <row r="285" spans="2:24" s="4" customFormat="1" ht="48" x14ac:dyDescent="0.15">
      <c r="B285" s="43">
        <v>283</v>
      </c>
      <c r="C285" s="55" t="s">
        <v>461</v>
      </c>
      <c r="D285" s="45" t="s">
        <v>763</v>
      </c>
      <c r="E285" s="61">
        <v>2152700</v>
      </c>
      <c r="F285" s="46" t="s">
        <v>1586</v>
      </c>
      <c r="G285" s="47">
        <v>44588</v>
      </c>
      <c r="H285" s="48">
        <v>44593</v>
      </c>
      <c r="I285" s="49">
        <v>44926</v>
      </c>
      <c r="J285" s="50" t="s">
        <v>831</v>
      </c>
      <c r="K285" s="22">
        <v>23679700</v>
      </c>
      <c r="L285" s="25"/>
      <c r="M285" s="44"/>
      <c r="N285" s="19">
        <v>0</v>
      </c>
      <c r="O285" s="19">
        <v>0</v>
      </c>
      <c r="P285" s="25"/>
      <c r="Q285" s="21">
        <v>44926</v>
      </c>
      <c r="R285" s="22">
        <v>23679700</v>
      </c>
      <c r="S285" s="23">
        <f t="shared" si="11"/>
        <v>0.54545454545454541</v>
      </c>
      <c r="T285" s="24">
        <v>12916200</v>
      </c>
      <c r="U285" s="24">
        <f t="shared" si="12"/>
        <v>10763500</v>
      </c>
      <c r="V285" s="52" t="s">
        <v>1131</v>
      </c>
      <c r="W285" s="7"/>
      <c r="X285" s="7"/>
    </row>
    <row r="286" spans="2:24" s="4" customFormat="1" ht="48" x14ac:dyDescent="0.15">
      <c r="B286" s="50">
        <v>284</v>
      </c>
      <c r="C286" s="55" t="s">
        <v>1314</v>
      </c>
      <c r="D286" s="45" t="s">
        <v>764</v>
      </c>
      <c r="E286" s="61">
        <v>2152700</v>
      </c>
      <c r="F286" s="46" t="s">
        <v>1587</v>
      </c>
      <c r="G286" s="47">
        <v>44588</v>
      </c>
      <c r="H286" s="48">
        <v>44593</v>
      </c>
      <c r="I286" s="49">
        <v>44926</v>
      </c>
      <c r="J286" s="50" t="s">
        <v>831</v>
      </c>
      <c r="K286" s="22">
        <v>23679700</v>
      </c>
      <c r="L286" s="25"/>
      <c r="M286" s="44"/>
      <c r="N286" s="19">
        <v>0</v>
      </c>
      <c r="O286" s="19">
        <v>0</v>
      </c>
      <c r="P286" s="25"/>
      <c r="Q286" s="21">
        <v>44926</v>
      </c>
      <c r="R286" s="22">
        <v>23679700</v>
      </c>
      <c r="S286" s="23">
        <f t="shared" si="11"/>
        <v>0.54545454545454541</v>
      </c>
      <c r="T286" s="24">
        <v>12916200</v>
      </c>
      <c r="U286" s="24">
        <f t="shared" si="12"/>
        <v>10763500</v>
      </c>
      <c r="V286" s="52" t="s">
        <v>1132</v>
      </c>
      <c r="W286" s="7"/>
      <c r="X286" s="7"/>
    </row>
    <row r="287" spans="2:24" s="4" customFormat="1" ht="36" x14ac:dyDescent="0.15">
      <c r="B287" s="43">
        <v>285</v>
      </c>
      <c r="C287" s="55" t="s">
        <v>250</v>
      </c>
      <c r="D287" s="45" t="s">
        <v>765</v>
      </c>
      <c r="E287" s="61">
        <v>6500000</v>
      </c>
      <c r="F287" s="46" t="s">
        <v>1588</v>
      </c>
      <c r="G287" s="47">
        <v>44588</v>
      </c>
      <c r="H287" s="48">
        <v>44593</v>
      </c>
      <c r="I287" s="49">
        <v>44910</v>
      </c>
      <c r="J287" s="50" t="s">
        <v>832</v>
      </c>
      <c r="K287" s="22">
        <v>68250000</v>
      </c>
      <c r="L287" s="25"/>
      <c r="M287" s="44"/>
      <c r="N287" s="19">
        <v>0</v>
      </c>
      <c r="O287" s="19">
        <v>0</v>
      </c>
      <c r="P287" s="25"/>
      <c r="Q287" s="21">
        <v>44910</v>
      </c>
      <c r="R287" s="22">
        <v>68250000</v>
      </c>
      <c r="S287" s="23">
        <f t="shared" si="11"/>
        <v>0.5714285714285714</v>
      </c>
      <c r="T287" s="24">
        <v>39000000</v>
      </c>
      <c r="U287" s="24">
        <f t="shared" si="12"/>
        <v>29250000</v>
      </c>
      <c r="V287" s="52" t="s">
        <v>1133</v>
      </c>
      <c r="W287" s="7"/>
      <c r="X287" s="7"/>
    </row>
    <row r="288" spans="2:24" s="4" customFormat="1" ht="36" x14ac:dyDescent="0.15">
      <c r="B288" s="43">
        <v>286</v>
      </c>
      <c r="C288" s="55" t="s">
        <v>1315</v>
      </c>
      <c r="D288" s="45" t="s">
        <v>766</v>
      </c>
      <c r="E288" s="61">
        <v>3000000</v>
      </c>
      <c r="F288" s="46" t="s">
        <v>1589</v>
      </c>
      <c r="G288" s="47">
        <v>44588</v>
      </c>
      <c r="H288" s="48">
        <v>44592</v>
      </c>
      <c r="I288" s="49">
        <v>44742</v>
      </c>
      <c r="J288" s="50" t="s">
        <v>839</v>
      </c>
      <c r="K288" s="22">
        <v>15000000</v>
      </c>
      <c r="L288" s="25"/>
      <c r="M288" s="44"/>
      <c r="N288" s="19">
        <v>0</v>
      </c>
      <c r="O288" s="19">
        <v>0</v>
      </c>
      <c r="P288" s="25"/>
      <c r="Q288" s="21">
        <v>44742</v>
      </c>
      <c r="R288" s="22">
        <v>15000000</v>
      </c>
      <c r="S288" s="23">
        <f t="shared" si="11"/>
        <v>1</v>
      </c>
      <c r="T288" s="24">
        <v>15000000</v>
      </c>
      <c r="U288" s="24">
        <f t="shared" si="12"/>
        <v>0</v>
      </c>
      <c r="V288" s="52" t="s">
        <v>1134</v>
      </c>
      <c r="W288" s="7"/>
      <c r="X288" s="7"/>
    </row>
    <row r="289" spans="2:24" s="4" customFormat="1" ht="36" x14ac:dyDescent="0.15">
      <c r="B289" s="50">
        <v>287</v>
      </c>
      <c r="C289" s="55" t="s">
        <v>1316</v>
      </c>
      <c r="D289" s="45" t="s">
        <v>767</v>
      </c>
      <c r="E289" s="61">
        <v>3000000</v>
      </c>
      <c r="F289" s="46" t="s">
        <v>1590</v>
      </c>
      <c r="G289" s="47">
        <v>44588</v>
      </c>
      <c r="H289" s="48">
        <v>44592</v>
      </c>
      <c r="I289" s="49">
        <v>44742</v>
      </c>
      <c r="J289" s="50" t="s">
        <v>839</v>
      </c>
      <c r="K289" s="22">
        <v>15000000</v>
      </c>
      <c r="L289" s="25"/>
      <c r="M289" s="44"/>
      <c r="N289" s="19">
        <v>0</v>
      </c>
      <c r="O289" s="19">
        <v>0</v>
      </c>
      <c r="P289" s="25"/>
      <c r="Q289" s="21">
        <v>44742</v>
      </c>
      <c r="R289" s="22">
        <v>15000000</v>
      </c>
      <c r="S289" s="23">
        <f t="shared" si="11"/>
        <v>1</v>
      </c>
      <c r="T289" s="24">
        <v>15000000</v>
      </c>
      <c r="U289" s="24">
        <f t="shared" si="12"/>
        <v>0</v>
      </c>
      <c r="V289" s="52" t="s">
        <v>1135</v>
      </c>
      <c r="W289" s="7"/>
      <c r="X289" s="7"/>
    </row>
    <row r="290" spans="2:24" s="4" customFormat="1" ht="36" x14ac:dyDescent="0.15">
      <c r="B290" s="43">
        <v>288</v>
      </c>
      <c r="C290" s="55" t="s">
        <v>1317</v>
      </c>
      <c r="D290" s="45" t="s">
        <v>768</v>
      </c>
      <c r="E290" s="61">
        <v>6000000</v>
      </c>
      <c r="F290" s="46" t="s">
        <v>1591</v>
      </c>
      <c r="G290" s="47">
        <v>44587</v>
      </c>
      <c r="H290" s="48">
        <v>44592</v>
      </c>
      <c r="I290" s="49">
        <v>44909</v>
      </c>
      <c r="J290" s="50" t="s">
        <v>832</v>
      </c>
      <c r="K290" s="22">
        <v>63000000</v>
      </c>
      <c r="L290" s="25" t="s">
        <v>1668</v>
      </c>
      <c r="M290" s="44"/>
      <c r="N290" s="19">
        <v>0</v>
      </c>
      <c r="O290" s="19">
        <v>0</v>
      </c>
      <c r="P290" s="25"/>
      <c r="Q290" s="21">
        <v>44909</v>
      </c>
      <c r="R290" s="22">
        <v>63000000</v>
      </c>
      <c r="S290" s="23">
        <f t="shared" si="11"/>
        <v>0.57460317460317456</v>
      </c>
      <c r="T290" s="24">
        <v>36200000</v>
      </c>
      <c r="U290" s="24">
        <f t="shared" si="12"/>
        <v>26800000</v>
      </c>
      <c r="V290" s="52" t="s">
        <v>1136</v>
      </c>
      <c r="W290" s="7"/>
      <c r="X290" s="7"/>
    </row>
    <row r="291" spans="2:24" s="4" customFormat="1" ht="36" x14ac:dyDescent="0.15">
      <c r="B291" s="43">
        <v>289</v>
      </c>
      <c r="C291" s="55" t="s">
        <v>61</v>
      </c>
      <c r="D291" s="45" t="s">
        <v>769</v>
      </c>
      <c r="E291" s="61">
        <v>4120000</v>
      </c>
      <c r="F291" s="46" t="s">
        <v>1592</v>
      </c>
      <c r="G291" s="47">
        <v>44587</v>
      </c>
      <c r="H291" s="48">
        <v>44589</v>
      </c>
      <c r="I291" s="49">
        <v>44769</v>
      </c>
      <c r="J291" s="50" t="s">
        <v>830</v>
      </c>
      <c r="K291" s="22">
        <v>24720000</v>
      </c>
      <c r="L291" s="25"/>
      <c r="M291" s="44"/>
      <c r="N291" s="19">
        <v>0</v>
      </c>
      <c r="O291" s="19">
        <v>0</v>
      </c>
      <c r="P291" s="25"/>
      <c r="Q291" s="21">
        <v>44769</v>
      </c>
      <c r="R291" s="22">
        <v>24720000</v>
      </c>
      <c r="S291" s="23">
        <f t="shared" si="11"/>
        <v>1</v>
      </c>
      <c r="T291" s="24">
        <v>24720000</v>
      </c>
      <c r="U291" s="24">
        <f t="shared" si="12"/>
        <v>0</v>
      </c>
      <c r="V291" s="52" t="s">
        <v>1137</v>
      </c>
      <c r="W291" s="7"/>
      <c r="X291" s="7"/>
    </row>
    <row r="292" spans="2:24" s="4" customFormat="1" ht="36" x14ac:dyDescent="0.15">
      <c r="B292" s="50">
        <v>290</v>
      </c>
      <c r="C292" s="55" t="s">
        <v>79</v>
      </c>
      <c r="D292" s="45" t="s">
        <v>770</v>
      </c>
      <c r="E292" s="61">
        <v>5000000</v>
      </c>
      <c r="F292" s="46" t="s">
        <v>1593</v>
      </c>
      <c r="G292" s="47">
        <v>44587</v>
      </c>
      <c r="H292" s="48">
        <v>44589</v>
      </c>
      <c r="I292" s="49">
        <v>44922</v>
      </c>
      <c r="J292" s="50" t="s">
        <v>831</v>
      </c>
      <c r="K292" s="22">
        <v>55000000</v>
      </c>
      <c r="L292" s="25"/>
      <c r="M292" s="44"/>
      <c r="N292" s="19">
        <v>0</v>
      </c>
      <c r="O292" s="19">
        <v>0</v>
      </c>
      <c r="P292" s="25"/>
      <c r="Q292" s="21">
        <v>44922</v>
      </c>
      <c r="R292" s="22">
        <v>55000000</v>
      </c>
      <c r="S292" s="23">
        <f t="shared" si="11"/>
        <v>0.55454545454545456</v>
      </c>
      <c r="T292" s="24">
        <v>30500000</v>
      </c>
      <c r="U292" s="24">
        <f t="shared" si="12"/>
        <v>24500000</v>
      </c>
      <c r="V292" s="52" t="s">
        <v>1138</v>
      </c>
      <c r="W292" s="7"/>
      <c r="X292" s="7"/>
    </row>
    <row r="293" spans="2:24" s="4" customFormat="1" ht="36" x14ac:dyDescent="0.15">
      <c r="B293" s="43">
        <v>291</v>
      </c>
      <c r="C293" s="55" t="s">
        <v>456</v>
      </c>
      <c r="D293" s="45" t="s">
        <v>771</v>
      </c>
      <c r="E293" s="61">
        <v>5400000</v>
      </c>
      <c r="F293" s="46" t="s">
        <v>1644</v>
      </c>
      <c r="G293" s="47">
        <v>44588</v>
      </c>
      <c r="H293" s="48">
        <v>44589</v>
      </c>
      <c r="I293" s="49">
        <v>44892</v>
      </c>
      <c r="J293" s="50" t="s">
        <v>834</v>
      </c>
      <c r="K293" s="22">
        <v>54000000</v>
      </c>
      <c r="L293" s="25"/>
      <c r="M293" s="44"/>
      <c r="N293" s="19">
        <v>0</v>
      </c>
      <c r="O293" s="19">
        <v>0</v>
      </c>
      <c r="P293" s="25"/>
      <c r="Q293" s="21">
        <v>44892</v>
      </c>
      <c r="R293" s="22">
        <v>54000000</v>
      </c>
      <c r="S293" s="23">
        <f t="shared" si="11"/>
        <v>0.61</v>
      </c>
      <c r="T293" s="24">
        <v>32940000</v>
      </c>
      <c r="U293" s="24">
        <f t="shared" si="12"/>
        <v>21060000</v>
      </c>
      <c r="V293" s="52" t="s">
        <v>1139</v>
      </c>
      <c r="W293" s="7"/>
      <c r="X293" s="7"/>
    </row>
    <row r="294" spans="2:24" s="4" customFormat="1" ht="36" x14ac:dyDescent="0.15">
      <c r="B294" s="43">
        <v>292</v>
      </c>
      <c r="C294" s="55" t="s">
        <v>1318</v>
      </c>
      <c r="D294" s="45" t="s">
        <v>772</v>
      </c>
      <c r="E294" s="61">
        <v>6000000</v>
      </c>
      <c r="F294" s="46" t="s">
        <v>1594</v>
      </c>
      <c r="G294" s="47">
        <v>44588</v>
      </c>
      <c r="H294" s="48">
        <v>44589</v>
      </c>
      <c r="I294" s="49">
        <v>44908</v>
      </c>
      <c r="J294" s="50" t="s">
        <v>832</v>
      </c>
      <c r="K294" s="22">
        <v>63000000</v>
      </c>
      <c r="L294" s="63" t="s">
        <v>1668</v>
      </c>
      <c r="M294" s="44"/>
      <c r="N294" s="19">
        <v>0</v>
      </c>
      <c r="O294" s="19">
        <f>K294-R294</f>
        <v>37100000</v>
      </c>
      <c r="P294" s="25"/>
      <c r="Q294" s="21">
        <v>44715</v>
      </c>
      <c r="R294" s="22">
        <v>25900000</v>
      </c>
      <c r="S294" s="23">
        <f t="shared" si="11"/>
        <v>0.9498069498069498</v>
      </c>
      <c r="T294" s="24">
        <v>24600000</v>
      </c>
      <c r="U294" s="24">
        <f t="shared" si="12"/>
        <v>1300000</v>
      </c>
      <c r="V294" s="52" t="s">
        <v>1140</v>
      </c>
      <c r="W294" s="7"/>
      <c r="X294" s="7"/>
    </row>
    <row r="295" spans="2:24" s="4" customFormat="1" ht="36" x14ac:dyDescent="0.15">
      <c r="B295" s="50">
        <v>293</v>
      </c>
      <c r="C295" s="55" t="s">
        <v>230</v>
      </c>
      <c r="D295" s="45" t="s">
        <v>773</v>
      </c>
      <c r="E295" s="61">
        <v>1947812.3636363635</v>
      </c>
      <c r="F295" s="62" t="s">
        <v>1642</v>
      </c>
      <c r="G295" s="47">
        <v>44587</v>
      </c>
      <c r="H295" s="48">
        <v>44589</v>
      </c>
      <c r="I295" s="49">
        <v>44922</v>
      </c>
      <c r="J295" s="50" t="s">
        <v>831</v>
      </c>
      <c r="K295" s="22">
        <v>21425936</v>
      </c>
      <c r="L295" s="25"/>
      <c r="M295" s="44"/>
      <c r="N295" s="19">
        <v>0</v>
      </c>
      <c r="O295" s="19">
        <v>0</v>
      </c>
      <c r="P295" s="25"/>
      <c r="Q295" s="21">
        <v>44922</v>
      </c>
      <c r="R295" s="22">
        <v>21425936</v>
      </c>
      <c r="S295" s="23">
        <f t="shared" si="11"/>
        <v>0.55454534168308911</v>
      </c>
      <c r="T295" s="24">
        <v>11881653</v>
      </c>
      <c r="U295" s="24">
        <f t="shared" si="12"/>
        <v>9544283</v>
      </c>
      <c r="V295" s="52" t="s">
        <v>1141</v>
      </c>
      <c r="W295" s="7"/>
      <c r="X295" s="7"/>
    </row>
    <row r="296" spans="2:24" s="4" customFormat="1" ht="36" x14ac:dyDescent="0.15">
      <c r="B296" s="43">
        <v>294</v>
      </c>
      <c r="C296" s="55" t="s">
        <v>1319</v>
      </c>
      <c r="D296" s="45" t="s">
        <v>774</v>
      </c>
      <c r="E296" s="61">
        <v>3982495.0476190476</v>
      </c>
      <c r="F296" s="46" t="s">
        <v>1595</v>
      </c>
      <c r="G296" s="47">
        <v>44588</v>
      </c>
      <c r="H296" s="48">
        <v>44593</v>
      </c>
      <c r="I296" s="49">
        <v>44910</v>
      </c>
      <c r="J296" s="50" t="s">
        <v>832</v>
      </c>
      <c r="K296" s="22">
        <v>41816198</v>
      </c>
      <c r="L296" s="25"/>
      <c r="M296" s="44"/>
      <c r="N296" s="19">
        <v>0</v>
      </c>
      <c r="O296" s="19">
        <v>0</v>
      </c>
      <c r="P296" s="25"/>
      <c r="Q296" s="21">
        <v>44910</v>
      </c>
      <c r="R296" s="22">
        <v>41816198</v>
      </c>
      <c r="S296" s="23">
        <f t="shared" si="11"/>
        <v>0.57142856459594915</v>
      </c>
      <c r="T296" s="24">
        <v>23894970</v>
      </c>
      <c r="U296" s="24">
        <f t="shared" si="12"/>
        <v>17921228</v>
      </c>
      <c r="V296" s="52" t="s">
        <v>1142</v>
      </c>
      <c r="W296" s="7"/>
      <c r="X296" s="7"/>
    </row>
    <row r="297" spans="2:24" s="4" customFormat="1" ht="36" x14ac:dyDescent="0.15">
      <c r="B297" s="43">
        <v>295</v>
      </c>
      <c r="C297" s="55" t="s">
        <v>1320</v>
      </c>
      <c r="D297" s="45" t="s">
        <v>775</v>
      </c>
      <c r="E297" s="61">
        <v>3982495.0476190476</v>
      </c>
      <c r="F297" s="46" t="s">
        <v>1519</v>
      </c>
      <c r="G297" s="47">
        <v>44588</v>
      </c>
      <c r="H297" s="48">
        <v>44593</v>
      </c>
      <c r="I297" s="49">
        <v>44910</v>
      </c>
      <c r="J297" s="50" t="s">
        <v>832</v>
      </c>
      <c r="K297" s="22">
        <v>41816198</v>
      </c>
      <c r="L297" s="25"/>
      <c r="M297" s="44"/>
      <c r="N297" s="19">
        <v>0</v>
      </c>
      <c r="O297" s="19">
        <v>0</v>
      </c>
      <c r="P297" s="25"/>
      <c r="Q297" s="21">
        <v>44910</v>
      </c>
      <c r="R297" s="22">
        <v>41816198</v>
      </c>
      <c r="S297" s="23">
        <f t="shared" si="11"/>
        <v>0.57142856459594915</v>
      </c>
      <c r="T297" s="24">
        <v>23894970</v>
      </c>
      <c r="U297" s="24">
        <f t="shared" si="12"/>
        <v>17921228</v>
      </c>
      <c r="V297" s="52" t="s">
        <v>1143</v>
      </c>
      <c r="W297" s="7"/>
      <c r="X297" s="7"/>
    </row>
    <row r="298" spans="2:24" s="4" customFormat="1" ht="36" x14ac:dyDescent="0.15">
      <c r="B298" s="50">
        <v>296</v>
      </c>
      <c r="C298" s="55" t="s">
        <v>341</v>
      </c>
      <c r="D298" s="45" t="s">
        <v>776</v>
      </c>
      <c r="E298" s="61">
        <v>3874860</v>
      </c>
      <c r="F298" s="46" t="s">
        <v>1701</v>
      </c>
      <c r="G298" s="47">
        <v>44588</v>
      </c>
      <c r="H298" s="48">
        <v>44593</v>
      </c>
      <c r="I298" s="49">
        <v>44910</v>
      </c>
      <c r="J298" s="50" t="s">
        <v>832</v>
      </c>
      <c r="K298" s="22">
        <v>40686030</v>
      </c>
      <c r="L298" s="25"/>
      <c r="M298" s="44"/>
      <c r="N298" s="19">
        <v>0</v>
      </c>
      <c r="O298" s="19">
        <v>0</v>
      </c>
      <c r="P298" s="25"/>
      <c r="Q298" s="21">
        <v>44910</v>
      </c>
      <c r="R298" s="22">
        <v>40686030</v>
      </c>
      <c r="S298" s="23">
        <f t="shared" si="11"/>
        <v>0.5714285714285714</v>
      </c>
      <c r="T298" s="24">
        <v>23249160</v>
      </c>
      <c r="U298" s="24">
        <f t="shared" si="12"/>
        <v>17436870</v>
      </c>
      <c r="V298" s="52" t="s">
        <v>1144</v>
      </c>
      <c r="W298" s="7"/>
      <c r="X298" s="7"/>
    </row>
    <row r="299" spans="2:24" s="4" customFormat="1" ht="36" x14ac:dyDescent="0.15">
      <c r="B299" s="43">
        <v>297</v>
      </c>
      <c r="C299" s="55" t="s">
        <v>1321</v>
      </c>
      <c r="D299" s="45" t="s">
        <v>777</v>
      </c>
      <c r="E299" s="61">
        <v>4377500</v>
      </c>
      <c r="F299" s="46" t="s">
        <v>1636</v>
      </c>
      <c r="G299" s="47">
        <v>44588</v>
      </c>
      <c r="H299" s="48">
        <v>44593</v>
      </c>
      <c r="I299" s="49">
        <v>44910</v>
      </c>
      <c r="J299" s="50" t="s">
        <v>832</v>
      </c>
      <c r="K299" s="22">
        <v>45963750</v>
      </c>
      <c r="L299" s="25"/>
      <c r="M299" s="44"/>
      <c r="N299" s="19">
        <v>0</v>
      </c>
      <c r="O299" s="19">
        <v>0</v>
      </c>
      <c r="P299" s="25"/>
      <c r="Q299" s="21">
        <v>44910</v>
      </c>
      <c r="R299" s="22">
        <v>45963750</v>
      </c>
      <c r="S299" s="23">
        <f t="shared" si="11"/>
        <v>0.5714285714285714</v>
      </c>
      <c r="T299" s="24">
        <v>26265000</v>
      </c>
      <c r="U299" s="24">
        <f t="shared" si="12"/>
        <v>19698750</v>
      </c>
      <c r="V299" s="52" t="s">
        <v>1145</v>
      </c>
      <c r="W299" s="7"/>
      <c r="X299" s="7"/>
    </row>
    <row r="300" spans="2:24" s="4" customFormat="1" ht="36" x14ac:dyDescent="0.15">
      <c r="B300" s="43">
        <v>298</v>
      </c>
      <c r="C300" s="55" t="s">
        <v>352</v>
      </c>
      <c r="D300" s="45" t="s">
        <v>778</v>
      </c>
      <c r="E300" s="61">
        <v>4300000</v>
      </c>
      <c r="F300" s="46" t="s">
        <v>1596</v>
      </c>
      <c r="G300" s="47">
        <v>44588</v>
      </c>
      <c r="H300" s="48">
        <v>44593</v>
      </c>
      <c r="I300" s="49">
        <v>44895</v>
      </c>
      <c r="J300" s="50" t="s">
        <v>834</v>
      </c>
      <c r="K300" s="22">
        <v>43000000</v>
      </c>
      <c r="L300" s="25"/>
      <c r="M300" s="44"/>
      <c r="N300" s="19">
        <v>0</v>
      </c>
      <c r="O300" s="19">
        <v>0</v>
      </c>
      <c r="P300" s="25"/>
      <c r="Q300" s="21">
        <v>44895</v>
      </c>
      <c r="R300" s="22">
        <v>43000000</v>
      </c>
      <c r="S300" s="23">
        <f t="shared" si="11"/>
        <v>0.6</v>
      </c>
      <c r="T300" s="24">
        <v>25800000</v>
      </c>
      <c r="U300" s="24">
        <f t="shared" si="12"/>
        <v>17200000</v>
      </c>
      <c r="V300" s="52" t="s">
        <v>1146</v>
      </c>
      <c r="W300" s="7"/>
      <c r="X300" s="7"/>
    </row>
    <row r="301" spans="2:24" s="4" customFormat="1" ht="36" x14ac:dyDescent="0.15">
      <c r="B301" s="50">
        <v>299</v>
      </c>
      <c r="C301" s="55" t="s">
        <v>339</v>
      </c>
      <c r="D301" s="45" t="s">
        <v>779</v>
      </c>
      <c r="E301" s="61">
        <v>5974000</v>
      </c>
      <c r="F301" s="46" t="s">
        <v>1597</v>
      </c>
      <c r="G301" s="47">
        <v>44587</v>
      </c>
      <c r="H301" s="48">
        <v>44593</v>
      </c>
      <c r="I301" s="49">
        <v>44910</v>
      </c>
      <c r="J301" s="50" t="s">
        <v>832</v>
      </c>
      <c r="K301" s="22">
        <v>62727000</v>
      </c>
      <c r="L301" s="25"/>
      <c r="M301" s="44"/>
      <c r="N301" s="19">
        <v>0</v>
      </c>
      <c r="O301" s="19">
        <v>0</v>
      </c>
      <c r="P301" s="25"/>
      <c r="Q301" s="21">
        <v>44910</v>
      </c>
      <c r="R301" s="22">
        <v>62727000</v>
      </c>
      <c r="S301" s="23">
        <f t="shared" si="11"/>
        <v>0.5714285714285714</v>
      </c>
      <c r="T301" s="24">
        <v>35844000</v>
      </c>
      <c r="U301" s="24">
        <f t="shared" si="12"/>
        <v>26883000</v>
      </c>
      <c r="V301" s="52" t="s">
        <v>1147</v>
      </c>
      <c r="W301" s="7"/>
      <c r="X301" s="7"/>
    </row>
    <row r="302" spans="2:24" s="4" customFormat="1" ht="36" x14ac:dyDescent="0.15">
      <c r="B302" s="43">
        <v>300</v>
      </c>
      <c r="C302" s="55" t="s">
        <v>1322</v>
      </c>
      <c r="D302" s="45" t="s">
        <v>780</v>
      </c>
      <c r="E302" s="61">
        <v>3982495.0476190476</v>
      </c>
      <c r="F302" s="46" t="s">
        <v>1637</v>
      </c>
      <c r="G302" s="47">
        <v>44588</v>
      </c>
      <c r="H302" s="48">
        <v>44593</v>
      </c>
      <c r="I302" s="49">
        <v>44910</v>
      </c>
      <c r="J302" s="50" t="s">
        <v>832</v>
      </c>
      <c r="K302" s="22">
        <v>41816198</v>
      </c>
      <c r="L302" s="25"/>
      <c r="M302" s="44"/>
      <c r="N302" s="19">
        <v>0</v>
      </c>
      <c r="O302" s="19">
        <v>0</v>
      </c>
      <c r="P302" s="25"/>
      <c r="Q302" s="21">
        <v>44910</v>
      </c>
      <c r="R302" s="22">
        <v>41816198</v>
      </c>
      <c r="S302" s="23">
        <f t="shared" si="11"/>
        <v>0.57142856459594915</v>
      </c>
      <c r="T302" s="24">
        <v>23894970</v>
      </c>
      <c r="U302" s="24">
        <f t="shared" si="12"/>
        <v>17921228</v>
      </c>
      <c r="V302" s="52" t="s">
        <v>1148</v>
      </c>
      <c r="W302" s="7"/>
      <c r="X302" s="7"/>
    </row>
    <row r="303" spans="2:24" s="4" customFormat="1" ht="36" x14ac:dyDescent="0.15">
      <c r="B303" s="43">
        <v>301</v>
      </c>
      <c r="C303" s="55" t="s">
        <v>421</v>
      </c>
      <c r="D303" s="45" t="s">
        <v>781</v>
      </c>
      <c r="E303" s="61">
        <v>2000000</v>
      </c>
      <c r="F303" s="46" t="s">
        <v>1598</v>
      </c>
      <c r="G303" s="47">
        <v>44588</v>
      </c>
      <c r="H303" s="48">
        <v>44593</v>
      </c>
      <c r="I303" s="49">
        <v>44910</v>
      </c>
      <c r="J303" s="50" t="s">
        <v>832</v>
      </c>
      <c r="K303" s="22">
        <v>21000000</v>
      </c>
      <c r="L303" s="25"/>
      <c r="M303" s="44"/>
      <c r="N303" s="19">
        <v>0</v>
      </c>
      <c r="O303" s="19">
        <v>0</v>
      </c>
      <c r="P303" s="25"/>
      <c r="Q303" s="21">
        <v>44910</v>
      </c>
      <c r="R303" s="22">
        <v>21000000</v>
      </c>
      <c r="S303" s="23">
        <f t="shared" si="11"/>
        <v>0.5714285714285714</v>
      </c>
      <c r="T303" s="24">
        <v>12000000</v>
      </c>
      <c r="U303" s="24">
        <f t="shared" si="12"/>
        <v>9000000</v>
      </c>
      <c r="V303" s="52" t="s">
        <v>1149</v>
      </c>
      <c r="W303" s="7"/>
      <c r="X303" s="7"/>
    </row>
    <row r="304" spans="2:24" s="4" customFormat="1" ht="36" x14ac:dyDescent="0.15">
      <c r="B304" s="50">
        <v>302</v>
      </c>
      <c r="C304" s="55" t="s">
        <v>1323</v>
      </c>
      <c r="D304" s="45" t="s">
        <v>782</v>
      </c>
      <c r="E304" s="61">
        <v>4000000</v>
      </c>
      <c r="F304" s="62" t="s">
        <v>1642</v>
      </c>
      <c r="G304" s="47">
        <v>44588</v>
      </c>
      <c r="H304" s="48">
        <v>44596</v>
      </c>
      <c r="I304" s="49">
        <v>44684</v>
      </c>
      <c r="J304" s="50" t="s">
        <v>845</v>
      </c>
      <c r="K304" s="22">
        <v>12000000</v>
      </c>
      <c r="L304" s="25"/>
      <c r="M304" s="44"/>
      <c r="N304" s="19">
        <v>0</v>
      </c>
      <c r="O304" s="19">
        <v>0</v>
      </c>
      <c r="P304" s="25"/>
      <c r="Q304" s="21">
        <v>44684</v>
      </c>
      <c r="R304" s="22">
        <v>12000000</v>
      </c>
      <c r="S304" s="23">
        <f t="shared" si="11"/>
        <v>1</v>
      </c>
      <c r="T304" s="24">
        <v>12000000</v>
      </c>
      <c r="U304" s="24">
        <f t="shared" si="12"/>
        <v>0</v>
      </c>
      <c r="V304" s="52" t="s">
        <v>1150</v>
      </c>
      <c r="W304" s="7"/>
      <c r="X304" s="7"/>
    </row>
    <row r="305" spans="2:24" s="4" customFormat="1" ht="36" x14ac:dyDescent="0.15">
      <c r="B305" s="43">
        <v>303</v>
      </c>
      <c r="C305" s="55" t="s">
        <v>1324</v>
      </c>
      <c r="D305" s="45" t="s">
        <v>783</v>
      </c>
      <c r="E305" s="61">
        <v>950000</v>
      </c>
      <c r="F305" s="46" t="s">
        <v>1638</v>
      </c>
      <c r="G305" s="47">
        <v>44588</v>
      </c>
      <c r="H305" s="48">
        <v>44593</v>
      </c>
      <c r="I305" s="49">
        <v>44895</v>
      </c>
      <c r="J305" s="50" t="s">
        <v>834</v>
      </c>
      <c r="K305" s="22">
        <v>9500000</v>
      </c>
      <c r="L305" s="25"/>
      <c r="M305" s="44"/>
      <c r="N305" s="19">
        <v>0</v>
      </c>
      <c r="O305" s="19">
        <v>0</v>
      </c>
      <c r="P305" s="25"/>
      <c r="Q305" s="21">
        <v>44895</v>
      </c>
      <c r="R305" s="22">
        <v>9500000</v>
      </c>
      <c r="S305" s="23">
        <f t="shared" si="11"/>
        <v>0.28999999999999998</v>
      </c>
      <c r="T305" s="24">
        <v>2755000</v>
      </c>
      <c r="U305" s="24">
        <f t="shared" si="12"/>
        <v>6745000</v>
      </c>
      <c r="V305" s="52" t="s">
        <v>1151</v>
      </c>
      <c r="W305" s="7"/>
      <c r="X305" s="7"/>
    </row>
    <row r="306" spans="2:24" s="4" customFormat="1" ht="36" x14ac:dyDescent="0.15">
      <c r="B306" s="43">
        <v>304</v>
      </c>
      <c r="C306" s="55" t="s">
        <v>1325</v>
      </c>
      <c r="D306" s="45" t="s">
        <v>784</v>
      </c>
      <c r="E306" s="61">
        <v>3874860</v>
      </c>
      <c r="F306" s="46" t="s">
        <v>1599</v>
      </c>
      <c r="G306" s="47">
        <v>44589</v>
      </c>
      <c r="H306" s="48">
        <v>44593</v>
      </c>
      <c r="I306" s="49">
        <v>44895</v>
      </c>
      <c r="J306" s="50" t="s">
        <v>834</v>
      </c>
      <c r="K306" s="22">
        <v>38748600</v>
      </c>
      <c r="L306" s="25"/>
      <c r="M306" s="44"/>
      <c r="N306" s="19">
        <v>0</v>
      </c>
      <c r="O306" s="19">
        <v>0</v>
      </c>
      <c r="P306" s="25"/>
      <c r="Q306" s="21">
        <v>44895</v>
      </c>
      <c r="R306" s="22">
        <v>38748600</v>
      </c>
      <c r="S306" s="23">
        <f t="shared" si="11"/>
        <v>0.6</v>
      </c>
      <c r="T306" s="24">
        <v>23249160</v>
      </c>
      <c r="U306" s="24">
        <f t="shared" si="12"/>
        <v>15499440</v>
      </c>
      <c r="V306" s="52" t="s">
        <v>1152</v>
      </c>
      <c r="W306" s="7"/>
      <c r="X306" s="7"/>
    </row>
    <row r="307" spans="2:24" s="4" customFormat="1" ht="36" x14ac:dyDescent="0.15">
      <c r="B307" s="50">
        <v>305</v>
      </c>
      <c r="C307" s="55" t="s">
        <v>1326</v>
      </c>
      <c r="D307" s="45" t="s">
        <v>785</v>
      </c>
      <c r="E307" s="61">
        <v>4000000</v>
      </c>
      <c r="F307" s="46" t="s">
        <v>1702</v>
      </c>
      <c r="G307" s="47">
        <v>44588</v>
      </c>
      <c r="H307" s="48">
        <v>44593</v>
      </c>
      <c r="I307" s="49">
        <v>44681</v>
      </c>
      <c r="J307" s="50" t="s">
        <v>845</v>
      </c>
      <c r="K307" s="22">
        <v>12000000</v>
      </c>
      <c r="L307" s="25"/>
      <c r="M307" s="44"/>
      <c r="N307" s="19">
        <v>0</v>
      </c>
      <c r="O307" s="19">
        <v>0</v>
      </c>
      <c r="P307" s="25"/>
      <c r="Q307" s="21">
        <v>44681</v>
      </c>
      <c r="R307" s="22">
        <v>12000000</v>
      </c>
      <c r="S307" s="23">
        <f t="shared" si="11"/>
        <v>1</v>
      </c>
      <c r="T307" s="24">
        <v>12000000</v>
      </c>
      <c r="U307" s="24">
        <f t="shared" si="12"/>
        <v>0</v>
      </c>
      <c r="V307" s="52" t="s">
        <v>1153</v>
      </c>
      <c r="W307" s="7"/>
      <c r="X307" s="7"/>
    </row>
    <row r="308" spans="2:24" s="4" customFormat="1" ht="36" x14ac:dyDescent="0.15">
      <c r="B308" s="43">
        <v>306</v>
      </c>
      <c r="C308" s="55" t="s">
        <v>1327</v>
      </c>
      <c r="D308" s="45" t="s">
        <v>786</v>
      </c>
      <c r="E308" s="61">
        <v>7210000</v>
      </c>
      <c r="F308" s="46" t="s">
        <v>1600</v>
      </c>
      <c r="G308" s="47">
        <v>44589</v>
      </c>
      <c r="H308" s="48">
        <v>44593</v>
      </c>
      <c r="I308" s="49">
        <v>44895</v>
      </c>
      <c r="J308" s="50" t="s">
        <v>834</v>
      </c>
      <c r="K308" s="22">
        <v>72100000</v>
      </c>
      <c r="L308" s="25"/>
      <c r="M308" s="44"/>
      <c r="N308" s="19">
        <v>0</v>
      </c>
      <c r="O308" s="19">
        <v>0</v>
      </c>
      <c r="P308" s="25"/>
      <c r="Q308" s="21">
        <v>44895</v>
      </c>
      <c r="R308" s="22">
        <v>72100000</v>
      </c>
      <c r="S308" s="23">
        <f t="shared" si="11"/>
        <v>0.6</v>
      </c>
      <c r="T308" s="24">
        <v>43260000</v>
      </c>
      <c r="U308" s="24">
        <f t="shared" si="12"/>
        <v>28840000</v>
      </c>
      <c r="V308" s="52" t="s">
        <v>1154</v>
      </c>
      <c r="W308" s="7"/>
      <c r="X308" s="7"/>
    </row>
    <row r="309" spans="2:24" s="4" customFormat="1" ht="36" x14ac:dyDescent="0.15">
      <c r="B309" s="43">
        <v>307</v>
      </c>
      <c r="C309" s="55" t="s">
        <v>1734</v>
      </c>
      <c r="D309" s="60" t="s">
        <v>787</v>
      </c>
      <c r="E309" s="61">
        <v>6800000</v>
      </c>
      <c r="F309" s="46" t="s">
        <v>1703</v>
      </c>
      <c r="G309" s="47">
        <v>44588</v>
      </c>
      <c r="H309" s="48">
        <v>44593</v>
      </c>
      <c r="I309" s="49">
        <v>44926</v>
      </c>
      <c r="J309" s="50" t="s">
        <v>831</v>
      </c>
      <c r="K309" s="22">
        <v>74800000</v>
      </c>
      <c r="L309" s="25" t="s">
        <v>1665</v>
      </c>
      <c r="M309" s="44" t="s">
        <v>1728</v>
      </c>
      <c r="N309" s="19">
        <v>0</v>
      </c>
      <c r="O309" s="19">
        <v>0</v>
      </c>
      <c r="P309" s="25"/>
      <c r="Q309" s="21">
        <v>44926</v>
      </c>
      <c r="R309" s="22">
        <v>74800000</v>
      </c>
      <c r="S309" s="23">
        <f t="shared" si="11"/>
        <v>0.54545454545454541</v>
      </c>
      <c r="T309" s="24">
        <v>40800000</v>
      </c>
      <c r="U309" s="24">
        <f t="shared" si="12"/>
        <v>34000000</v>
      </c>
      <c r="V309" s="52" t="s">
        <v>1155</v>
      </c>
      <c r="W309" s="7"/>
      <c r="X309" s="7"/>
    </row>
    <row r="310" spans="2:24" s="4" customFormat="1" ht="36" x14ac:dyDescent="0.15">
      <c r="B310" s="50">
        <v>308</v>
      </c>
      <c r="C310" s="55" t="s">
        <v>1328</v>
      </c>
      <c r="D310" s="60" t="s">
        <v>788</v>
      </c>
      <c r="E310" s="61">
        <v>4843575</v>
      </c>
      <c r="F310" s="46" t="s">
        <v>1601</v>
      </c>
      <c r="G310" s="47">
        <v>44589</v>
      </c>
      <c r="H310" s="48">
        <v>44593</v>
      </c>
      <c r="I310" s="49">
        <v>44926</v>
      </c>
      <c r="J310" s="50" t="s">
        <v>831</v>
      </c>
      <c r="K310" s="22">
        <v>53279325</v>
      </c>
      <c r="L310" s="25"/>
      <c r="M310" s="44"/>
      <c r="N310" s="19">
        <v>0</v>
      </c>
      <c r="O310" s="19">
        <v>0</v>
      </c>
      <c r="P310" s="25"/>
      <c r="Q310" s="21">
        <v>44926</v>
      </c>
      <c r="R310" s="22">
        <v>53279325</v>
      </c>
      <c r="S310" s="23">
        <f t="shared" si="11"/>
        <v>0.54545454545454541</v>
      </c>
      <c r="T310" s="24">
        <v>29061450</v>
      </c>
      <c r="U310" s="24">
        <f t="shared" si="12"/>
        <v>24217875</v>
      </c>
      <c r="V310" s="52" t="s">
        <v>1156</v>
      </c>
      <c r="W310" s="7"/>
      <c r="X310" s="7"/>
    </row>
    <row r="311" spans="2:24" s="4" customFormat="1" ht="36" x14ac:dyDescent="0.15">
      <c r="B311" s="43">
        <v>309</v>
      </c>
      <c r="C311" s="55" t="s">
        <v>331</v>
      </c>
      <c r="D311" s="45" t="s">
        <v>789</v>
      </c>
      <c r="E311" s="61">
        <v>4377500</v>
      </c>
      <c r="F311" s="62" t="s">
        <v>1642</v>
      </c>
      <c r="G311" s="47">
        <v>44588</v>
      </c>
      <c r="H311" s="48">
        <v>44593</v>
      </c>
      <c r="I311" s="49">
        <v>44910</v>
      </c>
      <c r="J311" s="50" t="s">
        <v>832</v>
      </c>
      <c r="K311" s="22">
        <v>45963750</v>
      </c>
      <c r="L311" s="25"/>
      <c r="M311" s="44"/>
      <c r="N311" s="19">
        <v>0</v>
      </c>
      <c r="O311" s="19">
        <v>0</v>
      </c>
      <c r="P311" s="25"/>
      <c r="Q311" s="21">
        <v>44910</v>
      </c>
      <c r="R311" s="22">
        <v>45963750</v>
      </c>
      <c r="S311" s="23">
        <f t="shared" si="11"/>
        <v>0.5714285714285714</v>
      </c>
      <c r="T311" s="24">
        <v>26265000</v>
      </c>
      <c r="U311" s="24">
        <f t="shared" si="12"/>
        <v>19698750</v>
      </c>
      <c r="V311" s="52" t="s">
        <v>1157</v>
      </c>
      <c r="W311" s="7"/>
      <c r="X311" s="7"/>
    </row>
    <row r="312" spans="2:24" s="4" customFormat="1" ht="36" x14ac:dyDescent="0.15">
      <c r="B312" s="43">
        <v>310</v>
      </c>
      <c r="C312" s="55" t="s">
        <v>425</v>
      </c>
      <c r="D312" s="60" t="s">
        <v>790</v>
      </c>
      <c r="E312" s="61">
        <v>6800000</v>
      </c>
      <c r="F312" s="46" t="s">
        <v>1602</v>
      </c>
      <c r="G312" s="47">
        <v>44588</v>
      </c>
      <c r="H312" s="48">
        <v>44593</v>
      </c>
      <c r="I312" s="49">
        <v>44926</v>
      </c>
      <c r="J312" s="50" t="s">
        <v>831</v>
      </c>
      <c r="K312" s="22">
        <v>74800000</v>
      </c>
      <c r="L312" s="25"/>
      <c r="M312" s="44"/>
      <c r="N312" s="19">
        <v>0</v>
      </c>
      <c r="O312" s="19">
        <v>0</v>
      </c>
      <c r="P312" s="25"/>
      <c r="Q312" s="21">
        <v>44926</v>
      </c>
      <c r="R312" s="22">
        <v>74800000</v>
      </c>
      <c r="S312" s="23">
        <f t="shared" si="11"/>
        <v>0.54545454545454541</v>
      </c>
      <c r="T312" s="24">
        <v>40800000</v>
      </c>
      <c r="U312" s="24">
        <f t="shared" si="12"/>
        <v>34000000</v>
      </c>
      <c r="V312" s="52" t="s">
        <v>1158</v>
      </c>
      <c r="W312" s="7"/>
      <c r="X312" s="7"/>
    </row>
    <row r="313" spans="2:24" s="4" customFormat="1" ht="36" x14ac:dyDescent="0.15">
      <c r="B313" s="50">
        <v>311</v>
      </c>
      <c r="C313" s="55" t="s">
        <v>1329</v>
      </c>
      <c r="D313" s="60" t="s">
        <v>791</v>
      </c>
      <c r="E313" s="61">
        <v>4000000</v>
      </c>
      <c r="F313" s="46" t="s">
        <v>1603</v>
      </c>
      <c r="G313" s="47">
        <v>44589</v>
      </c>
      <c r="H313" s="48">
        <v>44593</v>
      </c>
      <c r="I313" s="49">
        <v>44865</v>
      </c>
      <c r="J313" s="50" t="s">
        <v>846</v>
      </c>
      <c r="K313" s="22">
        <v>36000000</v>
      </c>
      <c r="L313" s="25"/>
      <c r="M313" s="44"/>
      <c r="N313" s="19">
        <v>0</v>
      </c>
      <c r="O313" s="19">
        <v>0</v>
      </c>
      <c r="P313" s="25"/>
      <c r="Q313" s="21">
        <v>44865</v>
      </c>
      <c r="R313" s="22">
        <v>36000000</v>
      </c>
      <c r="S313" s="23">
        <f t="shared" si="11"/>
        <v>0.66666666666666663</v>
      </c>
      <c r="T313" s="24">
        <v>24000000</v>
      </c>
      <c r="U313" s="24">
        <f t="shared" si="12"/>
        <v>12000000</v>
      </c>
      <c r="V313" s="52" t="s">
        <v>1159</v>
      </c>
      <c r="W313" s="7"/>
      <c r="X313" s="7"/>
    </row>
    <row r="314" spans="2:24" s="4" customFormat="1" ht="36" x14ac:dyDescent="0.15">
      <c r="B314" s="43">
        <v>312</v>
      </c>
      <c r="C314" s="55" t="s">
        <v>1330</v>
      </c>
      <c r="D314" s="45" t="s">
        <v>792</v>
      </c>
      <c r="E314" s="61">
        <v>6800000</v>
      </c>
      <c r="F314" s="46" t="s">
        <v>1604</v>
      </c>
      <c r="G314" s="47">
        <v>44588</v>
      </c>
      <c r="H314" s="48">
        <v>44593</v>
      </c>
      <c r="I314" s="49">
        <v>44895</v>
      </c>
      <c r="J314" s="50" t="s">
        <v>834</v>
      </c>
      <c r="K314" s="22">
        <v>68000000</v>
      </c>
      <c r="L314" s="25"/>
      <c r="M314" s="44"/>
      <c r="N314" s="19">
        <v>0</v>
      </c>
      <c r="O314" s="19">
        <v>0</v>
      </c>
      <c r="P314" s="25"/>
      <c r="Q314" s="21">
        <v>44895</v>
      </c>
      <c r="R314" s="22">
        <v>68000000</v>
      </c>
      <c r="S314" s="23">
        <f t="shared" si="11"/>
        <v>0.6</v>
      </c>
      <c r="T314" s="24">
        <v>40800000</v>
      </c>
      <c r="U314" s="24">
        <f t="shared" si="12"/>
        <v>27200000</v>
      </c>
      <c r="V314" s="52" t="s">
        <v>1160</v>
      </c>
      <c r="W314" s="7"/>
      <c r="X314" s="7"/>
    </row>
    <row r="315" spans="2:24" s="4" customFormat="1" ht="36" x14ac:dyDescent="0.15">
      <c r="B315" s="43">
        <v>313</v>
      </c>
      <c r="C315" s="55" t="s">
        <v>1331</v>
      </c>
      <c r="D315" s="45" t="s">
        <v>793</v>
      </c>
      <c r="E315" s="61">
        <v>4377500</v>
      </c>
      <c r="F315" s="46" t="s">
        <v>1426</v>
      </c>
      <c r="G315" s="47">
        <v>44589</v>
      </c>
      <c r="H315" s="48">
        <v>44593</v>
      </c>
      <c r="I315" s="49">
        <v>44910</v>
      </c>
      <c r="J315" s="50" t="s">
        <v>832</v>
      </c>
      <c r="K315" s="22">
        <v>45963750</v>
      </c>
      <c r="L315" s="25"/>
      <c r="M315" s="44"/>
      <c r="N315" s="19">
        <v>0</v>
      </c>
      <c r="O315" s="19">
        <v>0</v>
      </c>
      <c r="P315" s="25"/>
      <c r="Q315" s="21">
        <v>44910</v>
      </c>
      <c r="R315" s="22">
        <v>45963750</v>
      </c>
      <c r="S315" s="23">
        <f t="shared" si="11"/>
        <v>0.5714285714285714</v>
      </c>
      <c r="T315" s="24">
        <v>26265000</v>
      </c>
      <c r="U315" s="24">
        <f t="shared" si="12"/>
        <v>19698750</v>
      </c>
      <c r="V315" s="52" t="s">
        <v>1161</v>
      </c>
      <c r="W315" s="7"/>
      <c r="X315" s="7"/>
    </row>
    <row r="316" spans="2:24" s="4" customFormat="1" ht="36" x14ac:dyDescent="0.15">
      <c r="B316" s="50">
        <v>314</v>
      </c>
      <c r="C316" s="55" t="s">
        <v>1332</v>
      </c>
      <c r="D316" s="45" t="s">
        <v>794</v>
      </c>
      <c r="E316" s="61">
        <v>4377500</v>
      </c>
      <c r="F316" s="46" t="s">
        <v>1704</v>
      </c>
      <c r="G316" s="47">
        <v>44589</v>
      </c>
      <c r="H316" s="48">
        <v>44593</v>
      </c>
      <c r="I316" s="49">
        <v>44910</v>
      </c>
      <c r="J316" s="50" t="s">
        <v>832</v>
      </c>
      <c r="K316" s="22">
        <v>45963750</v>
      </c>
      <c r="L316" s="25"/>
      <c r="M316" s="44"/>
      <c r="N316" s="19">
        <v>0</v>
      </c>
      <c r="O316" s="19">
        <v>0</v>
      </c>
      <c r="P316" s="25"/>
      <c r="Q316" s="21">
        <v>44910</v>
      </c>
      <c r="R316" s="22">
        <v>45963750</v>
      </c>
      <c r="S316" s="23">
        <f t="shared" si="11"/>
        <v>0.5714285714285714</v>
      </c>
      <c r="T316" s="24">
        <v>26265000</v>
      </c>
      <c r="U316" s="24">
        <f t="shared" si="12"/>
        <v>19698750</v>
      </c>
      <c r="V316" s="52" t="s">
        <v>1162</v>
      </c>
      <c r="W316" s="7"/>
      <c r="X316" s="7"/>
    </row>
    <row r="317" spans="2:24" s="4" customFormat="1" ht="36" x14ac:dyDescent="0.15">
      <c r="B317" s="43">
        <v>315</v>
      </c>
      <c r="C317" s="55" t="s">
        <v>1333</v>
      </c>
      <c r="D317" s="60" t="s">
        <v>795</v>
      </c>
      <c r="E317" s="61">
        <v>9650000</v>
      </c>
      <c r="F317" s="46" t="s">
        <v>1639</v>
      </c>
      <c r="G317" s="47">
        <v>44588</v>
      </c>
      <c r="H317" s="48">
        <v>44589</v>
      </c>
      <c r="I317" s="49">
        <v>44800</v>
      </c>
      <c r="J317" s="50" t="s">
        <v>837</v>
      </c>
      <c r="K317" s="22">
        <v>67550000</v>
      </c>
      <c r="L317" s="25" t="s">
        <v>1746</v>
      </c>
      <c r="M317" s="44"/>
      <c r="N317" s="19">
        <v>33775000</v>
      </c>
      <c r="O317" s="19">
        <v>0</v>
      </c>
      <c r="P317" s="59">
        <v>105</v>
      </c>
      <c r="Q317" s="21">
        <v>44907</v>
      </c>
      <c r="R317" s="22">
        <f>67550000+N317</f>
        <v>101325000</v>
      </c>
      <c r="S317" s="23">
        <f t="shared" si="11"/>
        <v>0.580952380952381</v>
      </c>
      <c r="T317" s="24">
        <v>58865000</v>
      </c>
      <c r="U317" s="24">
        <f t="shared" si="12"/>
        <v>42460000</v>
      </c>
      <c r="V317" s="52" t="s">
        <v>1163</v>
      </c>
      <c r="W317" s="7"/>
      <c r="X317" s="7"/>
    </row>
    <row r="318" spans="2:24" s="4" customFormat="1" ht="36" x14ac:dyDescent="0.15">
      <c r="B318" s="43">
        <v>316</v>
      </c>
      <c r="C318" s="55" t="s">
        <v>1334</v>
      </c>
      <c r="D318" s="60" t="s">
        <v>796</v>
      </c>
      <c r="E318" s="61">
        <v>6500000</v>
      </c>
      <c r="F318" s="46" t="s">
        <v>1606</v>
      </c>
      <c r="G318" s="47">
        <v>44588</v>
      </c>
      <c r="H318" s="48">
        <v>44589</v>
      </c>
      <c r="I318" s="49">
        <v>44892</v>
      </c>
      <c r="J318" s="50" t="s">
        <v>834</v>
      </c>
      <c r="K318" s="22">
        <v>65000000</v>
      </c>
      <c r="L318" s="25"/>
      <c r="M318" s="44"/>
      <c r="N318" s="19">
        <v>0</v>
      </c>
      <c r="O318" s="19">
        <v>0</v>
      </c>
      <c r="P318" s="25"/>
      <c r="Q318" s="21">
        <v>44892</v>
      </c>
      <c r="R318" s="22">
        <v>65000000</v>
      </c>
      <c r="S318" s="23">
        <f t="shared" si="11"/>
        <v>0.61</v>
      </c>
      <c r="T318" s="24">
        <v>39650000</v>
      </c>
      <c r="U318" s="24">
        <f t="shared" si="12"/>
        <v>25350000</v>
      </c>
      <c r="V318" s="52" t="s">
        <v>1164</v>
      </c>
      <c r="W318" s="7"/>
      <c r="X318" s="7"/>
    </row>
    <row r="319" spans="2:24" s="4" customFormat="1" ht="36" x14ac:dyDescent="0.15">
      <c r="B319" s="50">
        <v>317</v>
      </c>
      <c r="C319" s="55" t="s">
        <v>154</v>
      </c>
      <c r="D319" s="45" t="s">
        <v>797</v>
      </c>
      <c r="E319" s="61">
        <v>5150000</v>
      </c>
      <c r="F319" s="46" t="s">
        <v>1605</v>
      </c>
      <c r="G319" s="47">
        <v>44588</v>
      </c>
      <c r="H319" s="48">
        <v>44589</v>
      </c>
      <c r="I319" s="49">
        <v>44892</v>
      </c>
      <c r="J319" s="50" t="s">
        <v>834</v>
      </c>
      <c r="K319" s="22">
        <v>51500000</v>
      </c>
      <c r="L319" s="25"/>
      <c r="M319" s="44"/>
      <c r="N319" s="19">
        <v>0</v>
      </c>
      <c r="O319" s="19">
        <v>0</v>
      </c>
      <c r="P319" s="25"/>
      <c r="Q319" s="21">
        <v>44892</v>
      </c>
      <c r="R319" s="22">
        <v>51500000</v>
      </c>
      <c r="S319" s="23">
        <f t="shared" si="11"/>
        <v>0.61</v>
      </c>
      <c r="T319" s="24">
        <v>31415000</v>
      </c>
      <c r="U319" s="24">
        <f t="shared" si="12"/>
        <v>20085000</v>
      </c>
      <c r="V319" s="52" t="s">
        <v>1165</v>
      </c>
      <c r="W319" s="7"/>
      <c r="X319" s="7"/>
    </row>
    <row r="320" spans="2:24" s="4" customFormat="1" ht="36" x14ac:dyDescent="0.15">
      <c r="B320" s="43">
        <v>318</v>
      </c>
      <c r="C320" s="55" t="s">
        <v>167</v>
      </c>
      <c r="D320" s="45" t="s">
        <v>798</v>
      </c>
      <c r="E320" s="61">
        <v>6500000</v>
      </c>
      <c r="F320" s="46" t="s">
        <v>1607</v>
      </c>
      <c r="G320" s="47">
        <v>44588</v>
      </c>
      <c r="H320" s="48">
        <v>44589</v>
      </c>
      <c r="I320" s="49">
        <v>44892</v>
      </c>
      <c r="J320" s="50" t="s">
        <v>834</v>
      </c>
      <c r="K320" s="22">
        <v>65000000</v>
      </c>
      <c r="L320" s="25"/>
      <c r="M320" s="44"/>
      <c r="N320" s="19">
        <v>0</v>
      </c>
      <c r="O320" s="19">
        <v>0</v>
      </c>
      <c r="P320" s="25"/>
      <c r="Q320" s="21">
        <v>44892</v>
      </c>
      <c r="R320" s="22">
        <v>65000000</v>
      </c>
      <c r="S320" s="23">
        <f t="shared" si="11"/>
        <v>0.61</v>
      </c>
      <c r="T320" s="24">
        <v>39650000</v>
      </c>
      <c r="U320" s="24">
        <f t="shared" si="12"/>
        <v>25350000</v>
      </c>
      <c r="V320" s="52" t="s">
        <v>1166</v>
      </c>
      <c r="W320" s="7"/>
      <c r="X320" s="7"/>
    </row>
    <row r="321" spans="2:24" s="4" customFormat="1" ht="36" x14ac:dyDescent="0.15">
      <c r="B321" s="43">
        <v>319</v>
      </c>
      <c r="C321" s="55" t="s">
        <v>1335</v>
      </c>
      <c r="D321" s="45" t="s">
        <v>799</v>
      </c>
      <c r="E321" s="61">
        <v>5150000</v>
      </c>
      <c r="F321" s="46" t="s">
        <v>1608</v>
      </c>
      <c r="G321" s="47">
        <v>44588</v>
      </c>
      <c r="H321" s="48">
        <v>44589</v>
      </c>
      <c r="I321" s="49">
        <v>44892</v>
      </c>
      <c r="J321" s="50" t="s">
        <v>834</v>
      </c>
      <c r="K321" s="22">
        <v>51500000</v>
      </c>
      <c r="L321" s="25"/>
      <c r="M321" s="44"/>
      <c r="N321" s="19">
        <v>0</v>
      </c>
      <c r="O321" s="19">
        <v>0</v>
      </c>
      <c r="P321" s="25"/>
      <c r="Q321" s="21">
        <v>44892</v>
      </c>
      <c r="R321" s="22">
        <v>51500000</v>
      </c>
      <c r="S321" s="23">
        <f t="shared" si="11"/>
        <v>0.61</v>
      </c>
      <c r="T321" s="24">
        <v>31415000</v>
      </c>
      <c r="U321" s="24">
        <f t="shared" si="12"/>
        <v>20085000</v>
      </c>
      <c r="V321" s="52" t="s">
        <v>1167</v>
      </c>
      <c r="W321" s="7"/>
      <c r="X321" s="7"/>
    </row>
    <row r="322" spans="2:24" s="4" customFormat="1" ht="36" x14ac:dyDescent="0.2">
      <c r="B322" s="50">
        <v>320</v>
      </c>
      <c r="C322" s="55" t="s">
        <v>1336</v>
      </c>
      <c r="D322" s="45" t="s">
        <v>800</v>
      </c>
      <c r="E322" s="61">
        <v>3500000</v>
      </c>
      <c r="F322" s="46" t="s">
        <v>1609</v>
      </c>
      <c r="G322" s="47">
        <v>44588</v>
      </c>
      <c r="H322" s="48">
        <v>44593</v>
      </c>
      <c r="I322" s="49">
        <v>44773</v>
      </c>
      <c r="J322" s="50" t="s">
        <v>830</v>
      </c>
      <c r="K322" s="22">
        <v>21000000</v>
      </c>
      <c r="L322" s="94" t="s">
        <v>1746</v>
      </c>
      <c r="M322" s="44"/>
      <c r="N322" s="19">
        <v>10500000</v>
      </c>
      <c r="O322" s="19">
        <v>0</v>
      </c>
      <c r="P322" s="59">
        <v>90</v>
      </c>
      <c r="Q322" s="21">
        <v>44865</v>
      </c>
      <c r="R322" s="22">
        <f>+K322+N322</f>
        <v>31500000</v>
      </c>
      <c r="S322" s="23">
        <f t="shared" si="11"/>
        <v>0.66666666666666663</v>
      </c>
      <c r="T322" s="24">
        <v>21000000</v>
      </c>
      <c r="U322" s="24">
        <f t="shared" si="12"/>
        <v>10500000</v>
      </c>
      <c r="V322" s="52" t="s">
        <v>1168</v>
      </c>
      <c r="W322" s="7"/>
      <c r="X322" s="7"/>
    </row>
    <row r="323" spans="2:24" s="4" customFormat="1" ht="36" x14ac:dyDescent="0.15">
      <c r="B323" s="43">
        <v>321</v>
      </c>
      <c r="C323" s="55" t="s">
        <v>1337</v>
      </c>
      <c r="D323" s="45" t="s">
        <v>801</v>
      </c>
      <c r="E323" s="61">
        <v>6000000</v>
      </c>
      <c r="F323" s="46" t="s">
        <v>1610</v>
      </c>
      <c r="G323" s="47">
        <v>44588</v>
      </c>
      <c r="H323" s="48">
        <v>44593</v>
      </c>
      <c r="I323" s="49">
        <v>44880</v>
      </c>
      <c r="J323" s="50" t="s">
        <v>847</v>
      </c>
      <c r="K323" s="22">
        <v>57000000</v>
      </c>
      <c r="L323" s="25"/>
      <c r="M323" s="44"/>
      <c r="N323" s="19">
        <v>0</v>
      </c>
      <c r="O323" s="19">
        <v>0</v>
      </c>
      <c r="P323" s="25"/>
      <c r="Q323" s="21">
        <v>44880</v>
      </c>
      <c r="R323" s="22">
        <v>57000000</v>
      </c>
      <c r="S323" s="23">
        <f t="shared" ref="S323:S381" si="13">T323*100%/R323</f>
        <v>0.63157894736842102</v>
      </c>
      <c r="T323" s="24">
        <v>36000000</v>
      </c>
      <c r="U323" s="24">
        <f t="shared" si="12"/>
        <v>21000000</v>
      </c>
      <c r="V323" s="52" t="s">
        <v>1169</v>
      </c>
      <c r="W323" s="7"/>
      <c r="X323" s="7"/>
    </row>
    <row r="324" spans="2:24" s="4" customFormat="1" ht="36" x14ac:dyDescent="0.15">
      <c r="B324" s="43">
        <v>322</v>
      </c>
      <c r="C324" s="55" t="s">
        <v>105</v>
      </c>
      <c r="D324" s="45" t="s">
        <v>802</v>
      </c>
      <c r="E324" s="61">
        <v>10000000</v>
      </c>
      <c r="F324" s="46" t="s">
        <v>1611</v>
      </c>
      <c r="G324" s="47">
        <v>44588</v>
      </c>
      <c r="H324" s="48">
        <v>44593</v>
      </c>
      <c r="I324" s="49">
        <v>44926</v>
      </c>
      <c r="J324" s="50" t="s">
        <v>831</v>
      </c>
      <c r="K324" s="22">
        <v>110000000</v>
      </c>
      <c r="L324" s="25"/>
      <c r="M324" s="44"/>
      <c r="N324" s="19">
        <v>0</v>
      </c>
      <c r="O324" s="19">
        <v>0</v>
      </c>
      <c r="P324" s="25"/>
      <c r="Q324" s="21">
        <v>44926</v>
      </c>
      <c r="R324" s="22">
        <v>110000000</v>
      </c>
      <c r="S324" s="23">
        <f t="shared" si="13"/>
        <v>0.54545454545454541</v>
      </c>
      <c r="T324" s="24">
        <v>60000000</v>
      </c>
      <c r="U324" s="24">
        <f t="shared" si="12"/>
        <v>50000000</v>
      </c>
      <c r="V324" s="52" t="s">
        <v>1170</v>
      </c>
      <c r="W324" s="7"/>
      <c r="X324" s="7"/>
    </row>
    <row r="325" spans="2:24" s="4" customFormat="1" ht="36" x14ac:dyDescent="0.15">
      <c r="B325" s="50">
        <v>323</v>
      </c>
      <c r="C325" s="55" t="s">
        <v>1338</v>
      </c>
      <c r="D325" s="60" t="s">
        <v>803</v>
      </c>
      <c r="E325" s="61">
        <v>2400000</v>
      </c>
      <c r="F325" s="46" t="s">
        <v>1647</v>
      </c>
      <c r="G325" s="47">
        <v>44588</v>
      </c>
      <c r="H325" s="48">
        <v>44593</v>
      </c>
      <c r="I325" s="49">
        <v>44773</v>
      </c>
      <c r="J325" s="50" t="s">
        <v>830</v>
      </c>
      <c r="K325" s="22">
        <v>14400000</v>
      </c>
      <c r="L325" s="25"/>
      <c r="M325" s="44"/>
      <c r="N325" s="19">
        <v>0</v>
      </c>
      <c r="O325" s="19">
        <v>0</v>
      </c>
      <c r="P325" s="25"/>
      <c r="Q325" s="21">
        <v>44773</v>
      </c>
      <c r="R325" s="22">
        <v>14400000</v>
      </c>
      <c r="S325" s="23">
        <f t="shared" si="13"/>
        <v>1</v>
      </c>
      <c r="T325" s="24">
        <v>14400000</v>
      </c>
      <c r="U325" s="24">
        <f t="shared" si="12"/>
        <v>0</v>
      </c>
      <c r="V325" s="52" t="s">
        <v>1171</v>
      </c>
      <c r="W325" s="7"/>
      <c r="X325" s="7"/>
    </row>
    <row r="326" spans="2:24" s="4" customFormat="1" ht="36" x14ac:dyDescent="0.15">
      <c r="B326" s="64">
        <v>324</v>
      </c>
      <c r="C326" s="55" t="s">
        <v>1339</v>
      </c>
      <c r="D326" s="45" t="s">
        <v>804</v>
      </c>
      <c r="E326" s="61">
        <v>4377500</v>
      </c>
      <c r="F326" s="46" t="s">
        <v>1612</v>
      </c>
      <c r="G326" s="47">
        <v>44588</v>
      </c>
      <c r="H326" s="48">
        <v>44593</v>
      </c>
      <c r="I326" s="49">
        <v>44910</v>
      </c>
      <c r="J326" s="50" t="s">
        <v>832</v>
      </c>
      <c r="K326" s="22">
        <v>45963750</v>
      </c>
      <c r="L326" s="25"/>
      <c r="M326" s="44"/>
      <c r="N326" s="19">
        <v>0</v>
      </c>
      <c r="O326" s="19">
        <v>0</v>
      </c>
      <c r="P326" s="25"/>
      <c r="Q326" s="21">
        <v>44910</v>
      </c>
      <c r="R326" s="22">
        <v>45963750</v>
      </c>
      <c r="S326" s="23">
        <f t="shared" si="13"/>
        <v>0.5714285714285714</v>
      </c>
      <c r="T326" s="24">
        <v>26265000</v>
      </c>
      <c r="U326" s="24">
        <f t="shared" si="12"/>
        <v>19698750</v>
      </c>
      <c r="V326" s="52" t="s">
        <v>1172</v>
      </c>
      <c r="W326" s="7"/>
      <c r="X326" s="7"/>
    </row>
    <row r="327" spans="2:24" s="4" customFormat="1" ht="36" x14ac:dyDescent="0.15">
      <c r="B327" s="43">
        <v>325</v>
      </c>
      <c r="C327" s="55" t="s">
        <v>379</v>
      </c>
      <c r="D327" s="45" t="s">
        <v>805</v>
      </c>
      <c r="E327" s="61">
        <v>5150000</v>
      </c>
      <c r="F327" s="46" t="s">
        <v>1613</v>
      </c>
      <c r="G327" s="47">
        <v>44588</v>
      </c>
      <c r="H327" s="48">
        <v>44589</v>
      </c>
      <c r="I327" s="49">
        <v>44892</v>
      </c>
      <c r="J327" s="50" t="s">
        <v>834</v>
      </c>
      <c r="K327" s="22">
        <v>51500000</v>
      </c>
      <c r="L327" s="25"/>
      <c r="M327" s="44"/>
      <c r="N327" s="19">
        <v>0</v>
      </c>
      <c r="O327" s="19">
        <v>0</v>
      </c>
      <c r="P327" s="25"/>
      <c r="Q327" s="21">
        <v>44892</v>
      </c>
      <c r="R327" s="22">
        <v>51500000</v>
      </c>
      <c r="S327" s="23">
        <f t="shared" si="13"/>
        <v>0.61</v>
      </c>
      <c r="T327" s="24">
        <v>31415000</v>
      </c>
      <c r="U327" s="24">
        <f t="shared" si="12"/>
        <v>20085000</v>
      </c>
      <c r="V327" s="52" t="s">
        <v>1173</v>
      </c>
      <c r="W327" s="7"/>
      <c r="X327" s="7"/>
    </row>
    <row r="328" spans="2:24" s="4" customFormat="1" ht="36" x14ac:dyDescent="0.15">
      <c r="B328" s="50">
        <v>326</v>
      </c>
      <c r="C328" s="55" t="s">
        <v>222</v>
      </c>
      <c r="D328" s="45" t="s">
        <v>806</v>
      </c>
      <c r="E328" s="61">
        <v>4120000</v>
      </c>
      <c r="F328" s="46" t="s">
        <v>1614</v>
      </c>
      <c r="G328" s="47">
        <v>44588</v>
      </c>
      <c r="H328" s="48">
        <v>44589</v>
      </c>
      <c r="I328" s="49">
        <v>44922</v>
      </c>
      <c r="J328" s="50" t="s">
        <v>831</v>
      </c>
      <c r="K328" s="22">
        <v>45320000</v>
      </c>
      <c r="L328" s="25"/>
      <c r="M328" s="44"/>
      <c r="N328" s="19">
        <v>0</v>
      </c>
      <c r="O328" s="19">
        <v>0</v>
      </c>
      <c r="P328" s="25"/>
      <c r="Q328" s="21">
        <v>44922</v>
      </c>
      <c r="R328" s="22">
        <v>45320000</v>
      </c>
      <c r="S328" s="23">
        <f t="shared" si="13"/>
        <v>0.55454545454545456</v>
      </c>
      <c r="T328" s="24">
        <v>25132000</v>
      </c>
      <c r="U328" s="24">
        <f t="shared" si="12"/>
        <v>20188000</v>
      </c>
      <c r="V328" s="52" t="s">
        <v>1174</v>
      </c>
      <c r="W328" s="7"/>
      <c r="X328" s="7"/>
    </row>
    <row r="329" spans="2:24" s="4" customFormat="1" ht="36" x14ac:dyDescent="0.15">
      <c r="B329" s="43">
        <v>327</v>
      </c>
      <c r="C329" s="55" t="s">
        <v>367</v>
      </c>
      <c r="D329" s="45" t="s">
        <v>807</v>
      </c>
      <c r="E329" s="61">
        <v>2000000</v>
      </c>
      <c r="F329" s="46" t="s">
        <v>1615</v>
      </c>
      <c r="G329" s="47">
        <v>44588</v>
      </c>
      <c r="H329" s="48">
        <v>44589</v>
      </c>
      <c r="I329" s="49">
        <v>44922</v>
      </c>
      <c r="J329" s="50" t="s">
        <v>831</v>
      </c>
      <c r="K329" s="22">
        <v>22000000</v>
      </c>
      <c r="L329" s="25"/>
      <c r="M329" s="44"/>
      <c r="N329" s="19">
        <v>0</v>
      </c>
      <c r="O329" s="19">
        <v>0</v>
      </c>
      <c r="P329" s="25"/>
      <c r="Q329" s="21">
        <v>44922</v>
      </c>
      <c r="R329" s="22">
        <v>22000000</v>
      </c>
      <c r="S329" s="23">
        <f t="shared" si="13"/>
        <v>0.55454545454545456</v>
      </c>
      <c r="T329" s="24">
        <v>12200000</v>
      </c>
      <c r="U329" s="24">
        <f t="shared" si="12"/>
        <v>9800000</v>
      </c>
      <c r="V329" s="52" t="s">
        <v>1175</v>
      </c>
      <c r="W329" s="7"/>
      <c r="X329" s="7"/>
    </row>
    <row r="330" spans="2:24" s="4" customFormat="1" ht="36" x14ac:dyDescent="0.15">
      <c r="B330" s="43">
        <v>328</v>
      </c>
      <c r="C330" s="55" t="s">
        <v>1340</v>
      </c>
      <c r="D330" s="45" t="s">
        <v>808</v>
      </c>
      <c r="E330" s="61">
        <v>5500000</v>
      </c>
      <c r="F330" s="46" t="s">
        <v>1616</v>
      </c>
      <c r="G330" s="47">
        <v>44588</v>
      </c>
      <c r="H330" s="48">
        <v>44589</v>
      </c>
      <c r="I330" s="49">
        <v>44892</v>
      </c>
      <c r="J330" s="50" t="s">
        <v>834</v>
      </c>
      <c r="K330" s="22">
        <v>55000000</v>
      </c>
      <c r="L330" s="25"/>
      <c r="M330" s="44"/>
      <c r="N330" s="19">
        <v>0</v>
      </c>
      <c r="O330" s="19">
        <v>0</v>
      </c>
      <c r="P330" s="25"/>
      <c r="Q330" s="21">
        <v>44892</v>
      </c>
      <c r="R330" s="22">
        <v>55000000</v>
      </c>
      <c r="S330" s="23">
        <f t="shared" si="13"/>
        <v>0.61</v>
      </c>
      <c r="T330" s="24">
        <v>33550000</v>
      </c>
      <c r="U330" s="24">
        <f t="shared" si="12"/>
        <v>21450000</v>
      </c>
      <c r="V330" s="52" t="s">
        <v>1176</v>
      </c>
      <c r="W330" s="7"/>
      <c r="X330" s="7"/>
    </row>
    <row r="331" spans="2:24" s="4" customFormat="1" ht="36" x14ac:dyDescent="0.15">
      <c r="B331" s="50">
        <v>329</v>
      </c>
      <c r="C331" s="55" t="s">
        <v>360</v>
      </c>
      <c r="D331" s="45" t="s">
        <v>809</v>
      </c>
      <c r="E331" s="61">
        <v>5150000</v>
      </c>
      <c r="F331" s="46" t="s">
        <v>1705</v>
      </c>
      <c r="G331" s="47">
        <v>44588</v>
      </c>
      <c r="H331" s="48">
        <v>44592</v>
      </c>
      <c r="I331" s="49">
        <v>44895</v>
      </c>
      <c r="J331" s="50" t="s">
        <v>834</v>
      </c>
      <c r="K331" s="22">
        <v>51500000</v>
      </c>
      <c r="L331" s="25"/>
      <c r="M331" s="44"/>
      <c r="N331" s="19">
        <v>0</v>
      </c>
      <c r="O331" s="19">
        <v>0</v>
      </c>
      <c r="P331" s="25"/>
      <c r="Q331" s="21">
        <v>44895</v>
      </c>
      <c r="R331" s="22">
        <v>51500000</v>
      </c>
      <c r="S331" s="23">
        <f t="shared" si="13"/>
        <v>0.6</v>
      </c>
      <c r="T331" s="24">
        <v>30900000</v>
      </c>
      <c r="U331" s="24">
        <f t="shared" ref="U331:U381" si="14">R331-T331</f>
        <v>20600000</v>
      </c>
      <c r="V331" s="52" t="s">
        <v>1177</v>
      </c>
      <c r="W331" s="7"/>
      <c r="X331" s="7"/>
    </row>
    <row r="332" spans="2:24" s="4" customFormat="1" ht="36" x14ac:dyDescent="0.15">
      <c r="B332" s="43">
        <v>330</v>
      </c>
      <c r="C332" s="55" t="s">
        <v>1341</v>
      </c>
      <c r="D332" s="45" t="s">
        <v>810</v>
      </c>
      <c r="E332" s="61">
        <v>8500000</v>
      </c>
      <c r="F332" s="46" t="s">
        <v>1532</v>
      </c>
      <c r="G332" s="47">
        <v>44588</v>
      </c>
      <c r="H332" s="48">
        <v>44589</v>
      </c>
      <c r="I332" s="49">
        <v>44922</v>
      </c>
      <c r="J332" s="50" t="s">
        <v>831</v>
      </c>
      <c r="K332" s="22">
        <v>93500000</v>
      </c>
      <c r="L332" s="25"/>
      <c r="M332" s="44"/>
      <c r="N332" s="19">
        <v>0</v>
      </c>
      <c r="O332" s="19">
        <v>0</v>
      </c>
      <c r="P332" s="25"/>
      <c r="Q332" s="21">
        <v>44922</v>
      </c>
      <c r="R332" s="22">
        <v>93500000</v>
      </c>
      <c r="S332" s="23">
        <f t="shared" si="13"/>
        <v>0.55454545454545456</v>
      </c>
      <c r="T332" s="24">
        <v>51850000</v>
      </c>
      <c r="U332" s="24">
        <f t="shared" si="14"/>
        <v>41650000</v>
      </c>
      <c r="V332" s="52" t="s">
        <v>1178</v>
      </c>
      <c r="W332" s="7"/>
      <c r="X332" s="7"/>
    </row>
    <row r="333" spans="2:24" s="4" customFormat="1" ht="48" x14ac:dyDescent="0.15">
      <c r="B333" s="43">
        <v>331</v>
      </c>
      <c r="C333" s="55" t="s">
        <v>1342</v>
      </c>
      <c r="D333" s="45" t="s">
        <v>811</v>
      </c>
      <c r="E333" s="61">
        <v>6000000</v>
      </c>
      <c r="F333" s="46" t="s">
        <v>1617</v>
      </c>
      <c r="G333" s="47">
        <v>44588</v>
      </c>
      <c r="H333" s="48">
        <v>44593</v>
      </c>
      <c r="I333" s="49">
        <v>44926</v>
      </c>
      <c r="J333" s="50" t="s">
        <v>831</v>
      </c>
      <c r="K333" s="22">
        <v>66000000</v>
      </c>
      <c r="L333" s="25"/>
      <c r="M333" s="44"/>
      <c r="N333" s="19">
        <v>0</v>
      </c>
      <c r="O333" s="19">
        <v>0</v>
      </c>
      <c r="P333" s="25"/>
      <c r="Q333" s="21">
        <v>44926</v>
      </c>
      <c r="R333" s="22">
        <v>66000000</v>
      </c>
      <c r="S333" s="23">
        <f t="shared" si="13"/>
        <v>0.54545454545454541</v>
      </c>
      <c r="T333" s="24">
        <v>36000000</v>
      </c>
      <c r="U333" s="24">
        <f t="shared" si="14"/>
        <v>30000000</v>
      </c>
      <c r="V333" s="52" t="s">
        <v>1179</v>
      </c>
      <c r="W333" s="7"/>
      <c r="X333" s="7"/>
    </row>
    <row r="334" spans="2:24" s="4" customFormat="1" ht="36" x14ac:dyDescent="0.15">
      <c r="B334" s="50">
        <v>332</v>
      </c>
      <c r="C334" s="55" t="s">
        <v>1343</v>
      </c>
      <c r="D334" s="45" t="s">
        <v>812</v>
      </c>
      <c r="E334" s="61">
        <v>4000000</v>
      </c>
      <c r="F334" s="46" t="s">
        <v>1706</v>
      </c>
      <c r="G334" s="47">
        <v>44588</v>
      </c>
      <c r="H334" s="48">
        <v>44600</v>
      </c>
      <c r="I334" s="49">
        <v>44749</v>
      </c>
      <c r="J334" s="50" t="s">
        <v>839</v>
      </c>
      <c r="K334" s="22">
        <v>20000000</v>
      </c>
      <c r="L334" s="25"/>
      <c r="M334" s="44"/>
      <c r="N334" s="19">
        <v>0</v>
      </c>
      <c r="O334" s="19">
        <v>0</v>
      </c>
      <c r="P334" s="25"/>
      <c r="Q334" s="21">
        <v>44749</v>
      </c>
      <c r="R334" s="22">
        <v>20000000</v>
      </c>
      <c r="S334" s="23">
        <f t="shared" si="13"/>
        <v>1</v>
      </c>
      <c r="T334" s="24">
        <v>20000000</v>
      </c>
      <c r="U334" s="24">
        <f t="shared" si="14"/>
        <v>0</v>
      </c>
      <c r="V334" s="52" t="s">
        <v>1180</v>
      </c>
      <c r="W334" s="7"/>
      <c r="X334" s="7"/>
    </row>
    <row r="335" spans="2:24" s="4" customFormat="1" ht="36" x14ac:dyDescent="0.15">
      <c r="B335" s="43">
        <v>333</v>
      </c>
      <c r="C335" s="55" t="s">
        <v>1344</v>
      </c>
      <c r="D335" s="45" t="s">
        <v>813</v>
      </c>
      <c r="E335" s="61">
        <v>6180000</v>
      </c>
      <c r="F335" s="46" t="s">
        <v>1618</v>
      </c>
      <c r="G335" s="47">
        <v>44589</v>
      </c>
      <c r="H335" s="48">
        <v>44593</v>
      </c>
      <c r="I335" s="49">
        <v>44910</v>
      </c>
      <c r="J335" s="50" t="s">
        <v>832</v>
      </c>
      <c r="K335" s="22">
        <v>64890000</v>
      </c>
      <c r="L335" s="25"/>
      <c r="M335" s="44"/>
      <c r="N335" s="19">
        <v>0</v>
      </c>
      <c r="O335" s="19">
        <v>0</v>
      </c>
      <c r="P335" s="25"/>
      <c r="Q335" s="21">
        <v>44910</v>
      </c>
      <c r="R335" s="22">
        <v>64890000</v>
      </c>
      <c r="S335" s="23">
        <f t="shared" si="13"/>
        <v>0.5714285714285714</v>
      </c>
      <c r="T335" s="24">
        <v>37080000</v>
      </c>
      <c r="U335" s="24">
        <f t="shared" si="14"/>
        <v>27810000</v>
      </c>
      <c r="V335" s="52" t="s">
        <v>1181</v>
      </c>
      <c r="W335" s="7"/>
      <c r="X335" s="7"/>
    </row>
    <row r="336" spans="2:24" s="4" customFormat="1" ht="36" x14ac:dyDescent="0.2">
      <c r="B336" s="43">
        <v>334</v>
      </c>
      <c r="C336" s="55" t="s">
        <v>121</v>
      </c>
      <c r="D336" s="45" t="s">
        <v>814</v>
      </c>
      <c r="E336" s="61">
        <v>7210000</v>
      </c>
      <c r="F336" s="46" t="s">
        <v>1643</v>
      </c>
      <c r="G336" s="47">
        <v>44588</v>
      </c>
      <c r="H336" s="48">
        <v>44593</v>
      </c>
      <c r="I336" s="49">
        <v>44773</v>
      </c>
      <c r="J336" s="50" t="s">
        <v>830</v>
      </c>
      <c r="K336" s="22">
        <v>43260000</v>
      </c>
      <c r="L336" s="94" t="s">
        <v>1746</v>
      </c>
      <c r="M336" s="44"/>
      <c r="N336" s="19">
        <v>21630000</v>
      </c>
      <c r="O336" s="19">
        <v>0</v>
      </c>
      <c r="P336" s="59">
        <v>90</v>
      </c>
      <c r="Q336" s="21">
        <v>44865</v>
      </c>
      <c r="R336" s="22">
        <f>+K336+N336</f>
        <v>64890000</v>
      </c>
      <c r="S336" s="23">
        <f t="shared" si="13"/>
        <v>0.66666666666666663</v>
      </c>
      <c r="T336" s="24">
        <v>43260000</v>
      </c>
      <c r="U336" s="24">
        <f t="shared" si="14"/>
        <v>21630000</v>
      </c>
      <c r="V336" s="52" t="s">
        <v>1182</v>
      </c>
      <c r="W336" s="7"/>
      <c r="X336" s="7"/>
    </row>
    <row r="337" spans="2:24" s="4" customFormat="1" ht="36" x14ac:dyDescent="0.15">
      <c r="B337" s="50">
        <v>335</v>
      </c>
      <c r="C337" s="55" t="s">
        <v>1345</v>
      </c>
      <c r="D337" s="45" t="s">
        <v>815</v>
      </c>
      <c r="E337" s="61">
        <v>6600000</v>
      </c>
      <c r="F337" s="46" t="s">
        <v>1619</v>
      </c>
      <c r="G337" s="47">
        <v>44588</v>
      </c>
      <c r="H337" s="48">
        <v>44589</v>
      </c>
      <c r="I337" s="49">
        <v>44892</v>
      </c>
      <c r="J337" s="50" t="s">
        <v>834</v>
      </c>
      <c r="K337" s="22">
        <v>66000000</v>
      </c>
      <c r="L337" s="25"/>
      <c r="M337" s="44"/>
      <c r="N337" s="19">
        <v>0</v>
      </c>
      <c r="O337" s="19">
        <v>0</v>
      </c>
      <c r="P337" s="25"/>
      <c r="Q337" s="21">
        <v>44892</v>
      </c>
      <c r="R337" s="22">
        <v>66000000</v>
      </c>
      <c r="S337" s="23">
        <f t="shared" si="13"/>
        <v>0.61</v>
      </c>
      <c r="T337" s="24">
        <v>40260000</v>
      </c>
      <c r="U337" s="24">
        <f t="shared" si="14"/>
        <v>25740000</v>
      </c>
      <c r="V337" s="52" t="s">
        <v>1183</v>
      </c>
      <c r="W337" s="7"/>
      <c r="X337" s="7"/>
    </row>
    <row r="338" spans="2:24" s="4" customFormat="1" ht="36" x14ac:dyDescent="0.15">
      <c r="B338" s="43">
        <v>336</v>
      </c>
      <c r="C338" s="55" t="s">
        <v>1346</v>
      </c>
      <c r="D338" s="45" t="s">
        <v>816</v>
      </c>
      <c r="E338" s="61">
        <v>8000000</v>
      </c>
      <c r="F338" s="46" t="s">
        <v>1640</v>
      </c>
      <c r="G338" s="47">
        <v>44588</v>
      </c>
      <c r="H338" s="48">
        <v>44593</v>
      </c>
      <c r="I338" s="49">
        <v>44865</v>
      </c>
      <c r="J338" s="50" t="s">
        <v>846</v>
      </c>
      <c r="K338" s="22">
        <v>72000000</v>
      </c>
      <c r="L338" s="25"/>
      <c r="M338" s="44"/>
      <c r="N338" s="19">
        <v>0</v>
      </c>
      <c r="O338" s="19">
        <v>0</v>
      </c>
      <c r="P338" s="25"/>
      <c r="Q338" s="21">
        <v>44865</v>
      </c>
      <c r="R338" s="22">
        <v>72000000</v>
      </c>
      <c r="S338" s="23">
        <f t="shared" si="13"/>
        <v>0.66666666666666663</v>
      </c>
      <c r="T338" s="24">
        <v>48000000</v>
      </c>
      <c r="U338" s="24">
        <f t="shared" si="14"/>
        <v>24000000</v>
      </c>
      <c r="V338" s="52" t="s">
        <v>1184</v>
      </c>
      <c r="W338" s="7"/>
      <c r="X338" s="7"/>
    </row>
    <row r="339" spans="2:24" s="4" customFormat="1" ht="36" x14ac:dyDescent="0.15">
      <c r="B339" s="43">
        <v>337</v>
      </c>
      <c r="C339" s="55" t="s">
        <v>1347</v>
      </c>
      <c r="D339" s="45" t="s">
        <v>817</v>
      </c>
      <c r="E339" s="61">
        <v>4000000</v>
      </c>
      <c r="F339" s="46" t="s">
        <v>1648</v>
      </c>
      <c r="G339" s="47">
        <v>44588</v>
      </c>
      <c r="H339" s="48">
        <v>44593</v>
      </c>
      <c r="I339" s="49">
        <v>44712</v>
      </c>
      <c r="J339" s="50" t="s">
        <v>848</v>
      </c>
      <c r="K339" s="22">
        <v>16000000</v>
      </c>
      <c r="L339" s="25" t="s">
        <v>1746</v>
      </c>
      <c r="M339" s="44"/>
      <c r="N339" s="19">
        <v>8000000</v>
      </c>
      <c r="O339" s="19">
        <v>0</v>
      </c>
      <c r="P339" s="59">
        <v>60</v>
      </c>
      <c r="Q339" s="21">
        <v>44773</v>
      </c>
      <c r="R339" s="22">
        <v>24000000</v>
      </c>
      <c r="S339" s="23">
        <f t="shared" si="13"/>
        <v>1</v>
      </c>
      <c r="T339" s="24">
        <v>24000000</v>
      </c>
      <c r="U339" s="24">
        <f t="shared" si="14"/>
        <v>0</v>
      </c>
      <c r="V339" s="52" t="s">
        <v>1185</v>
      </c>
      <c r="W339" s="7"/>
      <c r="X339" s="7"/>
    </row>
    <row r="340" spans="2:24" s="4" customFormat="1" ht="48" x14ac:dyDescent="0.15">
      <c r="B340" s="50">
        <v>338</v>
      </c>
      <c r="C340" s="55" t="s">
        <v>1348</v>
      </c>
      <c r="D340" s="45" t="s">
        <v>818</v>
      </c>
      <c r="E340" s="61">
        <v>2600000</v>
      </c>
      <c r="F340" s="46" t="s">
        <v>1641</v>
      </c>
      <c r="G340" s="47">
        <v>44588</v>
      </c>
      <c r="H340" s="48">
        <v>44593</v>
      </c>
      <c r="I340" s="49">
        <v>44895</v>
      </c>
      <c r="J340" s="50" t="s">
        <v>834</v>
      </c>
      <c r="K340" s="22">
        <v>26000000</v>
      </c>
      <c r="L340" s="25"/>
      <c r="M340" s="44"/>
      <c r="N340" s="19">
        <v>0</v>
      </c>
      <c r="O340" s="19">
        <v>0</v>
      </c>
      <c r="P340" s="25"/>
      <c r="Q340" s="21">
        <v>44895</v>
      </c>
      <c r="R340" s="22">
        <v>26000000</v>
      </c>
      <c r="S340" s="23">
        <f t="shared" si="13"/>
        <v>0.6</v>
      </c>
      <c r="T340" s="24">
        <v>15600000</v>
      </c>
      <c r="U340" s="24">
        <f t="shared" si="14"/>
        <v>10400000</v>
      </c>
      <c r="V340" s="52" t="s">
        <v>1186</v>
      </c>
      <c r="W340" s="7"/>
      <c r="X340" s="7"/>
    </row>
    <row r="341" spans="2:24" s="4" customFormat="1" ht="36" x14ac:dyDescent="0.15">
      <c r="B341" s="43">
        <v>339</v>
      </c>
      <c r="C341" s="55" t="s">
        <v>1349</v>
      </c>
      <c r="D341" s="45" t="s">
        <v>819</v>
      </c>
      <c r="E341" s="61">
        <v>3000000</v>
      </c>
      <c r="F341" s="46" t="s">
        <v>1620</v>
      </c>
      <c r="G341" s="47">
        <v>44588</v>
      </c>
      <c r="H341" s="48">
        <v>44589</v>
      </c>
      <c r="I341" s="49">
        <v>44922</v>
      </c>
      <c r="J341" s="50" t="s">
        <v>831</v>
      </c>
      <c r="K341" s="22">
        <v>33000000</v>
      </c>
      <c r="L341" s="25"/>
      <c r="M341" s="44"/>
      <c r="N341" s="19">
        <v>0</v>
      </c>
      <c r="O341" s="19">
        <v>0</v>
      </c>
      <c r="P341" s="25"/>
      <c r="Q341" s="21">
        <v>44922</v>
      </c>
      <c r="R341" s="22">
        <v>33000000</v>
      </c>
      <c r="S341" s="23">
        <f t="shared" si="13"/>
        <v>0.55454545454545456</v>
      </c>
      <c r="T341" s="24">
        <v>18300000</v>
      </c>
      <c r="U341" s="24">
        <f t="shared" si="14"/>
        <v>14700000</v>
      </c>
      <c r="V341" s="52" t="s">
        <v>1187</v>
      </c>
      <c r="W341" s="7"/>
      <c r="X341" s="7"/>
    </row>
    <row r="342" spans="2:24" s="4" customFormat="1" ht="36" x14ac:dyDescent="0.15">
      <c r="B342" s="43">
        <v>340</v>
      </c>
      <c r="C342" s="55" t="s">
        <v>202</v>
      </c>
      <c r="D342" s="45" t="s">
        <v>820</v>
      </c>
      <c r="E342" s="61">
        <v>8000000</v>
      </c>
      <c r="F342" s="46" t="s">
        <v>1621</v>
      </c>
      <c r="G342" s="47">
        <v>44588</v>
      </c>
      <c r="H342" s="48">
        <v>44593</v>
      </c>
      <c r="I342" s="49">
        <v>44926</v>
      </c>
      <c r="J342" s="50" t="s">
        <v>831</v>
      </c>
      <c r="K342" s="22">
        <v>88000000</v>
      </c>
      <c r="L342" s="25"/>
      <c r="M342" s="44"/>
      <c r="N342" s="19">
        <v>0</v>
      </c>
      <c r="O342" s="19">
        <v>0</v>
      </c>
      <c r="P342" s="25"/>
      <c r="Q342" s="21">
        <v>44926</v>
      </c>
      <c r="R342" s="22">
        <v>88000000</v>
      </c>
      <c r="S342" s="23">
        <f t="shared" si="13"/>
        <v>0.54545454545454541</v>
      </c>
      <c r="T342" s="24">
        <v>48000000</v>
      </c>
      <c r="U342" s="24">
        <f t="shared" si="14"/>
        <v>40000000</v>
      </c>
      <c r="V342" s="52" t="s">
        <v>1188</v>
      </c>
      <c r="W342" s="7"/>
      <c r="X342" s="7"/>
    </row>
    <row r="343" spans="2:24" s="4" customFormat="1" ht="36" x14ac:dyDescent="0.15">
      <c r="B343" s="50">
        <v>341</v>
      </c>
      <c r="C343" s="55" t="s">
        <v>1735</v>
      </c>
      <c r="D343" s="60" t="s">
        <v>821</v>
      </c>
      <c r="E343" s="61">
        <v>3636363.6363636362</v>
      </c>
      <c r="F343" s="46" t="s">
        <v>1707</v>
      </c>
      <c r="G343" s="47">
        <v>44588</v>
      </c>
      <c r="H343" s="48">
        <v>44593</v>
      </c>
      <c r="I343" s="49">
        <v>44895</v>
      </c>
      <c r="J343" s="50" t="s">
        <v>834</v>
      </c>
      <c r="K343" s="22">
        <v>40000000</v>
      </c>
      <c r="L343" s="25" t="s">
        <v>1665</v>
      </c>
      <c r="M343" s="44" t="s">
        <v>1675</v>
      </c>
      <c r="N343" s="19">
        <v>0</v>
      </c>
      <c r="O343" s="19">
        <v>0</v>
      </c>
      <c r="P343" s="25"/>
      <c r="Q343" s="21">
        <v>44895</v>
      </c>
      <c r="R343" s="22">
        <v>40000000</v>
      </c>
      <c r="S343" s="23">
        <f t="shared" si="13"/>
        <v>0.57666667500000002</v>
      </c>
      <c r="T343" s="24">
        <v>23066667</v>
      </c>
      <c r="U343" s="24">
        <f t="shared" si="14"/>
        <v>16933333</v>
      </c>
      <c r="V343" s="52" t="s">
        <v>1189</v>
      </c>
      <c r="W343" s="7"/>
      <c r="X343" s="7"/>
    </row>
    <row r="344" spans="2:24" s="4" customFormat="1" ht="36" x14ac:dyDescent="0.15">
      <c r="B344" s="43">
        <v>342</v>
      </c>
      <c r="C344" s="55" t="s">
        <v>1350</v>
      </c>
      <c r="D344" s="60" t="s">
        <v>822</v>
      </c>
      <c r="E344" s="61">
        <v>4000000</v>
      </c>
      <c r="F344" s="46" t="s">
        <v>1622</v>
      </c>
      <c r="G344" s="47">
        <v>44588</v>
      </c>
      <c r="H344" s="48">
        <v>44593</v>
      </c>
      <c r="I344" s="49">
        <v>44681</v>
      </c>
      <c r="J344" s="50" t="s">
        <v>845</v>
      </c>
      <c r="K344" s="22">
        <v>12000000</v>
      </c>
      <c r="L344" s="25"/>
      <c r="M344" s="44"/>
      <c r="N344" s="19">
        <v>0</v>
      </c>
      <c r="O344" s="19">
        <v>0</v>
      </c>
      <c r="P344" s="25"/>
      <c r="Q344" s="21">
        <v>44681</v>
      </c>
      <c r="R344" s="22">
        <v>12000000</v>
      </c>
      <c r="S344" s="23">
        <f t="shared" si="13"/>
        <v>1</v>
      </c>
      <c r="T344" s="24">
        <v>12000000</v>
      </c>
      <c r="U344" s="24">
        <f t="shared" si="14"/>
        <v>0</v>
      </c>
      <c r="V344" s="52" t="s">
        <v>1190</v>
      </c>
      <c r="W344" s="7"/>
      <c r="X344" s="7"/>
    </row>
    <row r="345" spans="2:24" s="4" customFormat="1" ht="36" x14ac:dyDescent="0.15">
      <c r="B345" s="43">
        <v>343</v>
      </c>
      <c r="C345" s="55" t="s">
        <v>1351</v>
      </c>
      <c r="D345" s="45" t="s">
        <v>823</v>
      </c>
      <c r="E345" s="61">
        <v>6000000</v>
      </c>
      <c r="F345" s="46" t="s">
        <v>1623</v>
      </c>
      <c r="G345" s="47">
        <v>44588</v>
      </c>
      <c r="H345" s="48">
        <v>44593</v>
      </c>
      <c r="I345" s="49">
        <v>44742</v>
      </c>
      <c r="J345" s="50" t="s">
        <v>839</v>
      </c>
      <c r="K345" s="22">
        <v>30000000</v>
      </c>
      <c r="L345" s="25"/>
      <c r="M345" s="44"/>
      <c r="N345" s="19">
        <v>0</v>
      </c>
      <c r="O345" s="19">
        <v>0</v>
      </c>
      <c r="P345" s="25"/>
      <c r="Q345" s="21">
        <v>44742</v>
      </c>
      <c r="R345" s="22">
        <v>30000000</v>
      </c>
      <c r="S345" s="23">
        <f t="shared" si="13"/>
        <v>0.8</v>
      </c>
      <c r="T345" s="24">
        <v>24000000</v>
      </c>
      <c r="U345" s="24">
        <f t="shared" si="14"/>
        <v>6000000</v>
      </c>
      <c r="V345" s="52" t="s">
        <v>1191</v>
      </c>
      <c r="W345" s="7"/>
      <c r="X345" s="7"/>
    </row>
    <row r="346" spans="2:24" s="4" customFormat="1" ht="36" x14ac:dyDescent="0.15">
      <c r="B346" s="50">
        <v>344</v>
      </c>
      <c r="C346" s="55" t="s">
        <v>183</v>
      </c>
      <c r="D346" s="45" t="s">
        <v>824</v>
      </c>
      <c r="E346" s="61">
        <v>8240000</v>
      </c>
      <c r="F346" s="46" t="s">
        <v>1624</v>
      </c>
      <c r="G346" s="47">
        <v>44589</v>
      </c>
      <c r="H346" s="48">
        <v>44596</v>
      </c>
      <c r="I346" s="49">
        <v>44898</v>
      </c>
      <c r="J346" s="50" t="s">
        <v>834</v>
      </c>
      <c r="K346" s="22">
        <v>82400000</v>
      </c>
      <c r="L346" s="25"/>
      <c r="M346" s="44"/>
      <c r="N346" s="19">
        <v>0</v>
      </c>
      <c r="O346" s="19">
        <v>0</v>
      </c>
      <c r="P346" s="25"/>
      <c r="Q346" s="21">
        <v>44898</v>
      </c>
      <c r="R346" s="22">
        <v>82400000</v>
      </c>
      <c r="S346" s="23">
        <f t="shared" si="13"/>
        <v>0.59</v>
      </c>
      <c r="T346" s="24">
        <v>48616000</v>
      </c>
      <c r="U346" s="24">
        <f t="shared" si="14"/>
        <v>33784000</v>
      </c>
      <c r="V346" s="52" t="s">
        <v>1192</v>
      </c>
      <c r="W346" s="7"/>
      <c r="X346" s="7"/>
    </row>
    <row r="347" spans="2:24" s="4" customFormat="1" ht="48" x14ac:dyDescent="0.15">
      <c r="B347" s="43">
        <v>345</v>
      </c>
      <c r="C347" s="55" t="s">
        <v>1352</v>
      </c>
      <c r="D347" s="60" t="s">
        <v>825</v>
      </c>
      <c r="E347" s="61">
        <v>6600000</v>
      </c>
      <c r="F347" s="46" t="s">
        <v>1708</v>
      </c>
      <c r="G347" s="47">
        <v>44588</v>
      </c>
      <c r="H347" s="48">
        <v>44589</v>
      </c>
      <c r="I347" s="49">
        <v>44892</v>
      </c>
      <c r="J347" s="50" t="s">
        <v>834</v>
      </c>
      <c r="K347" s="22">
        <v>66000000</v>
      </c>
      <c r="L347" s="25"/>
      <c r="M347" s="44"/>
      <c r="N347" s="19">
        <v>0</v>
      </c>
      <c r="O347" s="19">
        <v>0</v>
      </c>
      <c r="P347" s="25"/>
      <c r="Q347" s="21">
        <v>44892</v>
      </c>
      <c r="R347" s="22">
        <v>66000000</v>
      </c>
      <c r="S347" s="23">
        <f t="shared" si="13"/>
        <v>0.61</v>
      </c>
      <c r="T347" s="24">
        <v>40260000</v>
      </c>
      <c r="U347" s="24">
        <f t="shared" si="14"/>
        <v>25740000</v>
      </c>
      <c r="V347" s="52" t="s">
        <v>1193</v>
      </c>
      <c r="W347" s="7"/>
      <c r="X347" s="7"/>
    </row>
    <row r="348" spans="2:24" s="4" customFormat="1" ht="48" x14ac:dyDescent="0.15">
      <c r="B348" s="43">
        <v>346</v>
      </c>
      <c r="C348" s="55" t="s">
        <v>1353</v>
      </c>
      <c r="D348" s="45" t="s">
        <v>826</v>
      </c>
      <c r="E348" s="61">
        <v>6600000</v>
      </c>
      <c r="F348" s="46" t="s">
        <v>1709</v>
      </c>
      <c r="G348" s="47">
        <v>44589</v>
      </c>
      <c r="H348" s="48">
        <v>44593</v>
      </c>
      <c r="I348" s="49">
        <v>44895</v>
      </c>
      <c r="J348" s="50" t="s">
        <v>834</v>
      </c>
      <c r="K348" s="22">
        <v>66000000</v>
      </c>
      <c r="L348" s="25"/>
      <c r="M348" s="44"/>
      <c r="N348" s="19">
        <v>0</v>
      </c>
      <c r="O348" s="19">
        <v>0</v>
      </c>
      <c r="P348" s="25"/>
      <c r="Q348" s="21">
        <v>44895</v>
      </c>
      <c r="R348" s="22">
        <v>66000000</v>
      </c>
      <c r="S348" s="23">
        <f t="shared" si="13"/>
        <v>0.6</v>
      </c>
      <c r="T348" s="24">
        <v>39600000</v>
      </c>
      <c r="U348" s="24">
        <f t="shared" si="14"/>
        <v>26400000</v>
      </c>
      <c r="V348" s="52" t="s">
        <v>1194</v>
      </c>
      <c r="W348" s="7"/>
      <c r="X348" s="7"/>
    </row>
    <row r="349" spans="2:24" s="4" customFormat="1" ht="48" x14ac:dyDescent="0.15">
      <c r="B349" s="50">
        <v>347</v>
      </c>
      <c r="C349" s="55" t="s">
        <v>196</v>
      </c>
      <c r="D349" s="45" t="s">
        <v>827</v>
      </c>
      <c r="E349" s="61">
        <v>6600000</v>
      </c>
      <c r="F349" s="46" t="s">
        <v>1625</v>
      </c>
      <c r="G349" s="47">
        <v>44589</v>
      </c>
      <c r="H349" s="48">
        <v>44593</v>
      </c>
      <c r="I349" s="49">
        <v>44895</v>
      </c>
      <c r="J349" s="50" t="s">
        <v>834</v>
      </c>
      <c r="K349" s="22">
        <v>66000000</v>
      </c>
      <c r="L349" s="25"/>
      <c r="M349" s="44"/>
      <c r="N349" s="19">
        <v>0</v>
      </c>
      <c r="O349" s="19">
        <v>0</v>
      </c>
      <c r="P349" s="25"/>
      <c r="Q349" s="21">
        <v>44895</v>
      </c>
      <c r="R349" s="22">
        <v>66000000</v>
      </c>
      <c r="S349" s="23">
        <f t="shared" si="13"/>
        <v>0.6</v>
      </c>
      <c r="T349" s="24">
        <v>39600000</v>
      </c>
      <c r="U349" s="24">
        <f t="shared" si="14"/>
        <v>26400000</v>
      </c>
      <c r="V349" s="52" t="s">
        <v>1195</v>
      </c>
      <c r="W349" s="7"/>
      <c r="X349" s="7"/>
    </row>
    <row r="350" spans="2:24" s="4" customFormat="1" ht="36" x14ac:dyDescent="0.15">
      <c r="B350" s="43">
        <v>348</v>
      </c>
      <c r="C350" s="55" t="s">
        <v>1354</v>
      </c>
      <c r="D350" s="45" t="s">
        <v>828</v>
      </c>
      <c r="E350" s="61">
        <v>2880000</v>
      </c>
      <c r="F350" s="46" t="s">
        <v>1626</v>
      </c>
      <c r="G350" s="47">
        <v>44589</v>
      </c>
      <c r="H350" s="48">
        <v>44593</v>
      </c>
      <c r="I350" s="49">
        <v>44773</v>
      </c>
      <c r="J350" s="50" t="s">
        <v>830</v>
      </c>
      <c r="K350" s="22">
        <v>17280000</v>
      </c>
      <c r="L350" s="25"/>
      <c r="M350" s="44"/>
      <c r="N350" s="19">
        <v>0</v>
      </c>
      <c r="O350" s="19">
        <v>0</v>
      </c>
      <c r="P350" s="25"/>
      <c r="Q350" s="21">
        <v>44773</v>
      </c>
      <c r="R350" s="22">
        <v>17280000</v>
      </c>
      <c r="S350" s="23">
        <f t="shared" si="13"/>
        <v>1</v>
      </c>
      <c r="T350" s="24">
        <v>17280000</v>
      </c>
      <c r="U350" s="24">
        <f t="shared" si="14"/>
        <v>0</v>
      </c>
      <c r="V350" s="52" t="s">
        <v>1196</v>
      </c>
      <c r="W350" s="7"/>
      <c r="X350" s="7"/>
    </row>
    <row r="351" spans="2:24" s="4" customFormat="1" ht="36" x14ac:dyDescent="0.15">
      <c r="B351" s="43">
        <v>349</v>
      </c>
      <c r="C351" s="55" t="s">
        <v>1355</v>
      </c>
      <c r="D351" s="45" t="s">
        <v>829</v>
      </c>
      <c r="E351" s="61">
        <v>4171428</v>
      </c>
      <c r="F351" s="46" t="s">
        <v>1627</v>
      </c>
      <c r="G351" s="47">
        <v>44589</v>
      </c>
      <c r="H351" s="48">
        <v>44600</v>
      </c>
      <c r="I351" s="49">
        <v>44917</v>
      </c>
      <c r="J351" s="50" t="s">
        <v>832</v>
      </c>
      <c r="K351" s="22">
        <v>48300000</v>
      </c>
      <c r="L351" s="25" t="s">
        <v>1663</v>
      </c>
      <c r="M351" s="44"/>
      <c r="N351" s="19">
        <v>0</v>
      </c>
      <c r="O351" s="19">
        <v>0</v>
      </c>
      <c r="P351" s="25"/>
      <c r="Q351" s="21">
        <v>44917</v>
      </c>
      <c r="R351" s="22">
        <v>43799994</v>
      </c>
      <c r="S351" s="23">
        <f t="shared" si="13"/>
        <v>0.54920635377255989</v>
      </c>
      <c r="T351" s="24">
        <v>24055235</v>
      </c>
      <c r="U351" s="24">
        <f t="shared" si="14"/>
        <v>19744759</v>
      </c>
      <c r="V351" s="52" t="s">
        <v>1197</v>
      </c>
      <c r="W351" s="7"/>
      <c r="X351" s="7"/>
    </row>
    <row r="352" spans="2:24" s="14" customFormat="1" ht="24" x14ac:dyDescent="0.15">
      <c r="B352" s="55">
        <v>350</v>
      </c>
      <c r="C352" s="55" t="s">
        <v>1651</v>
      </c>
      <c r="D352" s="45" t="s">
        <v>1652</v>
      </c>
      <c r="E352" s="65" t="s">
        <v>1676</v>
      </c>
      <c r="F352" s="65" t="s">
        <v>1800</v>
      </c>
      <c r="G352" s="47">
        <v>44617</v>
      </c>
      <c r="H352" s="48">
        <v>44617</v>
      </c>
      <c r="I352" s="49">
        <v>44919</v>
      </c>
      <c r="J352" s="50" t="s">
        <v>834</v>
      </c>
      <c r="K352" s="22">
        <v>28500000</v>
      </c>
      <c r="L352" s="25"/>
      <c r="M352" s="44"/>
      <c r="N352" s="66">
        <v>0</v>
      </c>
      <c r="O352" s="66">
        <v>0</v>
      </c>
      <c r="P352" s="25"/>
      <c r="Q352" s="21">
        <v>44919</v>
      </c>
      <c r="R352" s="22">
        <v>28500000</v>
      </c>
      <c r="S352" s="23">
        <f t="shared" si="13"/>
        <v>0.27700484210526316</v>
      </c>
      <c r="T352" s="24">
        <v>7894638</v>
      </c>
      <c r="U352" s="24">
        <f t="shared" si="14"/>
        <v>20605362</v>
      </c>
      <c r="V352" s="67" t="s">
        <v>1653</v>
      </c>
      <c r="W352" s="5"/>
      <c r="X352" s="5"/>
    </row>
    <row r="353" spans="2:24" s="14" customFormat="1" ht="48" x14ac:dyDescent="0.2">
      <c r="B353" s="55">
        <v>351</v>
      </c>
      <c r="C353" s="55" t="s">
        <v>1710</v>
      </c>
      <c r="D353" s="67" t="s">
        <v>1716</v>
      </c>
      <c r="E353" s="65" t="s">
        <v>1676</v>
      </c>
      <c r="F353" s="65" t="s">
        <v>1801</v>
      </c>
      <c r="G353" s="47">
        <v>44637</v>
      </c>
      <c r="H353" s="48">
        <v>44657</v>
      </c>
      <c r="I353" s="49">
        <v>45021</v>
      </c>
      <c r="J353" s="50" t="s">
        <v>1737</v>
      </c>
      <c r="K353" s="22">
        <v>1534197892</v>
      </c>
      <c r="L353" s="68"/>
      <c r="M353" s="68"/>
      <c r="N353" s="68">
        <v>0</v>
      </c>
      <c r="O353" s="68">
        <v>0</v>
      </c>
      <c r="P353" s="68"/>
      <c r="Q353" s="21">
        <v>45021</v>
      </c>
      <c r="R353" s="22">
        <v>1534197892</v>
      </c>
      <c r="S353" s="23">
        <f t="shared" si="13"/>
        <v>1</v>
      </c>
      <c r="T353" s="24">
        <v>1534197892</v>
      </c>
      <c r="U353" s="24">
        <f t="shared" si="14"/>
        <v>0</v>
      </c>
      <c r="V353" s="52" t="s">
        <v>1722</v>
      </c>
      <c r="W353" s="5"/>
      <c r="X353" s="5"/>
    </row>
    <row r="354" spans="2:24" s="14" customFormat="1" ht="48" x14ac:dyDescent="0.2">
      <c r="B354" s="55">
        <v>352</v>
      </c>
      <c r="C354" s="55" t="s">
        <v>1711</v>
      </c>
      <c r="D354" s="67" t="s">
        <v>1717</v>
      </c>
      <c r="E354" s="65" t="s">
        <v>1676</v>
      </c>
      <c r="F354" s="65" t="s">
        <v>1802</v>
      </c>
      <c r="G354" s="47">
        <v>44637</v>
      </c>
      <c r="H354" s="48">
        <v>44656</v>
      </c>
      <c r="I354" s="49">
        <v>45020</v>
      </c>
      <c r="J354" s="50" t="s">
        <v>1737</v>
      </c>
      <c r="K354" s="22">
        <v>9544160</v>
      </c>
      <c r="L354" s="68"/>
      <c r="M354" s="68"/>
      <c r="N354" s="66">
        <v>0</v>
      </c>
      <c r="O354" s="68">
        <v>0</v>
      </c>
      <c r="P354" s="68"/>
      <c r="Q354" s="21">
        <v>45020</v>
      </c>
      <c r="R354" s="22">
        <v>9544160</v>
      </c>
      <c r="S354" s="23">
        <f t="shared" si="13"/>
        <v>0.99999989522388555</v>
      </c>
      <c r="T354" s="24">
        <v>9544159</v>
      </c>
      <c r="U354" s="24">
        <f t="shared" si="14"/>
        <v>1</v>
      </c>
      <c r="V354" s="52" t="s">
        <v>1722</v>
      </c>
      <c r="W354" s="5"/>
      <c r="X354" s="5"/>
    </row>
    <row r="355" spans="2:24" s="14" customFormat="1" ht="36" x14ac:dyDescent="0.2">
      <c r="B355" s="55">
        <v>353</v>
      </c>
      <c r="C355" s="55" t="s">
        <v>1712</v>
      </c>
      <c r="D355" s="67" t="s">
        <v>1718</v>
      </c>
      <c r="E355" s="65" t="s">
        <v>1676</v>
      </c>
      <c r="F355" s="65" t="s">
        <v>1803</v>
      </c>
      <c r="G355" s="47">
        <v>44652</v>
      </c>
      <c r="H355" s="48">
        <v>44659</v>
      </c>
      <c r="I355" s="49">
        <v>44872</v>
      </c>
      <c r="J355" s="50" t="s">
        <v>837</v>
      </c>
      <c r="K355" s="22">
        <v>70361667</v>
      </c>
      <c r="L355" s="68"/>
      <c r="M355" s="68"/>
      <c r="N355" s="68">
        <v>0</v>
      </c>
      <c r="O355" s="68">
        <v>0</v>
      </c>
      <c r="P355" s="68"/>
      <c r="Q355" s="21">
        <v>44872</v>
      </c>
      <c r="R355" s="22">
        <v>70361667</v>
      </c>
      <c r="S355" s="23">
        <f t="shared" si="13"/>
        <v>1</v>
      </c>
      <c r="T355" s="24">
        <v>70361667</v>
      </c>
      <c r="U355" s="24">
        <f t="shared" si="14"/>
        <v>0</v>
      </c>
      <c r="V355" s="67" t="s">
        <v>1723</v>
      </c>
      <c r="W355" s="5"/>
      <c r="X355" s="5"/>
    </row>
    <row r="356" spans="2:24" s="14" customFormat="1" ht="36" x14ac:dyDescent="0.2">
      <c r="B356" s="55">
        <v>354</v>
      </c>
      <c r="C356" s="55" t="s">
        <v>1713</v>
      </c>
      <c r="D356" s="67" t="s">
        <v>1719</v>
      </c>
      <c r="E356" s="65" t="s">
        <v>1676</v>
      </c>
      <c r="F356" s="65" t="s">
        <v>1804</v>
      </c>
      <c r="G356" s="47">
        <v>44649</v>
      </c>
      <c r="H356" s="48">
        <v>44652</v>
      </c>
      <c r="I356" s="49">
        <v>44957</v>
      </c>
      <c r="J356" s="50" t="s">
        <v>834</v>
      </c>
      <c r="K356" s="22">
        <v>13331773</v>
      </c>
      <c r="L356" s="68"/>
      <c r="M356" s="68"/>
      <c r="N356" s="66">
        <v>0</v>
      </c>
      <c r="O356" s="66">
        <v>0</v>
      </c>
      <c r="P356" s="68"/>
      <c r="Q356" s="21">
        <v>44957</v>
      </c>
      <c r="R356" s="22">
        <v>13331773</v>
      </c>
      <c r="S356" s="23">
        <f t="shared" si="13"/>
        <v>0.79999996999648881</v>
      </c>
      <c r="T356" s="24">
        <v>10665418</v>
      </c>
      <c r="U356" s="24">
        <f t="shared" si="14"/>
        <v>2666355</v>
      </c>
      <c r="V356" s="52" t="s">
        <v>1724</v>
      </c>
      <c r="W356" s="5"/>
      <c r="X356" s="5"/>
    </row>
    <row r="357" spans="2:24" s="14" customFormat="1" ht="24" x14ac:dyDescent="0.2">
      <c r="B357" s="55">
        <v>355</v>
      </c>
      <c r="C357" s="55" t="s">
        <v>1714</v>
      </c>
      <c r="D357" s="67" t="s">
        <v>1720</v>
      </c>
      <c r="E357" s="65" t="s">
        <v>1676</v>
      </c>
      <c r="F357" s="65" t="s">
        <v>1805</v>
      </c>
      <c r="G357" s="47">
        <v>44649</v>
      </c>
      <c r="H357" s="48">
        <v>44652</v>
      </c>
      <c r="I357" s="49">
        <v>44865</v>
      </c>
      <c r="J357" s="50" t="s">
        <v>830</v>
      </c>
      <c r="K357" s="22">
        <v>220465372.90000001</v>
      </c>
      <c r="L357" s="68"/>
      <c r="M357" s="68"/>
      <c r="N357" s="68">
        <v>0</v>
      </c>
      <c r="O357" s="68">
        <v>0</v>
      </c>
      <c r="P357" s="68"/>
      <c r="Q357" s="21">
        <v>44865</v>
      </c>
      <c r="R357" s="22">
        <v>220465372.90000001</v>
      </c>
      <c r="S357" s="23">
        <f t="shared" si="13"/>
        <v>0.54678868347583487</v>
      </c>
      <c r="T357" s="24">
        <v>120547971</v>
      </c>
      <c r="U357" s="24">
        <f t="shared" si="14"/>
        <v>99917401.900000006</v>
      </c>
      <c r="V357" s="52" t="s">
        <v>1725</v>
      </c>
      <c r="W357" s="5"/>
      <c r="X357" s="5"/>
    </row>
    <row r="358" spans="2:24" s="14" customFormat="1" ht="36" x14ac:dyDescent="0.2">
      <c r="B358" s="55">
        <v>356</v>
      </c>
      <c r="C358" s="55" t="s">
        <v>1715</v>
      </c>
      <c r="D358" s="67" t="s">
        <v>1721</v>
      </c>
      <c r="E358" s="65" t="s">
        <v>1676</v>
      </c>
      <c r="F358" s="65" t="s">
        <v>1806</v>
      </c>
      <c r="G358" s="47">
        <v>44656</v>
      </c>
      <c r="H358" s="48">
        <v>44657</v>
      </c>
      <c r="I358" s="49">
        <v>44977</v>
      </c>
      <c r="J358" s="50" t="s">
        <v>1740</v>
      </c>
      <c r="K358" s="22">
        <v>1468208887</v>
      </c>
      <c r="L358" s="68"/>
      <c r="M358" s="68"/>
      <c r="N358" s="66">
        <v>0</v>
      </c>
      <c r="O358" s="66">
        <v>0</v>
      </c>
      <c r="P358" s="68"/>
      <c r="Q358" s="21">
        <v>44977</v>
      </c>
      <c r="R358" s="22">
        <v>1339411573</v>
      </c>
      <c r="S358" s="23">
        <f t="shared" si="13"/>
        <v>0.36823283219458935</v>
      </c>
      <c r="T358" s="24">
        <v>493215317</v>
      </c>
      <c r="U358" s="24">
        <f t="shared" si="14"/>
        <v>846196256</v>
      </c>
      <c r="V358" s="52" t="s">
        <v>1726</v>
      </c>
      <c r="W358" s="5"/>
      <c r="X358" s="5"/>
    </row>
    <row r="359" spans="2:24" ht="36" x14ac:dyDescent="0.2">
      <c r="B359" s="55">
        <v>357</v>
      </c>
      <c r="C359" s="55" t="s">
        <v>1738</v>
      </c>
      <c r="D359" s="67" t="s">
        <v>1739</v>
      </c>
      <c r="E359" s="65" t="s">
        <v>1676</v>
      </c>
      <c r="F359" s="65" t="s">
        <v>1807</v>
      </c>
      <c r="G359" s="47">
        <v>44678</v>
      </c>
      <c r="H359" s="48">
        <v>44684</v>
      </c>
      <c r="I359" s="49">
        <v>44928</v>
      </c>
      <c r="J359" s="50" t="s">
        <v>1741</v>
      </c>
      <c r="K359" s="22">
        <v>23747000</v>
      </c>
      <c r="L359" s="68"/>
      <c r="M359" s="68"/>
      <c r="N359" s="66">
        <v>0</v>
      </c>
      <c r="O359" s="66">
        <v>0</v>
      </c>
      <c r="P359" s="68"/>
      <c r="Q359" s="21">
        <v>44928</v>
      </c>
      <c r="R359" s="22">
        <v>23747000</v>
      </c>
      <c r="S359" s="23">
        <f t="shared" si="13"/>
        <v>0</v>
      </c>
      <c r="T359" s="24">
        <v>0</v>
      </c>
      <c r="U359" s="24">
        <f t="shared" si="14"/>
        <v>23747000</v>
      </c>
      <c r="V359" s="52" t="s">
        <v>1744</v>
      </c>
    </row>
    <row r="360" spans="2:24" ht="36" x14ac:dyDescent="0.2">
      <c r="B360" s="55">
        <v>359</v>
      </c>
      <c r="C360" s="55" t="s">
        <v>1710</v>
      </c>
      <c r="D360" s="67" t="s">
        <v>1742</v>
      </c>
      <c r="E360" s="65" t="s">
        <v>1676</v>
      </c>
      <c r="F360" s="65" t="s">
        <v>1801</v>
      </c>
      <c r="G360" s="47">
        <v>44707</v>
      </c>
      <c r="H360" s="48">
        <v>44708</v>
      </c>
      <c r="I360" s="49">
        <v>44738</v>
      </c>
      <c r="J360" s="50" t="s">
        <v>1743</v>
      </c>
      <c r="K360" s="22">
        <v>1897400</v>
      </c>
      <c r="L360" s="68"/>
      <c r="M360" s="68"/>
      <c r="N360" s="66">
        <v>0</v>
      </c>
      <c r="O360" s="66">
        <v>0</v>
      </c>
      <c r="P360" s="68"/>
      <c r="Q360" s="21">
        <v>44738</v>
      </c>
      <c r="R360" s="22">
        <v>1897400</v>
      </c>
      <c r="S360" s="23">
        <f t="shared" si="13"/>
        <v>1</v>
      </c>
      <c r="T360" s="24">
        <v>1897400</v>
      </c>
      <c r="U360" s="24">
        <f t="shared" si="14"/>
        <v>0</v>
      </c>
      <c r="V360" s="52" t="s">
        <v>1745</v>
      </c>
    </row>
    <row r="361" spans="2:24" ht="24" x14ac:dyDescent="0.2">
      <c r="B361" s="55">
        <v>360</v>
      </c>
      <c r="C361" s="55" t="s">
        <v>1754</v>
      </c>
      <c r="D361" s="67" t="s">
        <v>1758</v>
      </c>
      <c r="E361" s="65" t="s">
        <v>1676</v>
      </c>
      <c r="F361" s="65" t="s">
        <v>1808</v>
      </c>
      <c r="G361" s="47">
        <v>44713</v>
      </c>
      <c r="H361" s="48">
        <v>44713</v>
      </c>
      <c r="I361" s="21">
        <v>44835</v>
      </c>
      <c r="J361" s="50" t="s">
        <v>848</v>
      </c>
      <c r="K361" s="22">
        <v>149931645.93000001</v>
      </c>
      <c r="L361" s="68"/>
      <c r="M361" s="68"/>
      <c r="N361" s="66">
        <v>0</v>
      </c>
      <c r="O361" s="66">
        <v>0</v>
      </c>
      <c r="P361" s="68"/>
      <c r="Q361" s="21">
        <v>44835</v>
      </c>
      <c r="R361" s="22">
        <v>149931645.93000001</v>
      </c>
      <c r="S361" s="23">
        <f t="shared" si="13"/>
        <v>8.0777196334217552E-2</v>
      </c>
      <c r="T361" s="24">
        <v>12111058</v>
      </c>
      <c r="U361" s="24">
        <f t="shared" si="14"/>
        <v>137820587.93000001</v>
      </c>
      <c r="V361" s="52" t="s">
        <v>1763</v>
      </c>
    </row>
    <row r="362" spans="2:24" ht="36" x14ac:dyDescent="0.2">
      <c r="B362" s="55">
        <v>361</v>
      </c>
      <c r="C362" s="55" t="s">
        <v>1755</v>
      </c>
      <c r="D362" s="67" t="s">
        <v>1759</v>
      </c>
      <c r="E362" s="65" t="s">
        <v>1676</v>
      </c>
      <c r="F362" s="65" t="s">
        <v>1809</v>
      </c>
      <c r="G362" s="47">
        <v>44715</v>
      </c>
      <c r="H362" s="48">
        <v>44719</v>
      </c>
      <c r="I362" s="21">
        <v>44901</v>
      </c>
      <c r="J362" s="50" t="s">
        <v>830</v>
      </c>
      <c r="K362" s="22">
        <v>221645800</v>
      </c>
      <c r="L362" s="68"/>
      <c r="M362" s="68"/>
      <c r="N362" s="66">
        <v>0</v>
      </c>
      <c r="O362" s="66">
        <v>0</v>
      </c>
      <c r="P362" s="68"/>
      <c r="Q362" s="21">
        <v>44901</v>
      </c>
      <c r="R362" s="22">
        <v>221645800</v>
      </c>
      <c r="S362" s="23">
        <f t="shared" si="13"/>
        <v>1</v>
      </c>
      <c r="T362" s="24">
        <v>221645800</v>
      </c>
      <c r="U362" s="24">
        <f t="shared" si="14"/>
        <v>0</v>
      </c>
      <c r="V362" s="52" t="s">
        <v>1764</v>
      </c>
    </row>
    <row r="363" spans="2:24" ht="36" x14ac:dyDescent="0.2">
      <c r="B363" s="55">
        <v>362</v>
      </c>
      <c r="C363" s="55" t="s">
        <v>1756</v>
      </c>
      <c r="D363" s="67" t="s">
        <v>1760</v>
      </c>
      <c r="E363" s="65" t="s">
        <v>1676</v>
      </c>
      <c r="F363" s="65" t="s">
        <v>1810</v>
      </c>
      <c r="G363" s="47">
        <v>44718</v>
      </c>
      <c r="H363" s="48">
        <v>44718</v>
      </c>
      <c r="I363" s="21">
        <v>44728</v>
      </c>
      <c r="J363" s="50" t="s">
        <v>1762</v>
      </c>
      <c r="K363" s="22">
        <v>208044004.62</v>
      </c>
      <c r="L363" s="68"/>
      <c r="M363" s="68"/>
      <c r="N363" s="66">
        <v>0</v>
      </c>
      <c r="O363" s="66">
        <v>0</v>
      </c>
      <c r="P363" s="68"/>
      <c r="Q363" s="21">
        <v>44728</v>
      </c>
      <c r="R363" s="22">
        <v>208044004.62</v>
      </c>
      <c r="S363" s="23">
        <f t="shared" si="13"/>
        <v>1.0000000018265367</v>
      </c>
      <c r="T363" s="24">
        <v>208044005</v>
      </c>
      <c r="U363" s="24">
        <f t="shared" si="14"/>
        <v>-0.37999999523162842</v>
      </c>
      <c r="V363" s="52" t="s">
        <v>1765</v>
      </c>
    </row>
    <row r="364" spans="2:24" ht="36" x14ac:dyDescent="0.2">
      <c r="B364" s="55">
        <v>363</v>
      </c>
      <c r="C364" s="55" t="s">
        <v>1757</v>
      </c>
      <c r="D364" s="67" t="s">
        <v>1761</v>
      </c>
      <c r="E364" s="65" t="s">
        <v>1676</v>
      </c>
      <c r="F364" s="65" t="s">
        <v>1811</v>
      </c>
      <c r="G364" s="47">
        <v>44728</v>
      </c>
      <c r="H364" s="48">
        <v>44747</v>
      </c>
      <c r="I364" s="21">
        <v>44989</v>
      </c>
      <c r="J364" s="50" t="s">
        <v>1741</v>
      </c>
      <c r="K364" s="22">
        <v>88000000</v>
      </c>
      <c r="L364" s="68"/>
      <c r="M364" s="68"/>
      <c r="N364" s="66">
        <v>0</v>
      </c>
      <c r="O364" s="66">
        <v>0</v>
      </c>
      <c r="P364" s="68"/>
      <c r="Q364" s="21">
        <v>44989</v>
      </c>
      <c r="R364" s="22">
        <v>88000000</v>
      </c>
      <c r="S364" s="23">
        <f t="shared" si="13"/>
        <v>9.2756249999999998E-2</v>
      </c>
      <c r="T364" s="24">
        <v>8162550</v>
      </c>
      <c r="U364" s="24">
        <f t="shared" si="14"/>
        <v>79837450</v>
      </c>
      <c r="V364" s="52" t="s">
        <v>1766</v>
      </c>
    </row>
    <row r="365" spans="2:24" ht="48" x14ac:dyDescent="0.2">
      <c r="B365" s="55">
        <v>364</v>
      </c>
      <c r="C365" s="55" t="s">
        <v>1767</v>
      </c>
      <c r="D365" s="67" t="s">
        <v>1782</v>
      </c>
      <c r="E365" s="61">
        <v>34000000</v>
      </c>
      <c r="F365" s="65" t="s">
        <v>1812</v>
      </c>
      <c r="G365" s="47">
        <v>44750</v>
      </c>
      <c r="H365" s="48">
        <v>44754</v>
      </c>
      <c r="I365" s="21">
        <v>44926</v>
      </c>
      <c r="J365" s="50" t="s">
        <v>1822</v>
      </c>
      <c r="K365" s="22">
        <v>34000000</v>
      </c>
      <c r="L365" s="68"/>
      <c r="M365" s="68"/>
      <c r="N365" s="66">
        <v>0</v>
      </c>
      <c r="O365" s="66">
        <v>0</v>
      </c>
      <c r="P365" s="68"/>
      <c r="Q365" s="21">
        <v>44926</v>
      </c>
      <c r="R365" s="22">
        <v>34000000</v>
      </c>
      <c r="S365" s="23">
        <f t="shared" si="13"/>
        <v>0.11176470588235295</v>
      </c>
      <c r="T365" s="24">
        <v>3800000</v>
      </c>
      <c r="U365" s="24">
        <f t="shared" si="14"/>
        <v>30200000</v>
      </c>
      <c r="V365" s="52" t="s">
        <v>1828</v>
      </c>
    </row>
    <row r="366" spans="2:24" ht="60" x14ac:dyDescent="0.2">
      <c r="B366" s="55">
        <v>365</v>
      </c>
      <c r="C366" s="55" t="s">
        <v>1768</v>
      </c>
      <c r="D366" s="67" t="s">
        <v>1783</v>
      </c>
      <c r="E366" s="61">
        <v>41929500</v>
      </c>
      <c r="F366" s="65" t="s">
        <v>1813</v>
      </c>
      <c r="G366" s="47">
        <v>44761</v>
      </c>
      <c r="H366" s="48">
        <v>44767</v>
      </c>
      <c r="I366" s="21">
        <v>44895</v>
      </c>
      <c r="J366" s="50" t="s">
        <v>1823</v>
      </c>
      <c r="K366" s="22">
        <v>41929500</v>
      </c>
      <c r="L366" s="68"/>
      <c r="M366" s="68"/>
      <c r="N366" s="66">
        <v>0</v>
      </c>
      <c r="O366" s="66">
        <v>0</v>
      </c>
      <c r="P366" s="68"/>
      <c r="Q366" s="21">
        <v>44895</v>
      </c>
      <c r="R366" s="22">
        <v>41929500</v>
      </c>
      <c r="S366" s="23">
        <f t="shared" si="13"/>
        <v>0.4</v>
      </c>
      <c r="T366" s="24">
        <v>16771800</v>
      </c>
      <c r="U366" s="24">
        <f t="shared" si="14"/>
        <v>25157700</v>
      </c>
      <c r="V366" s="52" t="s">
        <v>1829</v>
      </c>
    </row>
    <row r="367" spans="2:24" ht="36" x14ac:dyDescent="0.2">
      <c r="B367" s="55">
        <v>366</v>
      </c>
      <c r="C367" s="55" t="s">
        <v>1850</v>
      </c>
      <c r="D367" s="67" t="s">
        <v>1784</v>
      </c>
      <c r="E367" s="61">
        <v>22036472</v>
      </c>
      <c r="F367" s="46" t="s">
        <v>1853</v>
      </c>
      <c r="G367" s="47">
        <v>44761</v>
      </c>
      <c r="H367" s="48">
        <v>44763</v>
      </c>
      <c r="I367" s="21">
        <v>44932</v>
      </c>
      <c r="J367" s="50" t="s">
        <v>1824</v>
      </c>
      <c r="K367" s="22">
        <v>22036472</v>
      </c>
      <c r="L367" s="68" t="s">
        <v>1665</v>
      </c>
      <c r="M367" s="68" t="s">
        <v>1851</v>
      </c>
      <c r="N367" s="66">
        <v>0</v>
      </c>
      <c r="O367" s="66">
        <v>0</v>
      </c>
      <c r="P367" s="68"/>
      <c r="Q367" s="21">
        <v>44932</v>
      </c>
      <c r="R367" s="22">
        <v>22036472</v>
      </c>
      <c r="S367" s="23">
        <f t="shared" si="13"/>
        <v>6.024094964021464E-2</v>
      </c>
      <c r="T367" s="24">
        <v>1327498</v>
      </c>
      <c r="U367" s="24">
        <f t="shared" si="14"/>
        <v>20708974</v>
      </c>
      <c r="V367" s="52" t="s">
        <v>1830</v>
      </c>
    </row>
    <row r="368" spans="2:24" ht="36" x14ac:dyDescent="0.2">
      <c r="B368" s="55">
        <v>367</v>
      </c>
      <c r="C368" s="55" t="s">
        <v>32</v>
      </c>
      <c r="D368" s="67" t="s">
        <v>1785</v>
      </c>
      <c r="E368" s="61">
        <v>22036472</v>
      </c>
      <c r="F368" s="65" t="s">
        <v>1428</v>
      </c>
      <c r="G368" s="47">
        <v>44761</v>
      </c>
      <c r="H368" s="48">
        <v>44763</v>
      </c>
      <c r="I368" s="21">
        <v>44932</v>
      </c>
      <c r="J368" s="50" t="s">
        <v>1824</v>
      </c>
      <c r="K368" s="22">
        <v>22036472</v>
      </c>
      <c r="L368" s="68"/>
      <c r="M368" s="68"/>
      <c r="N368" s="66">
        <v>0</v>
      </c>
      <c r="O368" s="66">
        <v>0</v>
      </c>
      <c r="P368" s="68"/>
      <c r="Q368" s="21">
        <v>44932</v>
      </c>
      <c r="R368" s="22">
        <v>22036472</v>
      </c>
      <c r="S368" s="23">
        <f t="shared" si="13"/>
        <v>6.024094964021464E-2</v>
      </c>
      <c r="T368" s="24">
        <v>1327498</v>
      </c>
      <c r="U368" s="24">
        <f t="shared" si="14"/>
        <v>20708974</v>
      </c>
      <c r="V368" s="52" t="s">
        <v>1831</v>
      </c>
    </row>
    <row r="369" spans="2:22" ht="36" x14ac:dyDescent="0.2">
      <c r="B369" s="55">
        <v>368</v>
      </c>
      <c r="C369" s="55" t="s">
        <v>1769</v>
      </c>
      <c r="D369" s="67" t="s">
        <v>1786</v>
      </c>
      <c r="E369" s="61">
        <v>18000000</v>
      </c>
      <c r="F369" s="65" t="s">
        <v>1814</v>
      </c>
      <c r="G369" s="47">
        <v>44761</v>
      </c>
      <c r="H369" s="48">
        <v>44764</v>
      </c>
      <c r="I369" s="21">
        <v>44855</v>
      </c>
      <c r="J369" s="50" t="s">
        <v>845</v>
      </c>
      <c r="K369" s="22">
        <v>18000000</v>
      </c>
      <c r="L369" s="68"/>
      <c r="M369" s="68"/>
      <c r="N369" s="66">
        <v>0</v>
      </c>
      <c r="O369" s="66">
        <v>0</v>
      </c>
      <c r="P369" s="68"/>
      <c r="Q369" s="21">
        <v>44855</v>
      </c>
      <c r="R369" s="22">
        <v>18000000</v>
      </c>
      <c r="S369" s="23">
        <f t="shared" si="13"/>
        <v>0</v>
      </c>
      <c r="T369" s="24">
        <v>0</v>
      </c>
      <c r="U369" s="24">
        <f t="shared" si="14"/>
        <v>18000000</v>
      </c>
      <c r="V369" s="52" t="s">
        <v>1832</v>
      </c>
    </row>
    <row r="370" spans="2:22" ht="36" x14ac:dyDescent="0.2">
      <c r="B370" s="55">
        <v>369</v>
      </c>
      <c r="C370" s="55" t="s">
        <v>150</v>
      </c>
      <c r="D370" s="67" t="s">
        <v>1787</v>
      </c>
      <c r="E370" s="61">
        <v>48000000</v>
      </c>
      <c r="F370" s="65" t="s">
        <v>1815</v>
      </c>
      <c r="G370" s="47">
        <v>44761</v>
      </c>
      <c r="H370" s="48">
        <v>44764</v>
      </c>
      <c r="I370" s="21">
        <v>44926</v>
      </c>
      <c r="J370" s="50" t="s">
        <v>1825</v>
      </c>
      <c r="K370" s="22">
        <v>48000000</v>
      </c>
      <c r="L370" s="68"/>
      <c r="M370" s="68"/>
      <c r="N370" s="66">
        <v>0</v>
      </c>
      <c r="O370" s="66">
        <v>0</v>
      </c>
      <c r="P370" s="68"/>
      <c r="Q370" s="21">
        <v>44926</v>
      </c>
      <c r="R370" s="22">
        <v>48000000</v>
      </c>
      <c r="S370" s="23">
        <f t="shared" si="13"/>
        <v>5.6250000000000001E-2</v>
      </c>
      <c r="T370" s="24">
        <v>2700000</v>
      </c>
      <c r="U370" s="24">
        <f t="shared" si="14"/>
        <v>45300000</v>
      </c>
      <c r="V370" s="52" t="s">
        <v>1833</v>
      </c>
    </row>
    <row r="371" spans="2:22" ht="36" x14ac:dyDescent="0.2">
      <c r="B371" s="55">
        <v>370</v>
      </c>
      <c r="C371" s="55" t="s">
        <v>1770</v>
      </c>
      <c r="D371" s="67" t="s">
        <v>1788</v>
      </c>
      <c r="E371" s="61">
        <v>18000000</v>
      </c>
      <c r="F371" s="65" t="s">
        <v>1816</v>
      </c>
      <c r="G371" s="47">
        <v>44761</v>
      </c>
      <c r="H371" s="48">
        <v>44764</v>
      </c>
      <c r="I371" s="21">
        <v>44855</v>
      </c>
      <c r="J371" s="50" t="s">
        <v>845</v>
      </c>
      <c r="K371" s="22">
        <v>18000000</v>
      </c>
      <c r="L371" s="68"/>
      <c r="M371" s="68"/>
      <c r="N371" s="66">
        <v>0</v>
      </c>
      <c r="O371" s="66">
        <v>0</v>
      </c>
      <c r="P371" s="68"/>
      <c r="Q371" s="21">
        <v>44855</v>
      </c>
      <c r="R371" s="22">
        <v>18000000</v>
      </c>
      <c r="S371" s="23">
        <f t="shared" si="13"/>
        <v>0</v>
      </c>
      <c r="T371" s="24">
        <v>0</v>
      </c>
      <c r="U371" s="24">
        <f t="shared" si="14"/>
        <v>18000000</v>
      </c>
      <c r="V371" s="52" t="s">
        <v>1834</v>
      </c>
    </row>
    <row r="372" spans="2:22" ht="36" x14ac:dyDescent="0.2">
      <c r="B372" s="55">
        <v>371</v>
      </c>
      <c r="C372" s="55" t="s">
        <v>1771</v>
      </c>
      <c r="D372" s="67" t="s">
        <v>1789</v>
      </c>
      <c r="E372" s="61">
        <v>18000000</v>
      </c>
      <c r="F372" s="65" t="s">
        <v>1817</v>
      </c>
      <c r="G372" s="47">
        <v>44761</v>
      </c>
      <c r="H372" s="48">
        <v>44764</v>
      </c>
      <c r="I372" s="21">
        <v>44855</v>
      </c>
      <c r="J372" s="50" t="s">
        <v>845</v>
      </c>
      <c r="K372" s="22">
        <v>18000000</v>
      </c>
      <c r="L372" s="68"/>
      <c r="M372" s="68"/>
      <c r="N372" s="66">
        <v>0</v>
      </c>
      <c r="O372" s="66">
        <v>0</v>
      </c>
      <c r="P372" s="68"/>
      <c r="Q372" s="21">
        <v>44855</v>
      </c>
      <c r="R372" s="22">
        <v>18000000</v>
      </c>
      <c r="S372" s="23">
        <f t="shared" si="13"/>
        <v>0</v>
      </c>
      <c r="T372" s="24">
        <v>0</v>
      </c>
      <c r="U372" s="24">
        <f t="shared" si="14"/>
        <v>18000000</v>
      </c>
      <c r="V372" s="52" t="s">
        <v>1835</v>
      </c>
    </row>
    <row r="373" spans="2:22" ht="36" x14ac:dyDescent="0.2">
      <c r="B373" s="55">
        <v>372</v>
      </c>
      <c r="C373" s="55" t="s">
        <v>1772</v>
      </c>
      <c r="D373" s="67" t="s">
        <v>1790</v>
      </c>
      <c r="E373" s="61">
        <v>28950000</v>
      </c>
      <c r="F373" s="65" t="s">
        <v>1818</v>
      </c>
      <c r="G373" s="47">
        <v>44768</v>
      </c>
      <c r="H373" s="48">
        <v>44774</v>
      </c>
      <c r="I373" s="21">
        <v>44926</v>
      </c>
      <c r="J373" s="50" t="s">
        <v>839</v>
      </c>
      <c r="K373" s="22">
        <v>28950000</v>
      </c>
      <c r="L373" s="68"/>
      <c r="M373" s="68"/>
      <c r="N373" s="66">
        <v>0</v>
      </c>
      <c r="O373" s="66">
        <v>0</v>
      </c>
      <c r="P373" s="68"/>
      <c r="Q373" s="21">
        <v>44926</v>
      </c>
      <c r="R373" s="22">
        <v>28950000</v>
      </c>
      <c r="S373" s="23">
        <f t="shared" si="13"/>
        <v>0</v>
      </c>
      <c r="T373" s="24">
        <v>0</v>
      </c>
      <c r="U373" s="24">
        <f t="shared" si="14"/>
        <v>28950000</v>
      </c>
      <c r="V373" s="52" t="s">
        <v>1836</v>
      </c>
    </row>
    <row r="374" spans="2:22" ht="36" x14ac:dyDescent="0.2">
      <c r="B374" s="55">
        <v>373</v>
      </c>
      <c r="C374" s="55" t="s">
        <v>1773</v>
      </c>
      <c r="D374" s="67" t="s">
        <v>1791</v>
      </c>
      <c r="E374" s="61">
        <v>28950000</v>
      </c>
      <c r="F374" s="65" t="s">
        <v>1531</v>
      </c>
      <c r="G374" s="47">
        <v>44768</v>
      </c>
      <c r="H374" s="48">
        <v>44771</v>
      </c>
      <c r="I374" s="21">
        <v>44923</v>
      </c>
      <c r="J374" s="50" t="s">
        <v>839</v>
      </c>
      <c r="K374" s="22">
        <v>28950000</v>
      </c>
      <c r="L374" s="68"/>
      <c r="M374" s="68"/>
      <c r="N374" s="66">
        <v>0</v>
      </c>
      <c r="O374" s="66">
        <v>0</v>
      </c>
      <c r="P374" s="68"/>
      <c r="Q374" s="21">
        <v>44923</v>
      </c>
      <c r="R374" s="22">
        <v>28950000</v>
      </c>
      <c r="S374" s="23">
        <f t="shared" si="13"/>
        <v>0</v>
      </c>
      <c r="T374" s="24">
        <v>0</v>
      </c>
      <c r="U374" s="24">
        <f t="shared" si="14"/>
        <v>28950000</v>
      </c>
      <c r="V374" s="52" t="s">
        <v>1837</v>
      </c>
    </row>
    <row r="375" spans="2:22" ht="36" x14ac:dyDescent="0.2">
      <c r="B375" s="55">
        <v>374</v>
      </c>
      <c r="C375" s="55" t="s">
        <v>1774</v>
      </c>
      <c r="D375" s="67" t="s">
        <v>1792</v>
      </c>
      <c r="E375" s="61">
        <v>28950000</v>
      </c>
      <c r="F375" s="65" t="s">
        <v>1553</v>
      </c>
      <c r="G375" s="47">
        <v>44768</v>
      </c>
      <c r="H375" s="48">
        <v>44774</v>
      </c>
      <c r="I375" s="21">
        <v>44926</v>
      </c>
      <c r="J375" s="50" t="s">
        <v>839</v>
      </c>
      <c r="K375" s="22">
        <v>28950000</v>
      </c>
      <c r="L375" s="68"/>
      <c r="M375" s="68"/>
      <c r="N375" s="66">
        <v>0</v>
      </c>
      <c r="O375" s="66">
        <v>0</v>
      </c>
      <c r="P375" s="68"/>
      <c r="Q375" s="21">
        <v>44926</v>
      </c>
      <c r="R375" s="22">
        <v>28950000</v>
      </c>
      <c r="S375" s="23">
        <f t="shared" si="13"/>
        <v>0</v>
      </c>
      <c r="T375" s="24">
        <v>0</v>
      </c>
      <c r="U375" s="24">
        <f t="shared" si="14"/>
        <v>28950000</v>
      </c>
      <c r="V375" s="52" t="s">
        <v>1838</v>
      </c>
    </row>
    <row r="376" spans="2:22" ht="36" x14ac:dyDescent="0.2">
      <c r="B376" s="55">
        <v>375</v>
      </c>
      <c r="C376" s="55" t="s">
        <v>1775</v>
      </c>
      <c r="D376" s="67" t="s">
        <v>1793</v>
      </c>
      <c r="E376" s="61">
        <v>28950000</v>
      </c>
      <c r="F376" s="65" t="s">
        <v>1493</v>
      </c>
      <c r="G376" s="47">
        <v>44768</v>
      </c>
      <c r="H376" s="48">
        <v>44774</v>
      </c>
      <c r="I376" s="21">
        <v>44926</v>
      </c>
      <c r="J376" s="50" t="s">
        <v>839</v>
      </c>
      <c r="K376" s="22">
        <v>28950000</v>
      </c>
      <c r="L376" s="68"/>
      <c r="M376" s="68"/>
      <c r="N376" s="66">
        <v>0</v>
      </c>
      <c r="O376" s="66">
        <v>0</v>
      </c>
      <c r="P376" s="68"/>
      <c r="Q376" s="21">
        <v>44926</v>
      </c>
      <c r="R376" s="22">
        <v>28950000</v>
      </c>
      <c r="S376" s="23">
        <f t="shared" si="13"/>
        <v>0</v>
      </c>
      <c r="T376" s="24">
        <v>0</v>
      </c>
      <c r="U376" s="24">
        <f t="shared" si="14"/>
        <v>28950000</v>
      </c>
      <c r="V376" s="52" t="s">
        <v>1839</v>
      </c>
    </row>
    <row r="377" spans="2:22" ht="36" x14ac:dyDescent="0.2">
      <c r="B377" s="55">
        <v>376</v>
      </c>
      <c r="C377" s="55" t="s">
        <v>1776</v>
      </c>
      <c r="D377" s="67" t="s">
        <v>1794</v>
      </c>
      <c r="E377" s="61">
        <v>28950000</v>
      </c>
      <c r="F377" s="65" t="s">
        <v>1495</v>
      </c>
      <c r="G377" s="47">
        <v>44768</v>
      </c>
      <c r="H377" s="48">
        <v>44771</v>
      </c>
      <c r="I377" s="21">
        <v>44923</v>
      </c>
      <c r="J377" s="50" t="s">
        <v>839</v>
      </c>
      <c r="K377" s="22">
        <v>28950000</v>
      </c>
      <c r="L377" s="68"/>
      <c r="M377" s="68"/>
      <c r="N377" s="66">
        <v>0</v>
      </c>
      <c r="O377" s="66">
        <v>0</v>
      </c>
      <c r="P377" s="68"/>
      <c r="Q377" s="21">
        <v>44923</v>
      </c>
      <c r="R377" s="22">
        <v>28950000</v>
      </c>
      <c r="S377" s="23">
        <f t="shared" si="13"/>
        <v>0</v>
      </c>
      <c r="T377" s="24">
        <v>0</v>
      </c>
      <c r="U377" s="24">
        <f t="shared" si="14"/>
        <v>28950000</v>
      </c>
      <c r="V377" s="52" t="s">
        <v>1840</v>
      </c>
    </row>
    <row r="378" spans="2:22" ht="48" x14ac:dyDescent="0.2">
      <c r="B378" s="55">
        <v>377</v>
      </c>
      <c r="C378" s="55" t="s">
        <v>1777</v>
      </c>
      <c r="D378" s="67" t="s">
        <v>1795</v>
      </c>
      <c r="E378" s="61">
        <v>28950000</v>
      </c>
      <c r="F378" s="65" t="s">
        <v>1819</v>
      </c>
      <c r="G378" s="47">
        <v>44768</v>
      </c>
      <c r="H378" s="48">
        <v>44771</v>
      </c>
      <c r="I378" s="21">
        <v>44923</v>
      </c>
      <c r="J378" s="50" t="s">
        <v>839</v>
      </c>
      <c r="K378" s="22">
        <v>28950000</v>
      </c>
      <c r="L378" s="68"/>
      <c r="M378" s="68"/>
      <c r="N378" s="66">
        <v>0</v>
      </c>
      <c r="O378" s="66">
        <v>0</v>
      </c>
      <c r="P378" s="68"/>
      <c r="Q378" s="21">
        <v>44923</v>
      </c>
      <c r="R378" s="22">
        <v>28950000</v>
      </c>
      <c r="S378" s="23">
        <f t="shared" si="13"/>
        <v>0</v>
      </c>
      <c r="T378" s="24">
        <v>0</v>
      </c>
      <c r="U378" s="24">
        <f t="shared" si="14"/>
        <v>28950000</v>
      </c>
      <c r="V378" s="52" t="s">
        <v>1841</v>
      </c>
    </row>
    <row r="379" spans="2:22" ht="48" x14ac:dyDescent="0.2">
      <c r="B379" s="55">
        <v>378</v>
      </c>
      <c r="C379" s="55" t="s">
        <v>1778</v>
      </c>
      <c r="D379" s="67" t="s">
        <v>1796</v>
      </c>
      <c r="E379" s="61">
        <v>28950000</v>
      </c>
      <c r="F379" s="65" t="s">
        <v>1689</v>
      </c>
      <c r="G379" s="47">
        <v>44768</v>
      </c>
      <c r="H379" s="48">
        <v>44774</v>
      </c>
      <c r="I379" s="21">
        <v>44926</v>
      </c>
      <c r="J379" s="50" t="s">
        <v>839</v>
      </c>
      <c r="K379" s="22">
        <v>28950000</v>
      </c>
      <c r="L379" s="68"/>
      <c r="M379" s="68"/>
      <c r="N379" s="66">
        <v>0</v>
      </c>
      <c r="O379" s="66">
        <v>0</v>
      </c>
      <c r="P379" s="68"/>
      <c r="Q379" s="21">
        <v>44926</v>
      </c>
      <c r="R379" s="22">
        <v>28950000</v>
      </c>
      <c r="S379" s="23">
        <f t="shared" si="13"/>
        <v>0</v>
      </c>
      <c r="T379" s="24">
        <v>0</v>
      </c>
      <c r="U379" s="24">
        <f t="shared" si="14"/>
        <v>28950000</v>
      </c>
      <c r="V379" s="52" t="s">
        <v>1842</v>
      </c>
    </row>
    <row r="380" spans="2:22" ht="36" x14ac:dyDescent="0.2">
      <c r="B380" s="55">
        <v>379</v>
      </c>
      <c r="C380" s="55" t="s">
        <v>1779</v>
      </c>
      <c r="D380" s="67" t="s">
        <v>1797</v>
      </c>
      <c r="E380" s="61">
        <v>28950000</v>
      </c>
      <c r="F380" s="65" t="s">
        <v>1496</v>
      </c>
      <c r="G380" s="47">
        <v>44768</v>
      </c>
      <c r="H380" s="48">
        <v>44771</v>
      </c>
      <c r="I380" s="21">
        <v>44923</v>
      </c>
      <c r="J380" s="50" t="s">
        <v>839</v>
      </c>
      <c r="K380" s="22">
        <v>28950000</v>
      </c>
      <c r="L380" s="68"/>
      <c r="M380" s="68"/>
      <c r="N380" s="66">
        <v>0</v>
      </c>
      <c r="O380" s="66">
        <v>0</v>
      </c>
      <c r="P380" s="68"/>
      <c r="Q380" s="21">
        <v>44923</v>
      </c>
      <c r="R380" s="22">
        <v>28950000</v>
      </c>
      <c r="S380" s="23">
        <f t="shared" si="13"/>
        <v>0</v>
      </c>
      <c r="T380" s="24">
        <v>0</v>
      </c>
      <c r="U380" s="24">
        <f t="shared" si="14"/>
        <v>28950000</v>
      </c>
      <c r="V380" s="52" t="s">
        <v>1843</v>
      </c>
    </row>
    <row r="381" spans="2:22" ht="24" x14ac:dyDescent="0.2">
      <c r="B381" s="55">
        <v>380</v>
      </c>
      <c r="C381" s="55" t="s">
        <v>1780</v>
      </c>
      <c r="D381" s="67" t="s">
        <v>1798</v>
      </c>
      <c r="E381" s="61">
        <v>24676867</v>
      </c>
      <c r="F381" s="65" t="s">
        <v>1820</v>
      </c>
      <c r="G381" s="47">
        <v>44764</v>
      </c>
      <c r="H381" s="48">
        <v>44764</v>
      </c>
      <c r="I381" s="21">
        <v>44813</v>
      </c>
      <c r="J381" s="50" t="s">
        <v>1826</v>
      </c>
      <c r="K381" s="22">
        <v>24676867</v>
      </c>
      <c r="L381" s="68"/>
      <c r="M381" s="68"/>
      <c r="N381" s="66">
        <v>0</v>
      </c>
      <c r="O381" s="66">
        <v>0</v>
      </c>
      <c r="P381" s="68"/>
      <c r="Q381" s="21">
        <v>44813</v>
      </c>
      <c r="R381" s="22">
        <v>24676867</v>
      </c>
      <c r="S381" s="23">
        <f t="shared" si="13"/>
        <v>0</v>
      </c>
      <c r="T381" s="24">
        <v>0</v>
      </c>
      <c r="U381" s="24">
        <f t="shared" si="14"/>
        <v>24676867</v>
      </c>
      <c r="V381" s="52" t="s">
        <v>1844</v>
      </c>
    </row>
    <row r="382" spans="2:22" ht="60" x14ac:dyDescent="0.2">
      <c r="B382" s="55">
        <v>381</v>
      </c>
      <c r="C382" s="55" t="s">
        <v>1781</v>
      </c>
      <c r="D382" s="67" t="s">
        <v>1799</v>
      </c>
      <c r="E382" s="61" t="s">
        <v>1676</v>
      </c>
      <c r="F382" s="65" t="s">
        <v>1821</v>
      </c>
      <c r="G382" s="47">
        <v>44769</v>
      </c>
      <c r="H382" s="48">
        <v>44769</v>
      </c>
      <c r="I382" s="21">
        <v>45011</v>
      </c>
      <c r="J382" s="50" t="s">
        <v>1741</v>
      </c>
      <c r="K382" s="22">
        <v>0</v>
      </c>
      <c r="L382" s="68"/>
      <c r="M382" s="68"/>
      <c r="N382" s="66">
        <v>0</v>
      </c>
      <c r="O382" s="66">
        <v>0</v>
      </c>
      <c r="P382" s="68"/>
      <c r="Q382" s="21">
        <v>45011</v>
      </c>
      <c r="R382" s="95" t="s">
        <v>1827</v>
      </c>
      <c r="S382" s="95" t="s">
        <v>1827</v>
      </c>
      <c r="T382" s="24">
        <v>0</v>
      </c>
      <c r="U382" s="95" t="s">
        <v>1827</v>
      </c>
      <c r="V382" s="52" t="s">
        <v>1846</v>
      </c>
    </row>
    <row r="383" spans="2:22" ht="36" x14ac:dyDescent="0.2">
      <c r="B383" s="55">
        <v>382</v>
      </c>
      <c r="C383" s="55" t="str">
        <f>VLOOKUP(B383,'[1]Base 2022'!$E:$V,2,0)</f>
        <v>AURA HERMINDA LOPEZ SALAZAR</v>
      </c>
      <c r="D383" s="67" t="str">
        <f>VLOOKUP(B383,'[1]Base 2022'!$E:$V,18,0)</f>
        <v>417-Prestar servicios profesionales al IDPC para apoyar la aplicación y control del proceso de gestión financiera, en el marco de la implementación de la política de gestión presupuestal y eficiencia del gasto público.</v>
      </c>
      <c r="E383" s="61">
        <f>VLOOKUP(B383,'[1]Base 2022'!$E:$Y,21,0)</f>
        <v>8000000</v>
      </c>
      <c r="F383" s="65" t="str">
        <f>VLOOKUP(B383,'[1]Base 2022'!$E:$V,12,0)</f>
        <v>aura.lopez@idpc.gov.co</v>
      </c>
      <c r="G383" s="47">
        <f>VLOOKUP(B383,'[1]Base 2022'!$E:$BX,26,0)</f>
        <v>44771</v>
      </c>
      <c r="H383" s="48">
        <v>44774</v>
      </c>
      <c r="I383" s="21">
        <v>44926</v>
      </c>
      <c r="J383" s="50" t="str">
        <f>VLOOKUP(B383,'[1]Base 2022'!$E:$BX,22,0)</f>
        <v>5 Meses</v>
      </c>
      <c r="K383" s="22">
        <f>VLOOKUP(B383,'[1]Base 2022'!$E:$W,19,0)</f>
        <v>40000000</v>
      </c>
      <c r="L383" s="68"/>
      <c r="M383" s="68"/>
      <c r="N383" s="66">
        <v>0</v>
      </c>
      <c r="O383" s="19">
        <f t="shared" ref="O383:O398" si="15">K383-R383</f>
        <v>0</v>
      </c>
      <c r="P383" s="68"/>
      <c r="Q383" s="21">
        <v>44926</v>
      </c>
      <c r="R383" s="95">
        <f>VLOOKUP(B383,'[1]Base 2022'!$E:$X,20,0)</f>
        <v>40000000</v>
      </c>
      <c r="S383" s="23">
        <f t="shared" ref="S383" si="16">T383*100%/R383</f>
        <v>0</v>
      </c>
      <c r="T383" s="24">
        <v>0</v>
      </c>
      <c r="U383" s="24">
        <f t="shared" ref="U383" si="17">R383-T383</f>
        <v>40000000</v>
      </c>
      <c r="V383" s="52" t="str">
        <f>VLOOKUP(B383,'[1]Base 2022'!$E:$AJ,32,0)</f>
        <v>https://community.secop.gov.co/Public/Tendering/OpportunityDetail/Index?noticeUID=CO1.NTC.3084838&amp;isFromPublicArea=True&amp;isModal=False</v>
      </c>
    </row>
    <row r="384" spans="2:22" ht="48" x14ac:dyDescent="0.2">
      <c r="B384" s="55">
        <v>383</v>
      </c>
      <c r="C384" s="55" t="str">
        <f>VLOOKUP(B384,'[1]Base 2022'!$E:$V,2,0)</f>
        <v>DAYANA NICHOLE MORENO TALERO</v>
      </c>
      <c r="D384" s="67" t="str">
        <f>VLOOKUP(B384,'[1]Base 2022'!$E:$V,18,0)</f>
        <v>556-Prestar servicios profesionales para apoyar el desarrollo de actividades de Bienestar, Seguridad y Salud en el Trabajo y demás asuntos relacionados con la Gestión del Talento Humano en el IDPC.</v>
      </c>
      <c r="E384" s="61">
        <f>VLOOKUP(B384,'[1]Base 2022'!$E:$Y,21,0)</f>
        <v>4120000</v>
      </c>
      <c r="F384" s="65" t="str">
        <f>VLOOKUP(B384,'[1]Base 2022'!$E:$V,12,0)</f>
        <v>dayana.moreno@idpc.gov.co</v>
      </c>
      <c r="G384" s="47">
        <f>VLOOKUP(B384,'[1]Base 2022'!$E:$BX,26,0)</f>
        <v>44771</v>
      </c>
      <c r="H384" s="48">
        <v>44774</v>
      </c>
      <c r="I384" s="21">
        <v>44926</v>
      </c>
      <c r="J384" s="50" t="str">
        <f>VLOOKUP(B384,'[1]Base 2022'!$E:$BX,22,0)</f>
        <v>5 Meses</v>
      </c>
      <c r="K384" s="22">
        <f>VLOOKUP(B384,'[1]Base 2022'!$E:$W,19,0)</f>
        <v>20600000</v>
      </c>
      <c r="L384" s="68"/>
      <c r="M384" s="68"/>
      <c r="N384" s="66">
        <v>0</v>
      </c>
      <c r="O384" s="19">
        <f t="shared" si="15"/>
        <v>0</v>
      </c>
      <c r="P384" s="68"/>
      <c r="Q384" s="21">
        <v>44926</v>
      </c>
      <c r="R384" s="95">
        <f>VLOOKUP(B384,'[1]Base 2022'!$E:$X,20,0)</f>
        <v>20600000</v>
      </c>
      <c r="S384" s="23">
        <f t="shared" ref="S384:S398" si="18">T384*100%/R384</f>
        <v>0</v>
      </c>
      <c r="T384" s="24">
        <v>0</v>
      </c>
      <c r="U384" s="24">
        <f t="shared" ref="U384:U398" si="19">R384-T384</f>
        <v>20600000</v>
      </c>
      <c r="V384" s="52" t="str">
        <f>VLOOKUP(B384,'[1]Base 2022'!$E:$AJ,32,0)</f>
        <v xml:space="preserve">https://community.secop.gov.co/Public/Tendering/OpportunityDetail/Index?noticeUID=CO1.NTC.3084955&amp;isFromPublicArea=True&amp;isModal=False
</v>
      </c>
    </row>
    <row r="385" spans="2:22" ht="36" x14ac:dyDescent="0.2">
      <c r="B385" s="55">
        <v>384</v>
      </c>
      <c r="C385" s="55" t="str">
        <f>VLOOKUP(B385,'[1]Base 2022'!$E:$V,2,0)</f>
        <v xml:space="preserve">RICARDO MARTINEZ BRACHO </v>
      </c>
      <c r="D385" s="67" t="str">
        <f>VLOOKUP(B385,'[1]Base 2022'!$E:$V,18,0)</f>
        <v>559-Prestar Servicios profesionales al Instituto Distrital de Patrimonio Cultural realizando actividades relacionadas con la gestión contable en el IDPC.</v>
      </c>
      <c r="E385" s="61">
        <f>VLOOKUP(B385,'[1]Base 2022'!$E:$Y,21,0)</f>
        <v>5000000</v>
      </c>
      <c r="F385" s="65" t="str">
        <f>VLOOKUP(B385,'[1]Base 2022'!$E:$V,12,0)</f>
        <v>ricardo.martinez@idpc.gov.co</v>
      </c>
      <c r="G385" s="47">
        <f>VLOOKUP(B385,'[1]Base 2022'!$E:$BX,26,0)</f>
        <v>44771</v>
      </c>
      <c r="H385" s="48">
        <v>44774</v>
      </c>
      <c r="I385" s="21">
        <v>44926</v>
      </c>
      <c r="J385" s="50" t="str">
        <f>VLOOKUP(B385,'[1]Base 2022'!$E:$BX,22,0)</f>
        <v>5 Meses</v>
      </c>
      <c r="K385" s="22">
        <f>VLOOKUP(B385,'[1]Base 2022'!$E:$W,19,0)</f>
        <v>25000000</v>
      </c>
      <c r="L385" s="68"/>
      <c r="M385" s="68"/>
      <c r="N385" s="66">
        <v>0</v>
      </c>
      <c r="O385" s="19">
        <f t="shared" si="15"/>
        <v>0</v>
      </c>
      <c r="P385" s="68"/>
      <c r="Q385" s="21">
        <v>44926</v>
      </c>
      <c r="R385" s="95">
        <f>VLOOKUP(B385,'[1]Base 2022'!$E:$X,20,0)</f>
        <v>25000000</v>
      </c>
      <c r="S385" s="23">
        <f t="shared" si="18"/>
        <v>0</v>
      </c>
      <c r="T385" s="24">
        <v>0</v>
      </c>
      <c r="U385" s="24">
        <f t="shared" si="19"/>
        <v>25000000</v>
      </c>
      <c r="V385" s="52" t="str">
        <f>VLOOKUP(B385,'[1]Base 2022'!$E:$AJ,32,0)</f>
        <v>https://community.secop.gov.co/Public/Tendering/OpportunityDetail/Index?noticeUID=CO1.NTC.3085167&amp;isFromPublicArea=True&amp;isModal=False</v>
      </c>
    </row>
    <row r="386" spans="2:22" ht="36" x14ac:dyDescent="0.2">
      <c r="B386" s="55">
        <v>385</v>
      </c>
      <c r="C386" s="55" t="str">
        <f>VLOOKUP(B386,'[1]Base 2022'!$E:$V,2,0)</f>
        <v>YESID HUMBERTO HURTADO SANDOVAL</v>
      </c>
      <c r="D386" s="67" t="str">
        <f>VLOOKUP(B386,'[1]Base 2022'!$E:$V,18,0)</f>
        <v>575-Prestar servicios de apoyo a la gestión al Instituto Distrital de Patrimonio Cultural en las actividades relacionadas con el inventario documental asociado con el patrimonio cultural y la memoria en cumplimiento de las funciones del IDPC</v>
      </c>
      <c r="E386" s="61">
        <f>VLOOKUP(B386,'[1]Base 2022'!$E:$Y,21,0)</f>
        <v>3874860</v>
      </c>
      <c r="F386" s="65" t="str">
        <f>VLOOKUP(B386,'[1]Base 2022'!$E:$V,12,0)</f>
        <v>yesid.hurtado@idpc.gov.co</v>
      </c>
      <c r="G386" s="47">
        <f>VLOOKUP(B386,'[1]Base 2022'!$E:$BX,26,0)</f>
        <v>44776</v>
      </c>
      <c r="H386" s="48">
        <v>44778</v>
      </c>
      <c r="I386" s="21">
        <v>44926</v>
      </c>
      <c r="J386" s="50" t="str">
        <f>VLOOKUP(B386,'[1]Base 2022'!$E:$BX,22,0)</f>
        <v>5 Meses</v>
      </c>
      <c r="K386" s="22">
        <f>VLOOKUP(B386,'[1]Base 2022'!$E:$W,19,0)</f>
        <v>19374300</v>
      </c>
      <c r="L386" s="68"/>
      <c r="M386" s="68"/>
      <c r="N386" s="66">
        <v>0</v>
      </c>
      <c r="O386" s="19">
        <f t="shared" si="15"/>
        <v>0</v>
      </c>
      <c r="P386" s="68"/>
      <c r="Q386" s="21">
        <v>44926</v>
      </c>
      <c r="R386" s="95">
        <f>VLOOKUP(B386,'[1]Base 2022'!$E:$X,20,0)</f>
        <v>19374300</v>
      </c>
      <c r="S386" s="23">
        <f t="shared" si="18"/>
        <v>0</v>
      </c>
      <c r="T386" s="24">
        <v>0</v>
      </c>
      <c r="U386" s="24">
        <f t="shared" si="19"/>
        <v>19374300</v>
      </c>
      <c r="V386" s="52" t="str">
        <f>VLOOKUP(B386,'[1]Base 2022'!$E:$AJ,32,0)</f>
        <v>https://community.secop.gov.co/Public/Tendering/OpportunityDetail/Index?noticeUID=CO1.NTC.3096235&amp;isFromPublicArea=True&amp;isModal=False</v>
      </c>
    </row>
    <row r="387" spans="2:22" ht="36" x14ac:dyDescent="0.2">
      <c r="B387" s="55">
        <v>386</v>
      </c>
      <c r="C387" s="55" t="str">
        <f>VLOOKUP(B387,'[1]Base 2022'!$E:$V,2,0)</f>
        <v>ANGELA JIMENA PINILLA ACOSTA</v>
      </c>
      <c r="D387" s="67" t="str">
        <f>VLOOKUP(B387,'[1]Base 2022'!$E:$V,18,0)</f>
        <v xml:space="preserve">466-Prestar servicios profesionales para la ejecución de las actividades relacionadas con el Sistema Integrado de Conservación, en concordancia con la normatividad vigente </v>
      </c>
      <c r="E387" s="61">
        <f>VLOOKUP(B387,'[1]Base 2022'!$E:$Y,21,0)</f>
        <v>4840000</v>
      </c>
      <c r="F387" s="65" t="str">
        <f>VLOOKUP(B387,'[1]Base 2022'!$E:$V,12,0)</f>
        <v>anjipiac@hotmail.com</v>
      </c>
      <c r="G387" s="47">
        <f>VLOOKUP(B387,'[1]Base 2022'!$E:$BX,26,0)</f>
        <v>44774</v>
      </c>
      <c r="H387" s="48">
        <v>44776</v>
      </c>
      <c r="I387" s="21">
        <v>44928</v>
      </c>
      <c r="J387" s="50" t="str">
        <f>VLOOKUP(B387,'[1]Base 2022'!$E:$BX,22,0)</f>
        <v>5 Meses</v>
      </c>
      <c r="K387" s="22">
        <f>VLOOKUP(B387,'[1]Base 2022'!$E:$W,19,0)</f>
        <v>24200000</v>
      </c>
      <c r="L387" s="68"/>
      <c r="M387" s="68"/>
      <c r="N387" s="66">
        <v>0</v>
      </c>
      <c r="O387" s="19">
        <f t="shared" si="15"/>
        <v>0</v>
      </c>
      <c r="P387" s="68"/>
      <c r="Q387" s="21">
        <v>44928</v>
      </c>
      <c r="R387" s="95">
        <f>VLOOKUP(B387,'[1]Base 2022'!$E:$X,20,0)</f>
        <v>24200000</v>
      </c>
      <c r="S387" s="23">
        <f t="shared" si="18"/>
        <v>0</v>
      </c>
      <c r="T387" s="24">
        <v>0</v>
      </c>
      <c r="U387" s="24">
        <f t="shared" si="19"/>
        <v>24200000</v>
      </c>
      <c r="V387" s="52" t="str">
        <f>VLOOKUP(B387,'[1]Base 2022'!$E:$AJ,32,0)</f>
        <v>https://community.secop.gov.co/Public/Tendering/OpportunityDetail/Index?noticeUID=CO1.NTC.3093676&amp;isFromPublicArea=True&amp;isModal=False</v>
      </c>
    </row>
    <row r="388" spans="2:22" ht="36" x14ac:dyDescent="0.2">
      <c r="B388" s="55">
        <v>387</v>
      </c>
      <c r="C388" s="55" t="str">
        <f>VLOOKUP(B388,'[1]Base 2022'!$E:$V,2,0)</f>
        <v>SANDRA JANETH RUEDA IBAÑEZ</v>
      </c>
      <c r="D388" s="67" t="str">
        <f>VLOOKUP(B388,'[1]Base 2022'!$E:$V,18,0)</f>
        <v xml:space="preserve">590-Prestar servicios profesionales al Instituto Distrital de Patrimonio Cultural para apoyar en la gestión de la Oficina Asesora Jurídica en los asuntos de orden administrativo y jurídico que sean necesarias para el desempeño institucional </v>
      </c>
      <c r="E388" s="61">
        <f>VLOOKUP(B388,'[1]Base 2022'!$E:$Y,21,0)</f>
        <v>5876870</v>
      </c>
      <c r="F388" s="65" t="str">
        <f>VLOOKUP(B388,'[1]Base 2022'!$E:$V,12,0)</f>
        <v>sandra.rueda@idpc.gov.co</v>
      </c>
      <c r="G388" s="47">
        <f>VLOOKUP(B388,'[1]Base 2022'!$E:$BX,26,0)</f>
        <v>44774</v>
      </c>
      <c r="H388" s="48">
        <v>44775</v>
      </c>
      <c r="I388" s="21">
        <v>44903</v>
      </c>
      <c r="J388" s="50" t="str">
        <f>VLOOKUP(B388,'[1]Base 2022'!$E:$BX,22,0)</f>
        <v>127 Días</v>
      </c>
      <c r="K388" s="22">
        <f>VLOOKUP(B388,'[1]Base 2022'!$E:$W,19,0)</f>
        <v>24878753</v>
      </c>
      <c r="L388" s="68"/>
      <c r="M388" s="68"/>
      <c r="N388" s="66">
        <v>0</v>
      </c>
      <c r="O388" s="19">
        <f t="shared" si="15"/>
        <v>0</v>
      </c>
      <c r="P388" s="68"/>
      <c r="Q388" s="21">
        <v>44903</v>
      </c>
      <c r="R388" s="95">
        <f>VLOOKUP(B388,'[1]Base 2022'!$E:$X,20,0)</f>
        <v>24878753</v>
      </c>
      <c r="S388" s="23">
        <f t="shared" si="18"/>
        <v>0</v>
      </c>
      <c r="T388" s="24">
        <v>0</v>
      </c>
      <c r="U388" s="24">
        <f t="shared" si="19"/>
        <v>24878753</v>
      </c>
      <c r="V388" s="52" t="str">
        <f>VLOOKUP(B388,'[1]Base 2022'!$E:$AJ,32,0)</f>
        <v>https://community.secop.gov.co/Public/Tendering/OpportunityDetail/Index?noticeUID=CO1.NTC.3094119&amp;isFromPublicArea=True&amp;isModal=False</v>
      </c>
    </row>
    <row r="389" spans="2:22" ht="36" x14ac:dyDescent="0.2">
      <c r="B389" s="55">
        <v>388</v>
      </c>
      <c r="C389" s="55" t="str">
        <f>VLOOKUP(B389,'[1]Base 2022'!$E:$V,2,0)</f>
        <v>ASCENSORES SCHINDLER DE COLOMBIA S.A.S.</v>
      </c>
      <c r="D389" s="67" t="str">
        <f>VLOOKUP(B389,'[1]Base 2022'!$E:$V,18,0)</f>
        <v>483-Contratar la prestación de servicios de mantenimiento para los ascensores Schindler ubicados en las sedes del IDPC.</v>
      </c>
      <c r="E389" s="61" t="s">
        <v>1676</v>
      </c>
      <c r="F389" s="65" t="str">
        <f>VLOOKUP(B389,'[1]Base 2022'!$E:$V,12,0)</f>
        <v>portafolio_ie.co@schindler.com</v>
      </c>
      <c r="G389" s="47">
        <f>VLOOKUP(B389,'[1]Base 2022'!$E:$BX,26,0)</f>
        <v>44790</v>
      </c>
      <c r="H389" s="48"/>
      <c r="I389" s="21"/>
      <c r="J389" s="50" t="str">
        <f>VLOOKUP(B389,'[1]Base 2022'!$E:$BX,22,0)</f>
        <v>135 Días</v>
      </c>
      <c r="K389" s="22">
        <f>VLOOKUP(B389,'[1]Base 2022'!$E:$W,19,0)</f>
        <v>12200000</v>
      </c>
      <c r="L389" s="68"/>
      <c r="M389" s="68"/>
      <c r="N389" s="66">
        <v>0</v>
      </c>
      <c r="O389" s="19">
        <f t="shared" si="15"/>
        <v>0</v>
      </c>
      <c r="P389" s="68"/>
      <c r="Q389" s="21"/>
      <c r="R389" s="95">
        <f>VLOOKUP(B389,'[1]Base 2022'!$E:$X,20,0)</f>
        <v>12200000</v>
      </c>
      <c r="S389" s="23">
        <f t="shared" si="18"/>
        <v>0</v>
      </c>
      <c r="T389" s="24">
        <v>0</v>
      </c>
      <c r="U389" s="24">
        <f t="shared" si="19"/>
        <v>12200000</v>
      </c>
      <c r="V389" s="52" t="str">
        <f>VLOOKUP(B389,'[1]Base 2022'!$E:$AJ,32,0)</f>
        <v>https://community.secop.gov.co/Public/Tendering/OpportunityDetail/Index?noticeUID=CO1.NTC.3146828&amp;isFromPublicArea=True&amp;isModal=False</v>
      </c>
    </row>
    <row r="390" spans="2:22" ht="36" x14ac:dyDescent="0.2">
      <c r="B390" s="55">
        <v>389</v>
      </c>
      <c r="C390" s="55" t="str">
        <f>VLOOKUP(B390,'[1]Base 2022'!$E:$V,2,0)</f>
        <v>CABILDO INDÍGENA MUISCA DE BOSA</v>
      </c>
      <c r="D390" s="67" t="str">
        <f>VLOOKUP(B390,'[1]Base 2022'!$E:$V,18,0)</f>
        <v>491-Aunar esfuerzos técnicos y administrativos para la elaboración de la primera fase del plan especial de salvaguardia (PES) del Festival Jizca Chía Zhue o Unión del sol y la luna, con énfasis en la caracterización y diagnóstico de la manifestación en articulación con el Plan de Vida “palabra que protege y cuida la semilla”</v>
      </c>
      <c r="E390" s="61" t="s">
        <v>1676</v>
      </c>
      <c r="F390" s="65" t="str">
        <f>VLOOKUP(B390,'[1]Base 2022'!$E:$V,12,0)</f>
        <v>cabildo.muiscabosa@hotmail.com</v>
      </c>
      <c r="G390" s="47">
        <f>VLOOKUP(B390,'[1]Base 2022'!$E:$BX,26,0)</f>
        <v>44777</v>
      </c>
      <c r="H390" s="48">
        <v>44783</v>
      </c>
      <c r="I390" s="21">
        <v>44910</v>
      </c>
      <c r="J390" s="50" t="str">
        <f>VLOOKUP(B390,'[1]Base 2022'!$E:$BX,22,0)</f>
        <v>135 Días</v>
      </c>
      <c r="K390" s="22">
        <f>VLOOKUP(B390,'[1]Base 2022'!$E:$W,19,0)</f>
        <v>30000000</v>
      </c>
      <c r="L390" s="68"/>
      <c r="M390" s="68"/>
      <c r="N390" s="66">
        <v>0</v>
      </c>
      <c r="O390" s="19">
        <f t="shared" si="15"/>
        <v>0</v>
      </c>
      <c r="P390" s="68"/>
      <c r="Q390" s="21">
        <v>44910</v>
      </c>
      <c r="R390" s="95">
        <f>VLOOKUP(B390,'[1]Base 2022'!$E:$X,20,0)</f>
        <v>30000000</v>
      </c>
      <c r="S390" s="23">
        <f t="shared" si="18"/>
        <v>0.5</v>
      </c>
      <c r="T390" s="24">
        <v>15000000</v>
      </c>
      <c r="U390" s="24">
        <f t="shared" si="19"/>
        <v>15000000</v>
      </c>
      <c r="V390" s="52" t="str">
        <f>VLOOKUP(B390,'[1]Base 2022'!$E:$AJ,32,0)</f>
        <v>https://community.secop.gov.co/Public/Tendering/OpportunityDetail/Index?noticeUID=CO1.NTC.3106204&amp;isFromPublicArea=True&amp;isModal=False</v>
      </c>
    </row>
    <row r="391" spans="2:22" ht="36" x14ac:dyDescent="0.2">
      <c r="B391" s="55">
        <v>390</v>
      </c>
      <c r="C391" s="55" t="str">
        <f>VLOOKUP(B391,'[1]Base 2022'!$E:$V,2,0)</f>
        <v>EXCURSIONES AMISTAD S.A.S. Y/O ADESCUBRIR TRAVEL &amp; ADVENTURE S.A.S</v>
      </c>
      <c r="D391" s="67" t="str">
        <f>VLOOKUP(B391,'[1]Base 2022'!$E:$V,18,0)</f>
        <v>(540),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v>
      </c>
      <c r="E391" s="61" t="s">
        <v>1676</v>
      </c>
      <c r="F391" s="65" t="str">
        <f>VLOOKUP(B391,'[1]Base 2022'!$E:$V,12,0)</f>
        <v>licitaciones@adescubrir.com</v>
      </c>
      <c r="G391" s="47">
        <f>VLOOKUP(B391,'[1]Base 2022'!$E:$BX,26,0)</f>
        <v>44792</v>
      </c>
      <c r="H391" s="48">
        <v>44795</v>
      </c>
      <c r="I391" s="21">
        <v>44926</v>
      </c>
      <c r="J391" s="50" t="str">
        <f>VLOOKUP(B391,'[1]Base 2022'!$E:$BX,22,0)</f>
        <v>135 Días</v>
      </c>
      <c r="K391" s="22">
        <f>VLOOKUP(B391,'[1]Base 2022'!$E:$W,19,0)</f>
        <v>554589672</v>
      </c>
      <c r="L391" s="68"/>
      <c r="M391" s="68"/>
      <c r="N391" s="66">
        <v>0</v>
      </c>
      <c r="O391" s="19">
        <f t="shared" si="15"/>
        <v>0</v>
      </c>
      <c r="P391" s="68"/>
      <c r="Q391" s="21">
        <v>44926</v>
      </c>
      <c r="R391" s="95">
        <f>VLOOKUP(B391,'[1]Base 2022'!$E:$X,20,0)</f>
        <v>554589672</v>
      </c>
      <c r="S391" s="23">
        <f t="shared" si="18"/>
        <v>0</v>
      </c>
      <c r="T391" s="24">
        <v>0</v>
      </c>
      <c r="U391" s="24">
        <f t="shared" si="19"/>
        <v>554589672</v>
      </c>
      <c r="V391" s="52" t="str">
        <f>VLOOKUP(B391,'[1]Base 2022'!$E:$AJ,32,0)</f>
        <v>https://community.secop.gov.co/Public/Tendering/OpportunityDetail/Index?noticeUID=CO1.NTC.3005198&amp;isFromPublicArea=True&amp;isModal=False</v>
      </c>
    </row>
    <row r="392" spans="2:22" ht="36" x14ac:dyDescent="0.2">
      <c r="B392" s="55">
        <v>391</v>
      </c>
      <c r="C392" s="55" t="str">
        <f>VLOOKUP(B392,'[1]Base 2022'!$E:$V,2,0)</f>
        <v>JAIR ALEJANDRO ALVARADO SOTO</v>
      </c>
      <c r="D392" s="67" t="str">
        <f>VLOOKUP(B392,'[1]Base 2022'!$E:$V,18,0)</f>
        <v>599-Prestar servicios profesionales al Instituto Distrital de Patrimonio Cultural para apoyar el desarrollo de las etapas precontractuales, contractuales y postcontractuales y en el seguimiento técnico de los procesos y proyectos de la Subdirección de Protección e Intervención del Patrimonio</v>
      </c>
      <c r="E392" s="61">
        <f>VLOOKUP(B392,'[1]Base 2022'!$E:$Y,21,0)</f>
        <v>6458100</v>
      </c>
      <c r="F392" s="65" t="str">
        <f>VLOOKUP(B392,'[1]Base 2022'!$E:$V,12,0)</f>
        <v>jair.alvarado@idpc.gov.co</v>
      </c>
      <c r="G392" s="47">
        <f>VLOOKUP(B392,'[1]Base 2022'!$E:$BX,26,0)</f>
        <v>44791</v>
      </c>
      <c r="H392" s="48">
        <v>44792</v>
      </c>
      <c r="I392" s="21">
        <v>44913</v>
      </c>
      <c r="J392" s="50" t="str">
        <f>VLOOKUP(B392,'[1]Base 2022'!$E:$BX,22,0)</f>
        <v>4 Meses</v>
      </c>
      <c r="K392" s="22">
        <f>VLOOKUP(B392,'[1]Base 2022'!$E:$W,19,0)</f>
        <v>25832400</v>
      </c>
      <c r="L392" s="68"/>
      <c r="M392" s="68"/>
      <c r="N392" s="66">
        <v>0</v>
      </c>
      <c r="O392" s="19">
        <f t="shared" si="15"/>
        <v>0</v>
      </c>
      <c r="P392" s="68"/>
      <c r="Q392" s="21">
        <v>44913</v>
      </c>
      <c r="R392" s="95">
        <f>VLOOKUP(B392,'[1]Base 2022'!$E:$X,20,0)</f>
        <v>25832400</v>
      </c>
      <c r="S392" s="23">
        <f t="shared" si="18"/>
        <v>0</v>
      </c>
      <c r="T392" s="24">
        <v>0</v>
      </c>
      <c r="U392" s="24">
        <f t="shared" si="19"/>
        <v>25832400</v>
      </c>
      <c r="V392" s="52" t="str">
        <f>VLOOKUP(B392,'[1]Base 2022'!$E:$AJ,32,0)</f>
        <v>https://community.secop.gov.co/Public/Tendering/OpportunityDetail/Index?noticeUID=CO1.NTC.3163934&amp;isFromPublicArea=True&amp;isModal=False</v>
      </c>
    </row>
    <row r="393" spans="2:22" ht="36" x14ac:dyDescent="0.2">
      <c r="B393" s="55">
        <v>392</v>
      </c>
      <c r="C393" s="55" t="str">
        <f>VLOOKUP(B393,'[1]Base 2022'!$E:$V,2,0)</f>
        <v>ZEGELLA TOLOZA AYALA</v>
      </c>
      <c r="D393" s="67" t="str">
        <f>VLOOKUP(B393,'[1]Base 2022'!$E:$V,18,0)</f>
        <v>593-Prestar servicios profesionales al Instituto Distrital de Patrimonio Cultural en las actividades administrativas y técnicas en fachadas y espacio público en los Bienes de interés Cultural de la Subdirección de Protección e Intervención del Patrimonio</v>
      </c>
      <c r="E393" s="61">
        <f>VLOOKUP(B393,'[1]Base 2022'!$E:$Y,21,0)</f>
        <v>3030302.9090909092</v>
      </c>
      <c r="F393" s="65" t="str">
        <f>VLOOKUP(B393,'[1]Base 2022'!$E:$V,12,0)</f>
        <v>zegella.toloza@idpc.gov.co</v>
      </c>
      <c r="G393" s="47">
        <f>VLOOKUP(B393,'[1]Base 2022'!$E:$BX,26,0)</f>
        <v>44791</v>
      </c>
      <c r="H393" s="48">
        <v>44792</v>
      </c>
      <c r="I393" s="21">
        <v>44918</v>
      </c>
      <c r="J393" s="50" t="str">
        <f>VLOOKUP(B393,'[1]Base 2022'!$E:$BX,22,0)</f>
        <v>165 Días</v>
      </c>
      <c r="K393" s="22">
        <f>VLOOKUP(B393,'[1]Base 2022'!$E:$W,19,0)</f>
        <v>16666666</v>
      </c>
      <c r="L393" s="68"/>
      <c r="M393" s="68"/>
      <c r="N393" s="66">
        <v>0</v>
      </c>
      <c r="O393" s="19">
        <f t="shared" si="15"/>
        <v>0</v>
      </c>
      <c r="P393" s="68"/>
      <c r="Q393" s="21">
        <v>44918</v>
      </c>
      <c r="R393" s="95">
        <f>VLOOKUP(B393,'[1]Base 2022'!$E:$X,20,0)</f>
        <v>16666666</v>
      </c>
      <c r="S393" s="23">
        <f t="shared" si="18"/>
        <v>0</v>
      </c>
      <c r="T393" s="24">
        <v>0</v>
      </c>
      <c r="U393" s="24">
        <f t="shared" si="19"/>
        <v>16666666</v>
      </c>
      <c r="V393" s="52" t="str">
        <f>VLOOKUP(B393,'[1]Base 2022'!$E:$AJ,32,0)</f>
        <v>https://community.secop.gov.co/Public/Tendering/OpportunityDetail/Index?noticeUID=CO1.NTC.3164392&amp;isFromPublicArea=True&amp;isModal=False</v>
      </c>
    </row>
    <row r="394" spans="2:22" ht="36" x14ac:dyDescent="0.2">
      <c r="B394" s="55">
        <v>394</v>
      </c>
      <c r="C394" s="55" t="str">
        <f>VLOOKUP(B394,'[1]Base 2022'!$E:$V,2,0)</f>
        <v>LUIS FERNANDO SUESCÚN ARRIETA</v>
      </c>
      <c r="D394" s="67" t="str">
        <f>VLOOKUP(B394,'[1]Base 2022'!$E:$V,18,0)</f>
        <v xml:space="preserve">576-Prestar servicios profesionales al Instituto Distrital de Patrimonio Cultural apoyando las actividades relacionadas con el inventario de patrimonio arqueológico de Bogotá D.C. y los planes de manejo arqueológico que desarrolle el IDPC.  </v>
      </c>
      <c r="E394" s="61">
        <f>VLOOKUP(B394,'[1]Base 2022'!$E:$Y,21,0)</f>
        <v>5790000</v>
      </c>
      <c r="F394" s="65" t="str">
        <f>VLOOKUP(B394,'[1]Base 2022'!$E:$V,12,0)</f>
        <v>luis.suescun@idpc.gov.co</v>
      </c>
      <c r="G394" s="47">
        <f>VLOOKUP(B394,'[1]Base 2022'!$E:$BX,26,0)</f>
        <v>44797</v>
      </c>
      <c r="H394" s="48">
        <v>44799</v>
      </c>
      <c r="I394" s="21">
        <v>44926</v>
      </c>
      <c r="J394" s="50" t="str">
        <f>VLOOKUP(B394,'[1]Base 2022'!$E:$BX,22,0)</f>
        <v>129 Días</v>
      </c>
      <c r="K394" s="22">
        <f>VLOOKUP(B394,'[1]Base 2022'!$E:$W,19,0)</f>
        <v>24897000</v>
      </c>
      <c r="L394" s="68"/>
      <c r="M394" s="68"/>
      <c r="N394" s="66">
        <v>0</v>
      </c>
      <c r="O394" s="19">
        <f t="shared" si="15"/>
        <v>0</v>
      </c>
      <c r="P394" s="68"/>
      <c r="Q394" s="21">
        <v>44926</v>
      </c>
      <c r="R394" s="95">
        <f>VLOOKUP(B394,'[1]Base 2022'!$E:$X,20,0)</f>
        <v>24897000</v>
      </c>
      <c r="S394" s="23">
        <f t="shared" si="18"/>
        <v>0</v>
      </c>
      <c r="T394" s="24">
        <v>0</v>
      </c>
      <c r="U394" s="24">
        <f t="shared" si="19"/>
        <v>24897000</v>
      </c>
      <c r="V394" s="52" t="str">
        <f>VLOOKUP(B394,'[1]Base 2022'!$E:$AJ,32,0)</f>
        <v>https://community.secop.gov.co/Public/Tendering/OpportunityDetail/Index?noticeUID=CO1.NTC.3181834&amp;isFromPublicArea=True&amp;isModal=False</v>
      </c>
    </row>
    <row r="395" spans="2:22" s="14" customFormat="1" ht="36" x14ac:dyDescent="0.2">
      <c r="B395" s="110">
        <v>395</v>
      </c>
      <c r="C395" s="110" t="str">
        <f>VLOOKUP(B395,'[1]Base 2022'!$E:$V,2,0)</f>
        <v>TRANSPORTES Y MUDANZAS CHICO S A S</v>
      </c>
      <c r="D395" s="111" t="str">
        <f>VLOOKUP(B395,'[1]Base 2022'!$E:$V,18,0)</f>
        <v>448-Contratar la prestación de servicios de mensajería externa para el Instituto Distrital de Patrimonio Cultural, por lo cual solicita dar inicio al proceso de selección correspondiente.</v>
      </c>
      <c r="E395" s="112" t="s">
        <v>1676</v>
      </c>
      <c r="F395" s="113" t="str">
        <f>VLOOKUP(B395,'[1]Base 2022'!$E:$V,12,0)</f>
        <v>ejecutivo2.licitaciones@mudanzaschico.com</v>
      </c>
      <c r="G395" s="114">
        <f>VLOOKUP(B395,'[1]Base 2022'!$E:$BX,26,0)</f>
        <v>44799</v>
      </c>
      <c r="H395" s="115">
        <v>44806</v>
      </c>
      <c r="I395" s="116">
        <v>44927</v>
      </c>
      <c r="J395" s="117" t="str">
        <f>VLOOKUP(B395,'[1]Base 2022'!$E:$BX,22,0)</f>
        <v>4 Meses</v>
      </c>
      <c r="K395" s="118">
        <f>VLOOKUP(B395,'[1]Base 2022'!$E:$W,19,0)</f>
        <v>14000000</v>
      </c>
      <c r="L395" s="119"/>
      <c r="M395" s="119"/>
      <c r="N395" s="120">
        <v>0</v>
      </c>
      <c r="O395" s="121">
        <f t="shared" si="15"/>
        <v>0</v>
      </c>
      <c r="P395" s="119"/>
      <c r="Q395" s="116">
        <v>44927</v>
      </c>
      <c r="R395" s="122">
        <f>VLOOKUP(B395,'[1]Base 2022'!$E:$X,20,0)</f>
        <v>14000000</v>
      </c>
      <c r="S395" s="123">
        <v>0</v>
      </c>
      <c r="T395" s="124">
        <v>0</v>
      </c>
      <c r="U395" s="124">
        <v>0</v>
      </c>
      <c r="V395" s="125" t="str">
        <f>VLOOKUP(B395,'[1]Base 2022'!$E:$AJ,32,0)</f>
        <v>https://community.secop.gov.co/Public/Tendering/ContractNoticePhases/View?PPI=CO1.PPI.19945000&amp;isFromPublicArea=True&amp;isModal=False</v>
      </c>
    </row>
    <row r="396" spans="2:22" s="14" customFormat="1" ht="36" x14ac:dyDescent="0.2">
      <c r="B396" s="110">
        <v>397</v>
      </c>
      <c r="C396" s="110" t="str">
        <f>VLOOKUP(B396,'[1]Base 2022'!$E:$V,2,0)</f>
        <v>CARLOS HERNANDO SANDOVAL MORA</v>
      </c>
      <c r="D396" s="111" t="str">
        <f>VLOOKUP(B396,'[1]Base 2022'!$E:$V,18,0)</f>
        <v>562-Prestar servicios profesionales al Instituto Distrital de Patrimonio Cultural, para apoyar las actividades de formulación y monitoreo de las políticas de gestión y desempeño y las políticas públicas en las que participa la entidad</v>
      </c>
      <c r="E396" s="112">
        <f>VLOOKUP(B396,'[1]Base 2022'!$E:$Y,21,0)</f>
        <v>5871000</v>
      </c>
      <c r="F396" s="113" t="str">
        <f>VLOOKUP(B396,'[1]Base 2022'!$E:$V,12,0)</f>
        <v>carlos.sandoval@idpc.gov.co</v>
      </c>
      <c r="G396" s="114">
        <f>VLOOKUP(B396,'[1]Base 2022'!$E:$BX,26,0)</f>
        <v>44802</v>
      </c>
      <c r="H396" s="115">
        <v>44803</v>
      </c>
      <c r="I396" s="116">
        <v>44924</v>
      </c>
      <c r="J396" s="117" t="str">
        <f>VLOOKUP(B396,'[1]Base 2022'!$E:$BX,22,0)</f>
        <v>4 Meses</v>
      </c>
      <c r="K396" s="118">
        <f>VLOOKUP(B396,'[1]Base 2022'!$E:$W,19,0)</f>
        <v>23484000</v>
      </c>
      <c r="L396" s="119"/>
      <c r="M396" s="119"/>
      <c r="N396" s="120">
        <v>0</v>
      </c>
      <c r="O396" s="121">
        <f t="shared" si="15"/>
        <v>0</v>
      </c>
      <c r="P396" s="119"/>
      <c r="Q396" s="116">
        <v>44924</v>
      </c>
      <c r="R396" s="122">
        <f>VLOOKUP(B396,'[1]Base 2022'!$E:$X,20,0)</f>
        <v>23484000</v>
      </c>
      <c r="S396" s="123">
        <f t="shared" si="18"/>
        <v>0</v>
      </c>
      <c r="T396" s="124">
        <v>0</v>
      </c>
      <c r="U396" s="124">
        <f t="shared" si="19"/>
        <v>23484000</v>
      </c>
      <c r="V396" s="125" t="str">
        <f>VLOOKUP(B396,'[1]Base 2022'!$E:$AJ,32,0)</f>
        <v>https://community.secop.gov.co/Public/Tendering/OpportunityDetail/Index?noticeUID=CO1.NTC.3205013&amp;isFromPublicArea=True&amp;isModal=False</v>
      </c>
    </row>
    <row r="397" spans="2:22" s="14" customFormat="1" ht="36" x14ac:dyDescent="0.2">
      <c r="B397" s="110">
        <v>398</v>
      </c>
      <c r="C397" s="110" t="str">
        <f>VLOOKUP(B397,'[1]Base 2022'!$E:$V,2,0)</f>
        <v>German Alberto Sanchez</v>
      </c>
      <c r="D397" s="111" t="str">
        <f>VLOOKUP(B397,'[1]Base 2022'!$E:$V,18,0)</f>
        <v>(Cod. 580) Prestar servicios profesionales al Instituto Distrital de Patrimonio cultural para apoyar la elaboración e implementación de un proceso de creación en cerámica y pedagogía en el marco del proyecto de renovación del Museo de Bogotá</v>
      </c>
      <c r="E397" s="112">
        <f>VLOOKUP(B397,'[1]Base 2022'!$E:$Y,21,0)</f>
        <v>4377500.0970873786</v>
      </c>
      <c r="F397" s="113" t="str">
        <f>VLOOKUP(B397,'[1]Base 2022'!$E:$V,12,0)</f>
        <v>gsaturno82@gmail.com</v>
      </c>
      <c r="G397" s="114">
        <f>VLOOKUP(B397,'[1]Base 2022'!$E:$BX,26,0)</f>
        <v>44802</v>
      </c>
      <c r="H397" s="115">
        <v>44805</v>
      </c>
      <c r="I397" s="116">
        <v>44908</v>
      </c>
      <c r="J397" s="117" t="str">
        <f>VLOOKUP(B397,'[1]Base 2022'!$E:$BX,22,0)</f>
        <v>103 Días</v>
      </c>
      <c r="K397" s="118">
        <f>VLOOKUP(B397,'[1]Base 2022'!$E:$W,19,0)</f>
        <v>15029417</v>
      </c>
      <c r="L397" s="119"/>
      <c r="M397" s="119"/>
      <c r="N397" s="120">
        <v>0</v>
      </c>
      <c r="O397" s="121">
        <f t="shared" si="15"/>
        <v>0</v>
      </c>
      <c r="P397" s="119"/>
      <c r="Q397" s="116">
        <v>44908</v>
      </c>
      <c r="R397" s="122">
        <f>VLOOKUP(B397,'[1]Base 2022'!$E:$X,20,0)</f>
        <v>15029417</v>
      </c>
      <c r="S397" s="123">
        <f t="shared" si="18"/>
        <v>0</v>
      </c>
      <c r="T397" s="124">
        <v>0</v>
      </c>
      <c r="U397" s="124">
        <f t="shared" si="19"/>
        <v>15029417</v>
      </c>
      <c r="V397" s="125" t="str">
        <f>VLOOKUP(B397,'[1]Base 2022'!$E:$AJ,32,0)</f>
        <v>https://community.secop.gov.co/Public/Tendering/OpportunityDetail/Index?noticeUID=CO1.NTC.3205053&amp;isFromPublicArea=True&amp;isModal=False</v>
      </c>
    </row>
    <row r="398" spans="2:22" s="14" customFormat="1" ht="36" x14ac:dyDescent="0.2">
      <c r="B398" s="110">
        <v>399</v>
      </c>
      <c r="C398" s="110" t="str">
        <f>VLOOKUP(B398,'[1]Base 2022'!$E:$V,2,0)</f>
        <v>GRUPO LOS LAGOS S.A.S.</v>
      </c>
      <c r="D398" s="111" t="str">
        <f>VLOOKUP(B398,'[1]Base 2022'!$E:$V,18,0)</f>
        <v>444-591-592-Contratar el suministro de elementos de papelería y útiles de escritorio y oficina para el IDPC</v>
      </c>
      <c r="E398" s="112" t="s">
        <v>1676</v>
      </c>
      <c r="F398" s="113" t="str">
        <f>VLOOKUP(B398,'[1]Base 2022'!$E:$V,12,0)</f>
        <v>HCG.LAGOS@GMAIL.COM</v>
      </c>
      <c r="G398" s="114">
        <f>VLOOKUP(B398,'[1]Base 2022'!$E:$BX,26,0)</f>
        <v>44803</v>
      </c>
      <c r="H398" s="115"/>
      <c r="I398" s="116"/>
      <c r="J398" s="117" t="str">
        <f>VLOOKUP(B398,'[1]Base 2022'!$E:$BX,22,0)</f>
        <v>4 Meses</v>
      </c>
      <c r="K398" s="118">
        <f>VLOOKUP(B398,'[1]Base 2022'!$E:$W,19,0)</f>
        <v>20000000</v>
      </c>
      <c r="L398" s="119"/>
      <c r="M398" s="119"/>
      <c r="N398" s="120">
        <v>0</v>
      </c>
      <c r="O398" s="121">
        <f t="shared" si="15"/>
        <v>0</v>
      </c>
      <c r="P398" s="119"/>
      <c r="Q398" s="116"/>
      <c r="R398" s="122">
        <f>VLOOKUP(B398,'[1]Base 2022'!$E:$X,20,0)</f>
        <v>20000000</v>
      </c>
      <c r="S398" s="123">
        <v>0</v>
      </c>
      <c r="T398" s="124">
        <v>0</v>
      </c>
      <c r="U398" s="124">
        <f t="shared" si="19"/>
        <v>20000000</v>
      </c>
      <c r="V398" s="125" t="str">
        <f>VLOOKUP(B398,'[1]Base 2022'!$E:$AJ,32,0)</f>
        <v>https://community.secop.gov.co/Public/Tendering/OpportunityDetail/Index?noticeUID=CO1.NTC.3173564&amp;isFromPublicArea=True&amp;isModal=False</v>
      </c>
    </row>
    <row r="399" spans="2:22" x14ac:dyDescent="0.2">
      <c r="B399" s="96"/>
      <c r="D399" s="97"/>
      <c r="E399" s="29"/>
      <c r="F399" s="71"/>
      <c r="G399" s="98"/>
      <c r="H399" s="99"/>
      <c r="I399" s="100"/>
      <c r="J399" s="101"/>
      <c r="K399" s="102"/>
      <c r="L399" s="26"/>
      <c r="M399" s="26"/>
      <c r="N399" s="103"/>
      <c r="O399" s="103"/>
      <c r="P399" s="26"/>
      <c r="Q399" s="100"/>
      <c r="R399" s="104"/>
      <c r="S399" s="104"/>
      <c r="T399" s="104"/>
      <c r="U399" s="104"/>
      <c r="V399" s="105"/>
    </row>
    <row r="400" spans="2:22" x14ac:dyDescent="0.2">
      <c r="B400" s="96"/>
      <c r="D400" s="97"/>
      <c r="E400" s="29"/>
      <c r="F400" s="71"/>
      <c r="G400" s="98"/>
      <c r="H400" s="99"/>
      <c r="I400" s="100"/>
      <c r="J400" s="101"/>
      <c r="K400" s="102"/>
      <c r="L400" s="26"/>
      <c r="M400" s="26"/>
      <c r="N400" s="103"/>
      <c r="O400" s="103"/>
      <c r="P400" s="26"/>
      <c r="Q400" s="100"/>
      <c r="R400" s="104"/>
      <c r="S400" s="104"/>
      <c r="T400" s="104"/>
      <c r="U400" s="104"/>
      <c r="V400" s="105"/>
    </row>
    <row r="401" spans="1:22" x14ac:dyDescent="0.2">
      <c r="B401" s="96"/>
      <c r="D401" s="97"/>
      <c r="E401" s="29"/>
      <c r="F401" s="71"/>
      <c r="G401" s="98"/>
      <c r="H401" s="99"/>
      <c r="I401" s="100"/>
      <c r="J401" s="101"/>
      <c r="K401" s="102"/>
      <c r="L401" s="26"/>
      <c r="M401" s="26"/>
      <c r="N401" s="103"/>
      <c r="O401" s="103"/>
      <c r="P401" s="26"/>
      <c r="Q401" s="100"/>
      <c r="R401" s="104"/>
      <c r="S401" s="104"/>
      <c r="T401" s="104"/>
      <c r="U401" s="104"/>
      <c r="V401" s="105"/>
    </row>
    <row r="402" spans="1:22" x14ac:dyDescent="0.2">
      <c r="B402" s="96"/>
      <c r="D402" s="97"/>
      <c r="E402" s="29"/>
      <c r="F402" s="71"/>
      <c r="G402" s="98"/>
      <c r="H402" s="99"/>
      <c r="I402" s="100"/>
      <c r="J402" s="101"/>
      <c r="K402" s="102"/>
      <c r="L402" s="26"/>
      <c r="M402" s="26"/>
      <c r="N402" s="103"/>
      <c r="O402" s="103"/>
      <c r="P402" s="26"/>
      <c r="Q402" s="100"/>
      <c r="R402" s="104"/>
      <c r="S402" s="104"/>
      <c r="T402" s="104"/>
      <c r="U402" s="104"/>
      <c r="V402" s="105"/>
    </row>
    <row r="403" spans="1:22" x14ac:dyDescent="0.2">
      <c r="B403" s="96"/>
      <c r="D403" s="97"/>
      <c r="E403" s="29"/>
      <c r="F403" s="71"/>
      <c r="G403" s="98"/>
      <c r="H403" s="99"/>
      <c r="I403" s="100"/>
      <c r="J403" s="101"/>
      <c r="K403" s="102"/>
      <c r="L403" s="26"/>
      <c r="M403" s="26"/>
      <c r="N403" s="103"/>
      <c r="O403" s="103"/>
      <c r="P403" s="26"/>
      <c r="Q403" s="100"/>
      <c r="R403" s="104"/>
      <c r="S403" s="104"/>
      <c r="T403" s="104"/>
      <c r="U403" s="104"/>
      <c r="V403" s="105"/>
    </row>
    <row r="404" spans="1:22" x14ac:dyDescent="0.2">
      <c r="B404" s="69"/>
      <c r="C404" s="106"/>
      <c r="D404" s="70"/>
      <c r="E404" s="26"/>
      <c r="F404" s="71"/>
      <c r="G404" s="72"/>
      <c r="H404" s="73"/>
      <c r="I404" s="73"/>
      <c r="J404" s="73"/>
      <c r="L404" s="26"/>
      <c r="M404" s="26"/>
      <c r="N404" s="26"/>
      <c r="O404" s="26"/>
      <c r="P404" s="26"/>
      <c r="Q404" s="26"/>
      <c r="R404" s="27"/>
      <c r="S404" s="27"/>
      <c r="T404" s="28"/>
      <c r="U404" s="28"/>
      <c r="V404" s="74"/>
    </row>
    <row r="405" spans="1:22" x14ac:dyDescent="0.2">
      <c r="B405" s="69"/>
      <c r="C405" s="106"/>
      <c r="D405" s="70"/>
      <c r="E405" s="26"/>
      <c r="F405" s="71"/>
      <c r="G405" s="72"/>
      <c r="H405" s="73"/>
      <c r="I405" s="73"/>
      <c r="J405" s="73"/>
      <c r="L405" s="26"/>
      <c r="M405" s="26"/>
      <c r="N405" s="26"/>
      <c r="O405" s="26"/>
      <c r="P405" s="26"/>
      <c r="Q405" s="26"/>
      <c r="R405" s="27"/>
      <c r="S405" s="27"/>
      <c r="T405" s="28"/>
      <c r="U405" s="28"/>
      <c r="V405" s="74"/>
    </row>
    <row r="406" spans="1:22" ht="36" customHeight="1" x14ac:dyDescent="0.2">
      <c r="B406" s="109" t="s">
        <v>1845</v>
      </c>
      <c r="C406" s="109"/>
      <c r="D406" s="109"/>
      <c r="E406" s="109"/>
      <c r="F406" s="109"/>
      <c r="G406" s="109"/>
      <c r="H406" s="109"/>
      <c r="I406" s="109"/>
      <c r="J406" s="109"/>
      <c r="K406" s="109"/>
      <c r="L406" s="109"/>
      <c r="M406" s="109"/>
      <c r="N406" s="109"/>
      <c r="O406" s="109"/>
      <c r="P406" s="109"/>
      <c r="Q406" s="109"/>
      <c r="R406" s="109"/>
      <c r="S406" s="109"/>
      <c r="T406" s="109"/>
      <c r="U406" s="109"/>
    </row>
    <row r="407" spans="1:22" x14ac:dyDescent="0.2">
      <c r="B407" s="69"/>
      <c r="C407" s="106"/>
      <c r="D407" s="70"/>
      <c r="E407" s="75"/>
      <c r="F407" s="71"/>
      <c r="G407" s="72"/>
      <c r="H407" s="73"/>
      <c r="I407" s="73"/>
      <c r="J407" s="73"/>
      <c r="L407" s="26"/>
      <c r="M407" s="26"/>
      <c r="N407" s="26"/>
      <c r="O407" s="26"/>
      <c r="P407" s="26"/>
      <c r="Q407" s="26"/>
      <c r="R407" s="27"/>
      <c r="S407" s="27"/>
      <c r="T407" s="28"/>
      <c r="U407" s="28"/>
      <c r="V407" s="74"/>
    </row>
    <row r="408" spans="1:22" x14ac:dyDescent="0.2">
      <c r="A408" s="5"/>
      <c r="B408" s="69"/>
      <c r="C408" s="106"/>
      <c r="D408" s="70"/>
      <c r="E408" s="26"/>
      <c r="F408" s="71"/>
      <c r="G408" s="72"/>
      <c r="H408" s="73"/>
      <c r="I408" s="73"/>
      <c r="J408" s="73"/>
      <c r="L408" s="26"/>
      <c r="M408" s="26"/>
      <c r="N408" s="26"/>
      <c r="O408" s="26"/>
      <c r="P408" s="26"/>
      <c r="Q408" s="26"/>
      <c r="R408" s="27"/>
      <c r="S408" s="27"/>
      <c r="T408" s="28"/>
      <c r="U408" s="28"/>
      <c r="V408" s="74"/>
    </row>
    <row r="409" spans="1:22" x14ac:dyDescent="0.2">
      <c r="A409" s="5"/>
      <c r="B409" s="69"/>
      <c r="C409" s="106"/>
      <c r="D409" s="70"/>
      <c r="E409" s="26"/>
      <c r="F409" s="71"/>
      <c r="G409" s="72"/>
      <c r="H409" s="73"/>
      <c r="I409" s="73"/>
      <c r="J409" s="73"/>
      <c r="L409" s="26"/>
      <c r="M409" s="26"/>
      <c r="N409" s="26"/>
      <c r="O409" s="26"/>
      <c r="P409" s="26"/>
      <c r="Q409" s="26"/>
      <c r="R409" s="27"/>
      <c r="S409" s="27"/>
      <c r="T409" s="28"/>
      <c r="U409" s="28"/>
      <c r="V409" s="74"/>
    </row>
    <row r="410" spans="1:22" x14ac:dyDescent="0.2">
      <c r="A410" s="5"/>
      <c r="B410" s="69"/>
      <c r="C410" s="106"/>
      <c r="D410" s="70"/>
      <c r="E410" s="26"/>
      <c r="F410" s="71"/>
      <c r="G410" s="72"/>
      <c r="H410" s="73"/>
      <c r="I410" s="73"/>
      <c r="J410" s="73"/>
      <c r="L410" s="26"/>
      <c r="M410" s="26"/>
      <c r="N410" s="26"/>
      <c r="O410" s="26"/>
      <c r="P410" s="26"/>
      <c r="Q410" s="26"/>
      <c r="R410" s="27"/>
      <c r="S410" s="27"/>
      <c r="T410" s="28"/>
      <c r="U410" s="28"/>
      <c r="V410" s="74"/>
    </row>
    <row r="411" spans="1:22" x14ac:dyDescent="0.2">
      <c r="A411" s="5"/>
      <c r="B411" s="69"/>
      <c r="C411" s="106"/>
      <c r="D411" s="70"/>
      <c r="E411" s="26"/>
      <c r="F411" s="71"/>
      <c r="G411" s="72"/>
      <c r="H411" s="73"/>
      <c r="I411" s="73"/>
      <c r="J411" s="73"/>
      <c r="L411" s="26"/>
      <c r="M411" s="26"/>
      <c r="N411" s="26"/>
      <c r="O411" s="26"/>
      <c r="P411" s="26"/>
      <c r="Q411" s="26"/>
      <c r="R411" s="27"/>
      <c r="S411" s="27"/>
      <c r="T411" s="28"/>
      <c r="U411" s="28"/>
      <c r="V411" s="74"/>
    </row>
    <row r="412" spans="1:22" x14ac:dyDescent="0.2">
      <c r="B412" s="69"/>
      <c r="C412" s="106"/>
      <c r="D412" s="70"/>
      <c r="E412" s="26"/>
      <c r="F412" s="71"/>
      <c r="G412" s="72"/>
      <c r="H412" s="73"/>
      <c r="I412" s="73"/>
      <c r="J412" s="73"/>
      <c r="L412" s="26"/>
      <c r="M412" s="26"/>
      <c r="N412" s="26"/>
      <c r="O412" s="26"/>
      <c r="P412" s="26"/>
      <c r="Q412" s="26"/>
      <c r="R412" s="27"/>
      <c r="S412" s="27"/>
      <c r="T412" s="28"/>
      <c r="U412" s="28"/>
      <c r="V412" s="74"/>
    </row>
    <row r="413" spans="1:22" x14ac:dyDescent="0.2">
      <c r="B413" s="69"/>
      <c r="C413" s="106"/>
      <c r="D413" s="70"/>
      <c r="E413" s="26"/>
      <c r="F413" s="71"/>
      <c r="G413" s="72"/>
      <c r="H413" s="73"/>
      <c r="I413" s="73"/>
      <c r="J413" s="73"/>
      <c r="L413" s="26"/>
      <c r="M413" s="26"/>
      <c r="N413" s="26"/>
      <c r="O413" s="26"/>
      <c r="P413" s="26"/>
      <c r="Q413" s="26"/>
      <c r="R413" s="27"/>
      <c r="S413" s="27"/>
      <c r="T413" s="28"/>
      <c r="U413" s="28"/>
      <c r="V413" s="74"/>
    </row>
    <row r="414" spans="1:22" x14ac:dyDescent="0.2">
      <c r="A414" s="5"/>
      <c r="B414" s="69"/>
      <c r="C414" s="106"/>
      <c r="D414" s="70"/>
      <c r="E414" s="26"/>
      <c r="F414" s="71"/>
      <c r="G414" s="72"/>
      <c r="H414" s="73"/>
      <c r="I414" s="73"/>
      <c r="J414" s="73"/>
      <c r="L414" s="26"/>
      <c r="M414" s="26"/>
      <c r="N414" s="26"/>
      <c r="O414" s="26"/>
      <c r="P414" s="26"/>
      <c r="Q414" s="26"/>
      <c r="R414" s="27"/>
      <c r="S414" s="27"/>
      <c r="T414" s="28"/>
      <c r="U414" s="28"/>
      <c r="V414" s="74"/>
    </row>
    <row r="415" spans="1:22" x14ac:dyDescent="0.2">
      <c r="B415" s="69"/>
      <c r="C415" s="106"/>
      <c r="D415" s="70"/>
      <c r="E415" s="26"/>
      <c r="F415" s="71"/>
      <c r="G415" s="72"/>
      <c r="H415" s="73"/>
      <c r="I415" s="73"/>
      <c r="J415" s="73"/>
      <c r="L415" s="26"/>
      <c r="M415" s="26"/>
      <c r="N415" s="26"/>
      <c r="O415" s="26"/>
      <c r="P415" s="26"/>
      <c r="Q415" s="26"/>
      <c r="R415" s="27"/>
      <c r="S415" s="27"/>
      <c r="T415" s="28"/>
      <c r="U415" s="28"/>
      <c r="V415" s="74"/>
    </row>
    <row r="416" spans="1:22" x14ac:dyDescent="0.2">
      <c r="B416" s="69"/>
      <c r="C416" s="106"/>
      <c r="D416" s="70"/>
      <c r="E416" s="26"/>
      <c r="F416" s="71"/>
      <c r="G416" s="72"/>
      <c r="H416" s="73"/>
      <c r="I416" s="73"/>
      <c r="J416" s="73"/>
      <c r="L416" s="26"/>
      <c r="M416" s="26"/>
      <c r="N416" s="26"/>
      <c r="O416" s="26"/>
      <c r="P416" s="26"/>
      <c r="Q416" s="26"/>
      <c r="R416" s="27"/>
      <c r="S416" s="27"/>
      <c r="T416" s="28"/>
      <c r="U416" s="28"/>
      <c r="V416" s="74"/>
    </row>
    <row r="417" spans="2:22" x14ac:dyDescent="0.2">
      <c r="B417" s="76"/>
      <c r="C417" s="107"/>
      <c r="D417" s="70"/>
      <c r="E417" s="29"/>
      <c r="F417" s="71"/>
      <c r="G417" s="77"/>
      <c r="H417" s="73"/>
      <c r="I417" s="73"/>
      <c r="J417" s="78"/>
      <c r="K417" s="79"/>
      <c r="L417" s="26"/>
      <c r="M417" s="26"/>
      <c r="N417" s="29"/>
      <c r="O417" s="29"/>
      <c r="P417" s="29"/>
      <c r="Q417" s="29"/>
      <c r="R417" s="30"/>
      <c r="S417" s="30"/>
      <c r="T417" s="28"/>
      <c r="U417" s="28"/>
      <c r="V417" s="74"/>
    </row>
    <row r="418" spans="2:22" x14ac:dyDescent="0.2">
      <c r="B418" s="76"/>
      <c r="C418" s="107"/>
      <c r="D418" s="70"/>
      <c r="E418" s="29"/>
      <c r="F418" s="80"/>
      <c r="G418" s="77"/>
      <c r="H418" s="73"/>
      <c r="I418" s="73"/>
      <c r="J418" s="78"/>
      <c r="K418" s="79"/>
      <c r="L418" s="26"/>
      <c r="M418" s="26"/>
      <c r="N418" s="29"/>
      <c r="O418" s="29"/>
      <c r="P418" s="29"/>
      <c r="Q418" s="29"/>
      <c r="R418" s="30"/>
      <c r="S418" s="30"/>
      <c r="T418" s="28"/>
      <c r="U418" s="28"/>
      <c r="V418" s="74"/>
    </row>
    <row r="419" spans="2:22" x14ac:dyDescent="0.2">
      <c r="B419" s="76"/>
      <c r="C419" s="107"/>
      <c r="D419" s="70"/>
      <c r="E419" s="29"/>
      <c r="F419" s="71"/>
      <c r="G419" s="77"/>
      <c r="H419" s="73"/>
      <c r="I419" s="73"/>
      <c r="J419" s="78"/>
      <c r="K419" s="79"/>
      <c r="L419" s="26"/>
      <c r="M419" s="26"/>
      <c r="N419" s="29"/>
      <c r="O419" s="29"/>
      <c r="P419" s="29"/>
      <c r="Q419" s="29"/>
      <c r="R419" s="30"/>
      <c r="S419" s="30"/>
      <c r="T419" s="28"/>
      <c r="U419" s="28"/>
      <c r="V419" s="74"/>
    </row>
    <row r="420" spans="2:22" x14ac:dyDescent="0.2">
      <c r="B420" s="76"/>
      <c r="C420" s="107"/>
      <c r="D420" s="70"/>
      <c r="E420" s="29"/>
      <c r="F420" s="71"/>
      <c r="G420" s="77"/>
      <c r="H420" s="73"/>
      <c r="I420" s="73"/>
      <c r="J420" s="78"/>
      <c r="K420" s="79"/>
      <c r="L420" s="26"/>
      <c r="M420" s="26"/>
      <c r="N420" s="29"/>
      <c r="O420" s="29"/>
      <c r="P420" s="29"/>
      <c r="Q420" s="29"/>
      <c r="R420" s="30"/>
      <c r="S420" s="30"/>
      <c r="T420" s="28"/>
      <c r="U420" s="28"/>
      <c r="V420" s="74"/>
    </row>
    <row r="421" spans="2:22" x14ac:dyDescent="0.2">
      <c r="B421" s="76"/>
      <c r="C421" s="107"/>
      <c r="D421" s="70"/>
      <c r="E421" s="29"/>
      <c r="F421" s="71"/>
      <c r="G421" s="77"/>
      <c r="H421" s="73"/>
      <c r="I421" s="73"/>
      <c r="J421" s="78"/>
      <c r="K421" s="79"/>
      <c r="L421" s="26"/>
      <c r="M421" s="26"/>
      <c r="N421" s="29"/>
      <c r="O421" s="29"/>
      <c r="P421" s="29"/>
      <c r="Q421" s="29"/>
      <c r="R421" s="30"/>
      <c r="S421" s="30"/>
      <c r="T421" s="28"/>
      <c r="U421" s="28"/>
      <c r="V421" s="74"/>
    </row>
    <row r="422" spans="2:22" x14ac:dyDescent="0.2">
      <c r="B422" s="76"/>
      <c r="C422" s="107"/>
      <c r="D422" s="70"/>
      <c r="E422" s="29"/>
      <c r="F422" s="71"/>
      <c r="G422" s="77"/>
      <c r="H422" s="73"/>
      <c r="I422" s="73"/>
      <c r="J422" s="78"/>
      <c r="K422" s="79"/>
      <c r="L422" s="26"/>
      <c r="M422" s="26"/>
      <c r="N422" s="29"/>
      <c r="O422" s="29"/>
      <c r="P422" s="29"/>
      <c r="Q422" s="29"/>
      <c r="R422" s="30"/>
      <c r="S422" s="30"/>
      <c r="T422" s="28"/>
      <c r="U422" s="28"/>
      <c r="V422" s="74"/>
    </row>
    <row r="423" spans="2:22" x14ac:dyDescent="0.2">
      <c r="B423" s="76"/>
      <c r="C423" s="107"/>
      <c r="D423" s="70"/>
      <c r="E423" s="29"/>
      <c r="F423" s="71"/>
      <c r="G423" s="77"/>
      <c r="H423" s="73"/>
      <c r="I423" s="73"/>
      <c r="J423" s="78"/>
      <c r="K423" s="79"/>
      <c r="L423" s="26"/>
      <c r="M423" s="26"/>
      <c r="N423" s="29"/>
      <c r="O423" s="29"/>
      <c r="P423" s="29"/>
      <c r="Q423" s="29"/>
      <c r="R423" s="30"/>
      <c r="S423" s="30"/>
      <c r="T423" s="28"/>
      <c r="U423" s="28"/>
      <c r="V423" s="74"/>
    </row>
    <row r="424" spans="2:22" x14ac:dyDescent="0.2">
      <c r="B424" s="76"/>
      <c r="C424" s="107"/>
      <c r="D424" s="70"/>
      <c r="E424" s="29"/>
      <c r="F424" s="71"/>
      <c r="G424" s="77"/>
      <c r="H424" s="73"/>
      <c r="I424" s="73"/>
      <c r="J424" s="78"/>
      <c r="K424" s="79"/>
      <c r="L424" s="26"/>
      <c r="M424" s="26"/>
      <c r="N424" s="29"/>
      <c r="O424" s="29"/>
      <c r="P424" s="29"/>
      <c r="Q424" s="29"/>
      <c r="R424" s="30"/>
      <c r="S424" s="30"/>
      <c r="T424" s="28"/>
      <c r="U424" s="28"/>
      <c r="V424" s="74"/>
    </row>
    <row r="425" spans="2:22" x14ac:dyDescent="0.2">
      <c r="B425" s="76"/>
      <c r="C425" s="107"/>
      <c r="D425" s="70"/>
      <c r="E425" s="29"/>
      <c r="F425" s="71"/>
      <c r="G425" s="77"/>
      <c r="H425" s="73"/>
      <c r="I425" s="73"/>
      <c r="J425" s="78"/>
      <c r="K425" s="79"/>
      <c r="L425" s="26"/>
      <c r="M425" s="26"/>
      <c r="N425" s="29"/>
      <c r="O425" s="29"/>
      <c r="P425" s="29"/>
      <c r="Q425" s="29"/>
      <c r="R425" s="30"/>
      <c r="S425" s="30"/>
      <c r="T425" s="28"/>
      <c r="U425" s="28"/>
      <c r="V425" s="74"/>
    </row>
    <row r="426" spans="2:22" x14ac:dyDescent="0.2">
      <c r="B426" s="76"/>
      <c r="C426" s="107"/>
      <c r="D426" s="70"/>
      <c r="E426" s="29"/>
      <c r="F426" s="71"/>
      <c r="G426" s="77"/>
      <c r="H426" s="73"/>
      <c r="I426" s="73"/>
      <c r="J426" s="78"/>
      <c r="K426" s="79"/>
      <c r="L426" s="26"/>
      <c r="M426" s="26"/>
      <c r="N426" s="29"/>
      <c r="O426" s="29"/>
      <c r="P426" s="29"/>
      <c r="Q426" s="29"/>
      <c r="R426" s="30"/>
      <c r="S426" s="30"/>
      <c r="T426" s="28"/>
      <c r="U426" s="28"/>
      <c r="V426" s="74"/>
    </row>
    <row r="427" spans="2:22" x14ac:dyDescent="0.2">
      <c r="B427" s="76"/>
      <c r="C427" s="107"/>
      <c r="D427" s="70"/>
      <c r="E427" s="29"/>
      <c r="F427" s="71"/>
      <c r="G427" s="77"/>
      <c r="H427" s="73"/>
      <c r="I427" s="73"/>
      <c r="J427" s="78"/>
      <c r="K427" s="79"/>
      <c r="L427" s="26"/>
      <c r="M427" s="26"/>
      <c r="N427" s="29"/>
      <c r="O427" s="29"/>
      <c r="P427" s="29"/>
      <c r="Q427" s="29"/>
      <c r="R427" s="30"/>
      <c r="S427" s="30"/>
      <c r="T427" s="28"/>
      <c r="U427" s="28"/>
      <c r="V427" s="74"/>
    </row>
    <row r="428" spans="2:22" x14ac:dyDescent="0.2">
      <c r="B428" s="76"/>
      <c r="C428" s="107"/>
      <c r="D428" s="70"/>
      <c r="E428" s="29"/>
      <c r="F428" s="80"/>
      <c r="G428" s="77"/>
      <c r="H428" s="73"/>
      <c r="I428" s="73"/>
      <c r="J428" s="78"/>
      <c r="K428" s="79"/>
      <c r="L428" s="26"/>
      <c r="M428" s="26"/>
      <c r="N428" s="29"/>
      <c r="O428" s="29"/>
      <c r="P428" s="29"/>
      <c r="Q428" s="29"/>
      <c r="R428" s="30"/>
      <c r="S428" s="30"/>
      <c r="T428" s="28"/>
      <c r="U428" s="28"/>
      <c r="V428" s="74"/>
    </row>
    <row r="429" spans="2:22" x14ac:dyDescent="0.2">
      <c r="B429" s="76"/>
      <c r="C429" s="107"/>
      <c r="D429" s="70"/>
      <c r="E429" s="29"/>
      <c r="F429" s="71"/>
      <c r="G429" s="77"/>
      <c r="H429" s="73"/>
      <c r="I429" s="73"/>
      <c r="J429" s="78"/>
      <c r="K429" s="79"/>
      <c r="L429" s="26"/>
      <c r="M429" s="26"/>
      <c r="N429" s="29"/>
      <c r="O429" s="29"/>
      <c r="P429" s="29"/>
      <c r="Q429" s="29"/>
      <c r="R429" s="30"/>
      <c r="S429" s="30"/>
      <c r="T429" s="28"/>
      <c r="U429" s="28"/>
      <c r="V429" s="74"/>
    </row>
    <row r="430" spans="2:22" x14ac:dyDescent="0.2">
      <c r="B430" s="76"/>
      <c r="C430" s="107"/>
      <c r="D430" s="70"/>
      <c r="E430" s="29"/>
      <c r="F430" s="71"/>
      <c r="G430" s="77"/>
      <c r="H430" s="81"/>
      <c r="I430" s="81"/>
      <c r="J430" s="82"/>
      <c r="K430" s="79"/>
      <c r="L430" s="26"/>
      <c r="M430" s="26"/>
      <c r="N430" s="29"/>
      <c r="O430" s="29"/>
      <c r="P430" s="29"/>
      <c r="Q430" s="29"/>
      <c r="R430" s="30"/>
      <c r="S430" s="30"/>
      <c r="T430" s="28"/>
      <c r="U430" s="28"/>
      <c r="V430" s="74"/>
    </row>
    <row r="431" spans="2:22" x14ac:dyDescent="0.2">
      <c r="B431" s="76"/>
      <c r="C431" s="107"/>
      <c r="D431" s="70"/>
      <c r="E431" s="29"/>
      <c r="F431" s="80"/>
      <c r="G431" s="77"/>
      <c r="H431" s="81"/>
      <c r="I431" s="81"/>
      <c r="J431" s="82"/>
      <c r="K431" s="79"/>
      <c r="L431" s="26"/>
      <c r="M431" s="26"/>
      <c r="N431" s="29"/>
      <c r="O431" s="29"/>
      <c r="P431" s="29"/>
      <c r="Q431" s="29"/>
      <c r="R431" s="30"/>
      <c r="S431" s="30"/>
      <c r="T431" s="28"/>
      <c r="U431" s="28"/>
      <c r="V431" s="74"/>
    </row>
    <row r="432" spans="2:22" x14ac:dyDescent="0.2">
      <c r="B432" s="76"/>
      <c r="C432" s="107"/>
      <c r="D432" s="70"/>
      <c r="E432" s="29"/>
      <c r="F432" s="71"/>
      <c r="G432" s="77"/>
      <c r="H432" s="81"/>
      <c r="I432" s="81"/>
      <c r="J432" s="82"/>
      <c r="K432" s="79"/>
      <c r="L432" s="26"/>
      <c r="M432" s="26"/>
      <c r="N432" s="29"/>
      <c r="O432" s="29"/>
      <c r="P432" s="29"/>
      <c r="Q432" s="29"/>
      <c r="R432" s="30"/>
      <c r="S432" s="30"/>
      <c r="T432" s="28"/>
      <c r="U432" s="28"/>
      <c r="V432" s="74"/>
    </row>
    <row r="433" spans="2:22" x14ac:dyDescent="0.2">
      <c r="B433" s="76"/>
      <c r="C433" s="107"/>
      <c r="D433" s="70"/>
      <c r="E433" s="29"/>
      <c r="F433" s="71"/>
      <c r="G433" s="77"/>
      <c r="H433" s="81"/>
      <c r="I433" s="81"/>
      <c r="J433" s="82"/>
      <c r="K433" s="79"/>
      <c r="L433" s="26"/>
      <c r="M433" s="26"/>
      <c r="N433" s="29"/>
      <c r="O433" s="29"/>
      <c r="P433" s="29"/>
      <c r="Q433" s="29"/>
      <c r="R433" s="30"/>
      <c r="S433" s="30"/>
      <c r="T433" s="28"/>
      <c r="U433" s="28"/>
      <c r="V433" s="74"/>
    </row>
    <row r="434" spans="2:22" x14ac:dyDescent="0.2">
      <c r="B434" s="76"/>
      <c r="C434" s="107"/>
      <c r="D434" s="70"/>
      <c r="E434" s="29"/>
      <c r="F434" s="83"/>
      <c r="G434" s="77"/>
      <c r="H434" s="81"/>
      <c r="I434" s="81"/>
      <c r="J434" s="82"/>
      <c r="K434" s="79"/>
      <c r="L434" s="26"/>
      <c r="M434" s="26"/>
      <c r="N434" s="29"/>
      <c r="O434" s="29"/>
      <c r="P434" s="29"/>
      <c r="Q434" s="29"/>
      <c r="R434" s="30"/>
      <c r="S434" s="30"/>
      <c r="T434" s="28"/>
      <c r="U434" s="28"/>
      <c r="V434" s="74"/>
    </row>
    <row r="435" spans="2:22" x14ac:dyDescent="0.2">
      <c r="B435" s="76"/>
      <c r="C435" s="107"/>
      <c r="D435" s="70"/>
      <c r="E435" s="29"/>
      <c r="F435" s="80"/>
      <c r="G435" s="77"/>
      <c r="H435" s="81"/>
      <c r="I435" s="81"/>
      <c r="J435" s="82"/>
      <c r="K435" s="79"/>
      <c r="L435" s="26"/>
      <c r="M435" s="26"/>
      <c r="N435" s="29"/>
      <c r="O435" s="29"/>
      <c r="P435" s="29"/>
      <c r="Q435" s="29"/>
      <c r="R435" s="30"/>
      <c r="S435" s="30"/>
      <c r="T435" s="28"/>
      <c r="U435" s="28"/>
      <c r="V435" s="74"/>
    </row>
    <row r="436" spans="2:22" x14ac:dyDescent="0.2">
      <c r="B436" s="76"/>
      <c r="C436" s="107"/>
      <c r="D436" s="70"/>
      <c r="E436" s="29"/>
      <c r="F436" s="71"/>
      <c r="G436" s="77"/>
      <c r="H436" s="81"/>
      <c r="I436" s="81"/>
      <c r="J436" s="82"/>
      <c r="K436" s="79"/>
      <c r="L436" s="26"/>
      <c r="M436" s="26"/>
      <c r="N436" s="29"/>
      <c r="O436" s="29"/>
      <c r="P436" s="29"/>
      <c r="Q436" s="29"/>
      <c r="R436" s="30"/>
      <c r="S436" s="30"/>
      <c r="T436" s="28"/>
      <c r="U436" s="28"/>
      <c r="V436" s="74"/>
    </row>
    <row r="437" spans="2:22" x14ac:dyDescent="0.2">
      <c r="B437" s="76"/>
      <c r="C437" s="107"/>
      <c r="D437" s="70"/>
      <c r="E437" s="29"/>
      <c r="F437" s="83"/>
      <c r="G437" s="77"/>
      <c r="H437" s="81"/>
      <c r="I437" s="81"/>
      <c r="J437" s="82"/>
      <c r="K437" s="79"/>
      <c r="L437" s="26"/>
      <c r="M437" s="26"/>
      <c r="N437" s="29"/>
      <c r="O437" s="29"/>
      <c r="P437" s="29"/>
      <c r="Q437" s="29"/>
      <c r="R437" s="30"/>
      <c r="S437" s="30"/>
      <c r="T437" s="28"/>
      <c r="U437" s="28"/>
      <c r="V437" s="74"/>
    </row>
    <row r="438" spans="2:22" x14ac:dyDescent="0.2">
      <c r="B438" s="76"/>
      <c r="C438" s="107"/>
      <c r="D438" s="70"/>
      <c r="E438" s="29"/>
      <c r="F438" s="71"/>
      <c r="G438" s="77"/>
      <c r="H438" s="81"/>
      <c r="I438" s="81"/>
      <c r="J438" s="82"/>
      <c r="K438" s="79"/>
      <c r="L438" s="26"/>
      <c r="M438" s="26"/>
      <c r="N438" s="29"/>
      <c r="O438" s="29"/>
      <c r="P438" s="29"/>
      <c r="Q438" s="29"/>
      <c r="R438" s="30"/>
      <c r="S438" s="30"/>
      <c r="T438" s="28"/>
      <c r="U438" s="28"/>
      <c r="V438" s="74"/>
    </row>
    <row r="439" spans="2:22" x14ac:dyDescent="0.2">
      <c r="B439" s="76"/>
      <c r="C439" s="107"/>
      <c r="D439" s="70"/>
      <c r="E439" s="29"/>
      <c r="F439" s="83"/>
      <c r="G439" s="77"/>
      <c r="H439" s="81"/>
      <c r="I439" s="81"/>
      <c r="J439" s="82"/>
      <c r="K439" s="79"/>
      <c r="L439" s="26"/>
      <c r="M439" s="26"/>
      <c r="N439" s="29"/>
      <c r="O439" s="29"/>
      <c r="P439" s="29"/>
      <c r="Q439" s="29"/>
      <c r="R439" s="30"/>
      <c r="S439" s="30"/>
      <c r="T439" s="28"/>
      <c r="U439" s="28"/>
      <c r="V439" s="74"/>
    </row>
    <row r="440" spans="2:22" x14ac:dyDescent="0.2">
      <c r="B440" s="76"/>
      <c r="C440" s="107"/>
      <c r="D440" s="70"/>
      <c r="E440" s="29"/>
      <c r="F440" s="80"/>
      <c r="G440" s="77"/>
      <c r="H440" s="81"/>
      <c r="I440" s="81"/>
      <c r="J440" s="82"/>
      <c r="K440" s="79"/>
      <c r="L440" s="26"/>
      <c r="M440" s="26"/>
      <c r="N440" s="29"/>
      <c r="O440" s="29"/>
      <c r="P440" s="29"/>
      <c r="Q440" s="29"/>
      <c r="R440" s="30"/>
      <c r="S440" s="30"/>
      <c r="T440" s="28"/>
      <c r="U440" s="28"/>
      <c r="V440" s="74"/>
    </row>
    <row r="441" spans="2:22" x14ac:dyDescent="0.2">
      <c r="B441" s="76"/>
      <c r="C441" s="107"/>
      <c r="D441" s="70"/>
      <c r="E441" s="29"/>
      <c r="F441" s="71"/>
      <c r="G441" s="77"/>
      <c r="H441" s="81"/>
      <c r="I441" s="81"/>
      <c r="J441" s="82"/>
      <c r="K441" s="79"/>
      <c r="L441" s="26"/>
      <c r="M441" s="26"/>
      <c r="N441" s="29"/>
      <c r="O441" s="29"/>
      <c r="P441" s="29"/>
      <c r="Q441" s="29"/>
      <c r="R441" s="30"/>
      <c r="S441" s="30"/>
      <c r="T441" s="28"/>
      <c r="U441" s="28"/>
      <c r="V441" s="74"/>
    </row>
    <row r="442" spans="2:22" x14ac:dyDescent="0.2">
      <c r="B442" s="76"/>
      <c r="C442" s="107"/>
      <c r="D442" s="70"/>
      <c r="E442" s="29"/>
      <c r="F442" s="80"/>
      <c r="G442" s="77"/>
      <c r="H442" s="81"/>
      <c r="I442" s="81"/>
      <c r="J442" s="82"/>
      <c r="K442" s="79"/>
      <c r="L442" s="26"/>
      <c r="M442" s="26"/>
      <c r="N442" s="29"/>
      <c r="O442" s="29"/>
      <c r="P442" s="29"/>
      <c r="Q442" s="29"/>
      <c r="R442" s="30"/>
      <c r="S442" s="30"/>
      <c r="T442" s="28"/>
      <c r="U442" s="28"/>
      <c r="V442" s="74"/>
    </row>
    <row r="443" spans="2:22" x14ac:dyDescent="0.2">
      <c r="B443" s="76"/>
      <c r="C443" s="107"/>
      <c r="D443" s="70"/>
      <c r="E443" s="29"/>
      <c r="F443" s="83"/>
      <c r="G443" s="77"/>
      <c r="H443" s="81"/>
      <c r="I443" s="81"/>
      <c r="J443" s="82"/>
      <c r="K443" s="79"/>
      <c r="L443" s="26"/>
      <c r="M443" s="26"/>
      <c r="N443" s="29"/>
      <c r="O443" s="29"/>
      <c r="P443" s="29"/>
      <c r="Q443" s="29"/>
      <c r="R443" s="30"/>
      <c r="S443" s="30"/>
      <c r="T443" s="28"/>
      <c r="U443" s="28"/>
      <c r="V443" s="84"/>
    </row>
    <row r="444" spans="2:22" x14ac:dyDescent="0.2">
      <c r="B444" s="76"/>
      <c r="C444" s="107"/>
      <c r="D444" s="70"/>
      <c r="E444" s="29"/>
      <c r="F444" s="83"/>
      <c r="G444" s="77"/>
      <c r="H444" s="81"/>
      <c r="I444" s="81"/>
      <c r="J444" s="82"/>
      <c r="K444" s="79"/>
      <c r="L444" s="26"/>
      <c r="M444" s="26"/>
      <c r="N444" s="29"/>
      <c r="O444" s="29"/>
      <c r="P444" s="29"/>
      <c r="Q444" s="29"/>
      <c r="R444" s="30"/>
      <c r="S444" s="30"/>
      <c r="T444" s="28"/>
      <c r="U444" s="28"/>
      <c r="V444" s="74"/>
    </row>
    <row r="445" spans="2:22" x14ac:dyDescent="0.2">
      <c r="B445" s="76"/>
      <c r="C445" s="107"/>
      <c r="D445" s="70"/>
      <c r="E445" s="29"/>
      <c r="F445" s="80"/>
      <c r="G445" s="77"/>
      <c r="H445" s="81"/>
      <c r="I445" s="81"/>
      <c r="J445" s="82"/>
      <c r="K445" s="79"/>
      <c r="L445" s="26"/>
      <c r="M445" s="26"/>
      <c r="N445" s="29"/>
      <c r="O445" s="29"/>
      <c r="P445" s="29"/>
      <c r="Q445" s="29"/>
      <c r="R445" s="30"/>
      <c r="S445" s="30"/>
      <c r="T445" s="28"/>
      <c r="U445" s="28"/>
      <c r="V445" s="74"/>
    </row>
    <row r="446" spans="2:22" x14ac:dyDescent="0.2">
      <c r="B446" s="76"/>
      <c r="C446" s="107"/>
      <c r="D446" s="70"/>
      <c r="E446" s="29"/>
      <c r="F446" s="80"/>
      <c r="G446" s="77"/>
      <c r="H446" s="81"/>
      <c r="I446" s="81"/>
      <c r="J446" s="82"/>
      <c r="K446" s="79"/>
      <c r="L446" s="26"/>
      <c r="M446" s="26"/>
      <c r="N446" s="29"/>
      <c r="O446" s="29"/>
      <c r="P446" s="29"/>
      <c r="Q446" s="29"/>
      <c r="R446" s="30"/>
      <c r="S446" s="30"/>
      <c r="T446" s="28"/>
      <c r="U446" s="28"/>
      <c r="V446" s="74"/>
    </row>
    <row r="447" spans="2:22" x14ac:dyDescent="0.2">
      <c r="B447" s="76"/>
      <c r="C447" s="107"/>
      <c r="D447" s="70"/>
      <c r="E447" s="29"/>
      <c r="F447" s="83"/>
      <c r="G447" s="77"/>
      <c r="H447" s="81"/>
      <c r="I447" s="81"/>
      <c r="J447" s="82"/>
      <c r="K447" s="79"/>
      <c r="L447" s="26"/>
      <c r="M447" s="26"/>
      <c r="N447" s="29"/>
      <c r="O447" s="29"/>
      <c r="P447" s="29"/>
      <c r="Q447" s="29"/>
      <c r="R447" s="30"/>
      <c r="S447" s="30"/>
      <c r="T447" s="28"/>
      <c r="U447" s="28"/>
      <c r="V447" s="84"/>
    </row>
    <row r="448" spans="2:22" x14ac:dyDescent="0.2">
      <c r="B448" s="76"/>
      <c r="C448" s="107"/>
      <c r="D448" s="70"/>
      <c r="E448" s="29"/>
      <c r="F448" s="83"/>
      <c r="G448" s="77"/>
      <c r="H448" s="81"/>
      <c r="I448" s="81"/>
      <c r="J448" s="82"/>
      <c r="K448" s="79"/>
      <c r="L448" s="26"/>
      <c r="M448" s="26"/>
      <c r="N448" s="29"/>
      <c r="O448" s="29"/>
      <c r="P448" s="29"/>
      <c r="Q448" s="29"/>
      <c r="R448" s="30"/>
      <c r="S448" s="30"/>
      <c r="T448" s="28"/>
      <c r="U448" s="28"/>
      <c r="V448" s="84"/>
    </row>
    <row r="449" spans="2:22" x14ac:dyDescent="0.2">
      <c r="B449" s="76"/>
      <c r="C449" s="107"/>
      <c r="D449" s="70"/>
      <c r="E449" s="29"/>
      <c r="F449" s="80"/>
      <c r="G449" s="77"/>
      <c r="H449" s="81"/>
      <c r="I449" s="81"/>
      <c r="J449" s="82"/>
      <c r="K449" s="79"/>
      <c r="L449" s="26"/>
      <c r="M449" s="26"/>
      <c r="N449" s="29"/>
      <c r="O449" s="29"/>
      <c r="P449" s="29"/>
      <c r="Q449" s="29"/>
      <c r="R449" s="30"/>
      <c r="S449" s="30"/>
      <c r="T449" s="28"/>
      <c r="U449" s="28"/>
      <c r="V449" s="74"/>
    </row>
    <row r="450" spans="2:22" x14ac:dyDescent="0.2">
      <c r="B450" s="76"/>
      <c r="C450" s="107"/>
      <c r="D450" s="70"/>
      <c r="E450" s="29"/>
      <c r="F450" s="71"/>
      <c r="G450" s="77"/>
      <c r="H450" s="81"/>
      <c r="I450" s="81"/>
      <c r="J450" s="82"/>
      <c r="K450" s="79"/>
      <c r="L450" s="26"/>
      <c r="M450" s="26"/>
      <c r="N450" s="29"/>
      <c r="O450" s="29"/>
      <c r="P450" s="29"/>
      <c r="Q450" s="29"/>
      <c r="R450" s="30"/>
      <c r="S450" s="30"/>
      <c r="T450" s="28"/>
      <c r="U450" s="28"/>
      <c r="V450" s="74"/>
    </row>
    <row r="451" spans="2:22" x14ac:dyDescent="0.2">
      <c r="B451" s="76"/>
      <c r="C451" s="107"/>
      <c r="D451" s="70"/>
      <c r="E451" s="29"/>
      <c r="F451" s="71"/>
      <c r="G451" s="77"/>
      <c r="H451" s="81"/>
      <c r="I451" s="81"/>
      <c r="J451" s="82"/>
      <c r="K451" s="79"/>
      <c r="L451" s="26"/>
      <c r="M451" s="26"/>
      <c r="N451" s="29"/>
      <c r="O451" s="29"/>
      <c r="P451" s="29"/>
      <c r="Q451" s="29"/>
      <c r="R451" s="30"/>
      <c r="S451" s="30"/>
      <c r="T451" s="28"/>
      <c r="U451" s="28"/>
      <c r="V451" s="74"/>
    </row>
    <row r="452" spans="2:22" x14ac:dyDescent="0.2">
      <c r="B452" s="76"/>
      <c r="C452" s="107"/>
      <c r="D452" s="70"/>
      <c r="E452" s="29"/>
      <c r="F452" s="71"/>
      <c r="G452" s="77"/>
      <c r="H452" s="81"/>
      <c r="I452" s="81"/>
      <c r="J452" s="82"/>
      <c r="K452" s="79"/>
      <c r="L452" s="26"/>
      <c r="M452" s="26"/>
      <c r="N452" s="29"/>
      <c r="O452" s="29"/>
      <c r="P452" s="29"/>
      <c r="Q452" s="29"/>
      <c r="R452" s="30"/>
      <c r="S452" s="30"/>
      <c r="T452" s="28"/>
      <c r="U452" s="28"/>
      <c r="V452" s="74"/>
    </row>
    <row r="453" spans="2:22" x14ac:dyDescent="0.2">
      <c r="B453" s="76"/>
      <c r="C453" s="107"/>
      <c r="D453" s="70"/>
      <c r="E453" s="29"/>
      <c r="F453" s="80"/>
      <c r="G453" s="77"/>
      <c r="H453" s="81"/>
      <c r="I453" s="81"/>
      <c r="J453" s="82"/>
      <c r="K453" s="79"/>
      <c r="L453" s="26"/>
      <c r="M453" s="26"/>
      <c r="N453" s="29"/>
      <c r="O453" s="29"/>
      <c r="P453" s="29"/>
      <c r="Q453" s="29"/>
      <c r="R453" s="30"/>
      <c r="S453" s="30"/>
      <c r="T453" s="28"/>
      <c r="U453" s="28"/>
      <c r="V453" s="74"/>
    </row>
    <row r="454" spans="2:22" x14ac:dyDescent="0.2">
      <c r="B454" s="76"/>
      <c r="C454" s="107"/>
      <c r="D454" s="70"/>
      <c r="E454" s="29"/>
      <c r="F454" s="80"/>
      <c r="G454" s="77"/>
      <c r="H454" s="81"/>
      <c r="I454" s="81"/>
      <c r="J454" s="82"/>
      <c r="K454" s="79"/>
      <c r="L454" s="26"/>
      <c r="M454" s="26"/>
      <c r="N454" s="29"/>
      <c r="O454" s="29"/>
      <c r="P454" s="29"/>
      <c r="Q454" s="29"/>
      <c r="R454" s="30"/>
      <c r="S454" s="30"/>
      <c r="T454" s="28"/>
      <c r="U454" s="28"/>
      <c r="V454" s="74"/>
    </row>
    <row r="455" spans="2:22" x14ac:dyDescent="0.2">
      <c r="B455" s="76"/>
      <c r="C455" s="107"/>
      <c r="D455" s="70"/>
      <c r="E455" s="29"/>
      <c r="F455" s="80"/>
      <c r="G455" s="77"/>
      <c r="H455" s="81"/>
      <c r="I455" s="81"/>
      <c r="J455" s="82"/>
      <c r="K455" s="79"/>
      <c r="L455" s="26"/>
      <c r="M455" s="26"/>
      <c r="N455" s="29"/>
      <c r="O455" s="29"/>
      <c r="P455" s="29"/>
      <c r="Q455" s="29"/>
      <c r="R455" s="30"/>
      <c r="S455" s="30"/>
      <c r="T455" s="28"/>
      <c r="U455" s="28"/>
      <c r="V455" s="74"/>
    </row>
    <row r="456" spans="2:22" x14ac:dyDescent="0.2">
      <c r="B456" s="76"/>
      <c r="C456" s="107"/>
      <c r="D456" s="70"/>
      <c r="E456" s="29"/>
      <c r="F456" s="80"/>
      <c r="G456" s="77"/>
      <c r="H456" s="81"/>
      <c r="I456" s="81"/>
      <c r="J456" s="82"/>
      <c r="K456" s="79"/>
      <c r="L456" s="26"/>
      <c r="M456" s="26"/>
      <c r="N456" s="29"/>
      <c r="O456" s="29"/>
      <c r="P456" s="29"/>
      <c r="Q456" s="29"/>
      <c r="R456" s="30"/>
      <c r="S456" s="30"/>
      <c r="T456" s="28"/>
      <c r="U456" s="28"/>
      <c r="V456" s="74"/>
    </row>
    <row r="457" spans="2:22" x14ac:dyDescent="0.2">
      <c r="B457" s="76"/>
      <c r="C457" s="107"/>
      <c r="D457" s="70"/>
      <c r="E457" s="29"/>
      <c r="F457" s="71"/>
      <c r="G457" s="77"/>
      <c r="H457" s="81"/>
      <c r="I457" s="81"/>
      <c r="J457" s="82"/>
      <c r="K457" s="79"/>
      <c r="L457" s="26"/>
      <c r="M457" s="26"/>
      <c r="N457" s="29"/>
      <c r="O457" s="29"/>
      <c r="P457" s="29"/>
      <c r="Q457" s="29"/>
      <c r="R457" s="30"/>
      <c r="S457" s="30"/>
      <c r="T457" s="28"/>
      <c r="U457" s="28"/>
      <c r="V457" s="74"/>
    </row>
    <row r="458" spans="2:22" x14ac:dyDescent="0.2">
      <c r="B458" s="76"/>
      <c r="C458" s="107"/>
      <c r="D458" s="70"/>
      <c r="E458" s="29"/>
      <c r="F458" s="80"/>
      <c r="G458" s="77"/>
      <c r="H458" s="81"/>
      <c r="I458" s="81"/>
      <c r="J458" s="82"/>
      <c r="K458" s="79"/>
      <c r="L458" s="26"/>
      <c r="M458" s="26"/>
      <c r="N458" s="29"/>
      <c r="O458" s="29"/>
      <c r="P458" s="29"/>
      <c r="Q458" s="29"/>
      <c r="R458" s="30"/>
      <c r="S458" s="30"/>
      <c r="T458" s="28"/>
      <c r="U458" s="28"/>
      <c r="V458" s="74"/>
    </row>
    <row r="459" spans="2:22" x14ac:dyDescent="0.2">
      <c r="B459" s="76"/>
      <c r="C459" s="107"/>
      <c r="D459" s="70"/>
      <c r="E459" s="29"/>
      <c r="F459" s="80"/>
      <c r="G459" s="77"/>
      <c r="H459" s="81"/>
      <c r="I459" s="81"/>
      <c r="J459" s="82"/>
      <c r="K459" s="79"/>
      <c r="L459" s="26"/>
      <c r="M459" s="26"/>
      <c r="N459" s="29"/>
      <c r="O459" s="29"/>
      <c r="P459" s="29"/>
      <c r="Q459" s="29"/>
      <c r="R459" s="30"/>
      <c r="S459" s="30"/>
      <c r="T459" s="28"/>
      <c r="U459" s="28"/>
      <c r="V459" s="74"/>
    </row>
    <row r="460" spans="2:22" x14ac:dyDescent="0.2">
      <c r="B460" s="76"/>
      <c r="C460" s="107"/>
      <c r="D460" s="70"/>
      <c r="E460" s="29"/>
      <c r="F460" s="80"/>
      <c r="G460" s="77"/>
      <c r="H460" s="81"/>
      <c r="I460" s="81"/>
      <c r="J460" s="82"/>
      <c r="K460" s="79"/>
      <c r="L460" s="26"/>
      <c r="M460" s="26"/>
      <c r="N460" s="29"/>
      <c r="O460" s="29"/>
      <c r="P460" s="29"/>
      <c r="Q460" s="29"/>
      <c r="R460" s="30"/>
      <c r="S460" s="30"/>
      <c r="T460" s="28"/>
      <c r="U460" s="28"/>
      <c r="V460" s="74"/>
    </row>
    <row r="461" spans="2:22" x14ac:dyDescent="0.2">
      <c r="B461" s="76"/>
      <c r="C461" s="107"/>
      <c r="D461" s="70"/>
      <c r="E461" s="29"/>
      <c r="F461" s="80"/>
      <c r="G461" s="77"/>
      <c r="H461" s="81"/>
      <c r="I461" s="81"/>
      <c r="J461" s="82"/>
      <c r="K461" s="79"/>
      <c r="L461" s="26"/>
      <c r="M461" s="26"/>
      <c r="N461" s="29"/>
      <c r="O461" s="29"/>
      <c r="P461" s="29"/>
      <c r="Q461" s="29"/>
      <c r="R461" s="30"/>
      <c r="S461" s="30"/>
      <c r="T461" s="28"/>
      <c r="U461" s="28"/>
      <c r="V461" s="74"/>
    </row>
    <row r="462" spans="2:22" x14ac:dyDescent="0.2">
      <c r="B462" s="76"/>
      <c r="C462" s="107"/>
      <c r="D462" s="70"/>
      <c r="E462" s="29"/>
      <c r="F462" s="80"/>
      <c r="G462" s="77"/>
      <c r="H462" s="81"/>
      <c r="I462" s="81"/>
      <c r="J462" s="82"/>
      <c r="K462" s="79"/>
      <c r="L462" s="26"/>
      <c r="M462" s="26"/>
      <c r="N462" s="29"/>
      <c r="O462" s="29"/>
      <c r="P462" s="29"/>
      <c r="Q462" s="29"/>
      <c r="R462" s="30"/>
      <c r="S462" s="30"/>
      <c r="T462" s="28"/>
      <c r="U462" s="28"/>
      <c r="V462" s="74"/>
    </row>
    <row r="463" spans="2:22" x14ac:dyDescent="0.2">
      <c r="B463" s="76"/>
      <c r="C463" s="107"/>
      <c r="D463" s="70"/>
      <c r="E463" s="29"/>
      <c r="F463" s="80"/>
      <c r="G463" s="77"/>
      <c r="H463" s="81"/>
      <c r="I463" s="81"/>
      <c r="J463" s="82"/>
      <c r="K463" s="79"/>
      <c r="L463" s="26"/>
      <c r="M463" s="26"/>
      <c r="N463" s="29"/>
      <c r="O463" s="29"/>
      <c r="P463" s="29"/>
      <c r="Q463" s="29"/>
      <c r="R463" s="30"/>
      <c r="S463" s="30"/>
      <c r="T463" s="28"/>
      <c r="U463" s="28"/>
      <c r="V463" s="74"/>
    </row>
    <row r="464" spans="2:22" x14ac:dyDescent="0.2">
      <c r="B464" s="76"/>
      <c r="C464" s="107"/>
      <c r="D464" s="70"/>
      <c r="E464" s="29"/>
      <c r="F464" s="80"/>
      <c r="G464" s="77"/>
      <c r="H464" s="81"/>
      <c r="I464" s="81"/>
      <c r="J464" s="82"/>
      <c r="K464" s="79"/>
      <c r="L464" s="26"/>
      <c r="M464" s="26"/>
      <c r="N464" s="29"/>
      <c r="O464" s="29"/>
      <c r="P464" s="29"/>
      <c r="Q464" s="29"/>
      <c r="R464" s="30"/>
      <c r="S464" s="30"/>
      <c r="T464" s="28"/>
      <c r="U464" s="28"/>
      <c r="V464" s="74"/>
    </row>
    <row r="465" spans="2:22" x14ac:dyDescent="0.2">
      <c r="B465" s="76"/>
      <c r="C465" s="107"/>
      <c r="D465" s="70"/>
      <c r="E465" s="29"/>
      <c r="F465" s="80"/>
      <c r="G465" s="77"/>
      <c r="H465" s="81"/>
      <c r="I465" s="81"/>
      <c r="J465" s="82"/>
      <c r="K465" s="79"/>
      <c r="L465" s="26"/>
      <c r="M465" s="26"/>
      <c r="N465" s="29"/>
      <c r="O465" s="29"/>
      <c r="P465" s="29"/>
      <c r="Q465" s="29"/>
      <c r="R465" s="30"/>
      <c r="S465" s="30"/>
      <c r="T465" s="28"/>
      <c r="U465" s="28"/>
      <c r="V465" s="74"/>
    </row>
    <row r="466" spans="2:22" x14ac:dyDescent="0.2">
      <c r="B466" s="76"/>
      <c r="C466" s="107"/>
      <c r="D466" s="70"/>
      <c r="E466" s="29"/>
      <c r="F466" s="80"/>
      <c r="G466" s="77"/>
      <c r="H466" s="81"/>
      <c r="I466" s="81"/>
      <c r="J466" s="82"/>
      <c r="K466" s="79"/>
      <c r="L466" s="26"/>
      <c r="M466" s="26"/>
      <c r="N466" s="29"/>
      <c r="O466" s="29"/>
      <c r="P466" s="29"/>
      <c r="Q466" s="29"/>
      <c r="R466" s="30"/>
      <c r="S466" s="30"/>
      <c r="T466" s="28"/>
      <c r="U466" s="28"/>
      <c r="V466" s="74"/>
    </row>
    <row r="467" spans="2:22" x14ac:dyDescent="0.2">
      <c r="B467" s="76"/>
      <c r="C467" s="107"/>
      <c r="D467" s="70"/>
      <c r="E467" s="29"/>
      <c r="F467" s="80"/>
      <c r="G467" s="77"/>
      <c r="H467" s="81"/>
      <c r="I467" s="81"/>
      <c r="J467" s="82"/>
      <c r="K467" s="79"/>
      <c r="L467" s="26"/>
      <c r="M467" s="26"/>
      <c r="N467" s="29"/>
      <c r="O467" s="29"/>
      <c r="P467" s="29"/>
      <c r="Q467" s="29"/>
      <c r="R467" s="30"/>
      <c r="S467" s="30"/>
      <c r="T467" s="28"/>
      <c r="U467" s="28"/>
      <c r="V467" s="74"/>
    </row>
    <row r="468" spans="2:22" x14ac:dyDescent="0.2">
      <c r="B468" s="76"/>
      <c r="C468" s="107"/>
      <c r="D468" s="70"/>
      <c r="E468" s="29"/>
      <c r="F468" s="80"/>
      <c r="G468" s="77"/>
      <c r="H468" s="81"/>
      <c r="I468" s="81"/>
      <c r="J468" s="82"/>
      <c r="K468" s="79"/>
      <c r="L468" s="26"/>
      <c r="M468" s="26"/>
      <c r="N468" s="29"/>
      <c r="O468" s="29"/>
      <c r="P468" s="29"/>
      <c r="Q468" s="29"/>
      <c r="R468" s="30"/>
      <c r="S468" s="30"/>
      <c r="T468" s="28"/>
      <c r="U468" s="28"/>
      <c r="V468" s="74"/>
    </row>
    <row r="469" spans="2:22" x14ac:dyDescent="0.2">
      <c r="B469" s="76"/>
      <c r="C469" s="107"/>
      <c r="D469" s="70"/>
      <c r="E469" s="29"/>
      <c r="F469" s="71"/>
      <c r="G469" s="77"/>
      <c r="H469" s="81"/>
      <c r="I469" s="81"/>
      <c r="J469" s="82"/>
      <c r="K469" s="79"/>
      <c r="L469" s="26"/>
      <c r="M469" s="26"/>
      <c r="N469" s="29"/>
      <c r="O469" s="29"/>
      <c r="P469" s="29"/>
      <c r="Q469" s="29"/>
      <c r="R469" s="30"/>
      <c r="S469" s="30"/>
      <c r="T469" s="28"/>
      <c r="U469" s="28"/>
      <c r="V469" s="74"/>
    </row>
    <row r="470" spans="2:22" x14ac:dyDescent="0.2">
      <c r="B470" s="76"/>
      <c r="C470" s="107"/>
      <c r="D470" s="70"/>
      <c r="E470" s="29"/>
      <c r="F470" s="71"/>
      <c r="G470" s="77"/>
      <c r="H470" s="81"/>
      <c r="I470" s="81"/>
      <c r="J470" s="82"/>
      <c r="K470" s="79"/>
      <c r="L470" s="26"/>
      <c r="M470" s="26"/>
      <c r="N470" s="29"/>
      <c r="O470" s="29"/>
      <c r="P470" s="29"/>
      <c r="Q470" s="29"/>
      <c r="R470" s="30"/>
      <c r="S470" s="30"/>
      <c r="T470" s="28"/>
      <c r="U470" s="28"/>
      <c r="V470" s="74"/>
    </row>
    <row r="471" spans="2:22" x14ac:dyDescent="0.2">
      <c r="B471" s="76"/>
      <c r="C471" s="107"/>
      <c r="D471" s="70"/>
      <c r="E471" s="29"/>
      <c r="F471" s="71"/>
      <c r="G471" s="77"/>
      <c r="H471" s="81"/>
      <c r="I471" s="81"/>
      <c r="J471" s="82"/>
      <c r="K471" s="79"/>
      <c r="L471" s="26"/>
      <c r="M471" s="26"/>
      <c r="N471" s="29"/>
      <c r="O471" s="29"/>
      <c r="P471" s="29"/>
      <c r="Q471" s="29"/>
      <c r="R471" s="30"/>
      <c r="S471" s="30"/>
      <c r="T471" s="28"/>
      <c r="U471" s="28"/>
      <c r="V471" s="74"/>
    </row>
    <row r="472" spans="2:22" x14ac:dyDescent="0.2">
      <c r="B472" s="76"/>
      <c r="C472" s="107"/>
      <c r="D472" s="70"/>
      <c r="E472" s="29"/>
      <c r="F472" s="71"/>
      <c r="G472" s="77"/>
      <c r="H472" s="81"/>
      <c r="I472" s="81"/>
      <c r="J472" s="82"/>
      <c r="K472" s="79"/>
      <c r="L472" s="26"/>
      <c r="M472" s="26"/>
      <c r="N472" s="29"/>
      <c r="O472" s="29"/>
      <c r="P472" s="29"/>
      <c r="Q472" s="29"/>
      <c r="R472" s="30"/>
      <c r="S472" s="30"/>
      <c r="T472" s="28"/>
      <c r="U472" s="28"/>
      <c r="V472" s="74"/>
    </row>
    <row r="473" spans="2:22" x14ac:dyDescent="0.2">
      <c r="B473" s="76"/>
      <c r="C473" s="107"/>
      <c r="D473" s="70"/>
      <c r="E473" s="29"/>
      <c r="F473" s="71"/>
      <c r="G473" s="77"/>
      <c r="H473" s="81"/>
      <c r="I473" s="81"/>
      <c r="J473" s="82"/>
      <c r="K473" s="79"/>
      <c r="L473" s="26"/>
      <c r="M473" s="26"/>
      <c r="N473" s="29"/>
      <c r="O473" s="29"/>
      <c r="P473" s="29"/>
      <c r="Q473" s="29"/>
      <c r="R473" s="30"/>
      <c r="S473" s="30"/>
      <c r="T473" s="28"/>
      <c r="U473" s="28"/>
      <c r="V473" s="74"/>
    </row>
    <row r="474" spans="2:22" x14ac:dyDescent="0.2">
      <c r="B474" s="76"/>
      <c r="C474" s="107"/>
      <c r="D474" s="70"/>
      <c r="E474" s="29"/>
      <c r="F474" s="71"/>
      <c r="G474" s="77"/>
      <c r="H474" s="81"/>
      <c r="I474" s="81"/>
      <c r="J474" s="82"/>
      <c r="K474" s="79"/>
      <c r="L474" s="26"/>
      <c r="M474" s="26"/>
      <c r="N474" s="29"/>
      <c r="O474" s="29"/>
      <c r="P474" s="29"/>
      <c r="Q474" s="29"/>
      <c r="R474" s="30"/>
      <c r="S474" s="30"/>
      <c r="T474" s="28"/>
      <c r="U474" s="28"/>
      <c r="V474" s="74"/>
    </row>
    <row r="475" spans="2:22" x14ac:dyDescent="0.2">
      <c r="B475" s="76"/>
      <c r="C475" s="107"/>
      <c r="D475" s="70"/>
      <c r="E475" s="29"/>
      <c r="F475" s="71"/>
      <c r="G475" s="77"/>
      <c r="H475" s="81"/>
      <c r="I475" s="81"/>
      <c r="J475" s="82"/>
      <c r="K475" s="79"/>
      <c r="L475" s="26"/>
      <c r="M475" s="26"/>
      <c r="N475" s="29"/>
      <c r="O475" s="29"/>
      <c r="P475" s="29"/>
      <c r="Q475" s="29"/>
      <c r="R475" s="30"/>
      <c r="S475" s="30"/>
      <c r="T475" s="28"/>
      <c r="U475" s="28"/>
      <c r="V475" s="74"/>
    </row>
    <row r="476" spans="2:22" x14ac:dyDescent="0.2">
      <c r="B476" s="76"/>
      <c r="C476" s="107"/>
      <c r="D476" s="70"/>
      <c r="E476" s="29"/>
      <c r="F476" s="71"/>
      <c r="G476" s="77"/>
      <c r="H476" s="81"/>
      <c r="I476" s="81"/>
      <c r="J476" s="82"/>
      <c r="K476" s="79"/>
      <c r="L476" s="26"/>
      <c r="M476" s="26"/>
      <c r="N476" s="29"/>
      <c r="O476" s="29"/>
      <c r="P476" s="29"/>
      <c r="Q476" s="29"/>
      <c r="R476" s="30"/>
      <c r="S476" s="30"/>
      <c r="T476" s="28"/>
      <c r="U476" s="28"/>
      <c r="V476" s="74"/>
    </row>
    <row r="477" spans="2:22" x14ac:dyDescent="0.2">
      <c r="B477" s="76"/>
      <c r="C477" s="107"/>
      <c r="D477" s="70"/>
      <c r="E477" s="29"/>
      <c r="F477" s="80"/>
      <c r="G477" s="77"/>
      <c r="H477" s="81"/>
      <c r="I477" s="81"/>
      <c r="J477" s="82"/>
      <c r="K477" s="79"/>
      <c r="L477" s="26"/>
      <c r="M477" s="26"/>
      <c r="N477" s="29"/>
      <c r="O477" s="29"/>
      <c r="P477" s="29"/>
      <c r="Q477" s="29"/>
      <c r="R477" s="30"/>
      <c r="S477" s="30"/>
      <c r="T477" s="28"/>
      <c r="U477" s="28"/>
      <c r="V477" s="74"/>
    </row>
    <row r="478" spans="2:22" x14ac:dyDescent="0.2">
      <c r="B478" s="76"/>
      <c r="C478" s="107"/>
      <c r="D478" s="70"/>
      <c r="E478" s="29"/>
      <c r="F478" s="71"/>
      <c r="G478" s="77"/>
      <c r="H478" s="81"/>
      <c r="I478" s="81"/>
      <c r="J478" s="82"/>
      <c r="K478" s="79"/>
      <c r="L478" s="26"/>
      <c r="M478" s="26"/>
      <c r="N478" s="29"/>
      <c r="O478" s="29"/>
      <c r="P478" s="29"/>
      <c r="Q478" s="29"/>
      <c r="R478" s="30"/>
      <c r="S478" s="30"/>
      <c r="T478" s="28"/>
      <c r="U478" s="28"/>
      <c r="V478" s="74"/>
    </row>
    <row r="479" spans="2:22" x14ac:dyDescent="0.2">
      <c r="B479" s="76"/>
      <c r="C479" s="107"/>
      <c r="D479" s="70"/>
      <c r="E479" s="29"/>
      <c r="F479" s="71"/>
      <c r="G479" s="77"/>
      <c r="H479" s="81"/>
      <c r="I479" s="81"/>
      <c r="J479" s="82"/>
      <c r="K479" s="79"/>
      <c r="L479" s="26"/>
      <c r="M479" s="26"/>
      <c r="N479" s="29"/>
      <c r="O479" s="29"/>
      <c r="P479" s="29"/>
      <c r="Q479" s="29"/>
      <c r="R479" s="30"/>
      <c r="S479" s="30"/>
      <c r="T479" s="28"/>
      <c r="U479" s="28"/>
      <c r="V479" s="74"/>
    </row>
    <row r="480" spans="2:22" x14ac:dyDescent="0.2">
      <c r="B480" s="76"/>
      <c r="C480" s="107"/>
      <c r="D480" s="70"/>
      <c r="E480" s="29"/>
      <c r="F480" s="71"/>
      <c r="G480" s="77"/>
      <c r="H480" s="81"/>
      <c r="I480" s="81"/>
      <c r="J480" s="82"/>
      <c r="K480" s="79"/>
      <c r="L480" s="26"/>
      <c r="M480" s="26"/>
      <c r="N480" s="29"/>
      <c r="O480" s="29"/>
      <c r="P480" s="29"/>
      <c r="Q480" s="29"/>
      <c r="R480" s="30"/>
      <c r="S480" s="30"/>
      <c r="T480" s="28"/>
      <c r="U480" s="28"/>
      <c r="V480" s="74"/>
    </row>
    <row r="481" spans="2:22" x14ac:dyDescent="0.2">
      <c r="B481" s="76"/>
      <c r="C481" s="107"/>
      <c r="D481" s="70"/>
      <c r="E481" s="29"/>
      <c r="F481" s="71"/>
      <c r="G481" s="77"/>
      <c r="H481" s="81"/>
      <c r="I481" s="81"/>
      <c r="J481" s="82"/>
      <c r="K481" s="79"/>
      <c r="L481" s="26"/>
      <c r="M481" s="26"/>
      <c r="N481" s="29"/>
      <c r="O481" s="29"/>
      <c r="P481" s="29"/>
      <c r="Q481" s="29"/>
      <c r="R481" s="30"/>
      <c r="S481" s="30"/>
      <c r="T481" s="28"/>
      <c r="U481" s="28"/>
      <c r="V481" s="74"/>
    </row>
    <row r="482" spans="2:22" x14ac:dyDescent="0.2">
      <c r="B482" s="76"/>
      <c r="C482" s="107"/>
      <c r="D482" s="70"/>
      <c r="E482" s="29"/>
      <c r="F482" s="71"/>
      <c r="G482" s="77"/>
      <c r="H482" s="81"/>
      <c r="I482" s="81"/>
      <c r="J482" s="82"/>
      <c r="K482" s="79"/>
      <c r="L482" s="26"/>
      <c r="M482" s="26"/>
      <c r="N482" s="29"/>
      <c r="O482" s="29"/>
      <c r="P482" s="29"/>
      <c r="Q482" s="29"/>
      <c r="R482" s="30"/>
      <c r="S482" s="30"/>
      <c r="T482" s="28"/>
      <c r="U482" s="28"/>
      <c r="V482" s="74"/>
    </row>
    <row r="483" spans="2:22" x14ac:dyDescent="0.2">
      <c r="B483" s="76"/>
      <c r="C483" s="107"/>
      <c r="D483" s="70"/>
      <c r="E483" s="29"/>
      <c r="F483" s="71"/>
      <c r="G483" s="77"/>
      <c r="H483" s="81"/>
      <c r="I483" s="81"/>
      <c r="J483" s="82"/>
      <c r="K483" s="79"/>
      <c r="L483" s="26"/>
      <c r="M483" s="26"/>
      <c r="N483" s="29"/>
      <c r="O483" s="29"/>
      <c r="P483" s="29"/>
      <c r="Q483" s="29"/>
      <c r="R483" s="30"/>
      <c r="S483" s="30"/>
      <c r="T483" s="28"/>
      <c r="U483" s="28"/>
      <c r="V483" s="74"/>
    </row>
    <row r="484" spans="2:22" x14ac:dyDescent="0.2">
      <c r="B484" s="76"/>
      <c r="C484" s="107"/>
      <c r="D484" s="70"/>
      <c r="E484" s="29"/>
      <c r="F484" s="71"/>
      <c r="G484" s="77"/>
      <c r="H484" s="81"/>
      <c r="I484" s="81"/>
      <c r="J484" s="82"/>
      <c r="K484" s="79"/>
      <c r="L484" s="26"/>
      <c r="M484" s="26"/>
      <c r="N484" s="29"/>
      <c r="O484" s="29"/>
      <c r="P484" s="29"/>
      <c r="Q484" s="29"/>
      <c r="R484" s="30"/>
      <c r="S484" s="30"/>
      <c r="T484" s="28"/>
      <c r="U484" s="28"/>
      <c r="V484" s="74"/>
    </row>
    <row r="485" spans="2:22" x14ac:dyDescent="0.2">
      <c r="B485" s="76"/>
      <c r="C485" s="107"/>
      <c r="D485" s="70"/>
      <c r="E485" s="29"/>
      <c r="F485" s="71"/>
      <c r="G485" s="77"/>
      <c r="H485" s="81"/>
      <c r="I485" s="81"/>
      <c r="J485" s="82"/>
      <c r="K485" s="79"/>
      <c r="L485" s="26"/>
      <c r="M485" s="26"/>
      <c r="N485" s="29"/>
      <c r="O485" s="29"/>
      <c r="P485" s="29"/>
      <c r="Q485" s="29"/>
      <c r="R485" s="30"/>
      <c r="S485" s="30"/>
      <c r="T485" s="28"/>
      <c r="U485" s="28"/>
      <c r="V485" s="74"/>
    </row>
    <row r="486" spans="2:22" x14ac:dyDescent="0.2">
      <c r="B486" s="76"/>
      <c r="C486" s="107"/>
      <c r="D486" s="70"/>
      <c r="E486" s="29"/>
      <c r="F486" s="80"/>
      <c r="G486" s="77"/>
      <c r="H486" s="81"/>
      <c r="I486" s="81"/>
      <c r="J486" s="82"/>
      <c r="K486" s="79"/>
      <c r="L486" s="26"/>
      <c r="M486" s="26"/>
      <c r="N486" s="29"/>
      <c r="O486" s="29"/>
      <c r="P486" s="29"/>
      <c r="Q486" s="29"/>
      <c r="R486" s="30"/>
      <c r="S486" s="30"/>
      <c r="T486" s="28"/>
      <c r="U486" s="28"/>
      <c r="V486" s="74"/>
    </row>
    <row r="487" spans="2:22" x14ac:dyDescent="0.2">
      <c r="B487" s="76"/>
      <c r="C487" s="107"/>
      <c r="D487" s="70"/>
      <c r="E487" s="29"/>
      <c r="F487" s="80"/>
      <c r="G487" s="77"/>
      <c r="H487" s="81"/>
      <c r="I487" s="81"/>
      <c r="J487" s="82"/>
      <c r="K487" s="79"/>
      <c r="L487" s="26"/>
      <c r="M487" s="26"/>
      <c r="N487" s="29"/>
      <c r="O487" s="29"/>
      <c r="P487" s="29"/>
      <c r="Q487" s="29"/>
      <c r="R487" s="30"/>
      <c r="S487" s="30"/>
      <c r="T487" s="28"/>
      <c r="U487" s="28"/>
      <c r="V487" s="74"/>
    </row>
    <row r="488" spans="2:22" x14ac:dyDescent="0.2">
      <c r="B488" s="76"/>
      <c r="C488" s="107"/>
      <c r="D488" s="70"/>
      <c r="E488" s="29"/>
      <c r="F488" s="85"/>
      <c r="G488" s="77"/>
      <c r="H488" s="81"/>
      <c r="I488" s="81"/>
      <c r="J488" s="82"/>
      <c r="K488" s="79"/>
      <c r="L488" s="26"/>
      <c r="M488" s="26"/>
      <c r="N488" s="29"/>
      <c r="O488" s="29"/>
      <c r="P488" s="29"/>
      <c r="Q488" s="29"/>
      <c r="R488" s="30"/>
      <c r="S488" s="30"/>
      <c r="T488" s="28"/>
      <c r="U488" s="28"/>
      <c r="V488" s="74"/>
    </row>
    <row r="489" spans="2:22" x14ac:dyDescent="0.2">
      <c r="B489" s="76"/>
      <c r="C489" s="107"/>
      <c r="D489" s="70"/>
      <c r="E489" s="29"/>
      <c r="F489" s="85"/>
      <c r="G489" s="77"/>
      <c r="H489" s="81"/>
      <c r="I489" s="81"/>
      <c r="J489" s="82"/>
      <c r="K489" s="79"/>
      <c r="L489" s="26"/>
      <c r="M489" s="26"/>
      <c r="N489" s="29"/>
      <c r="O489" s="29"/>
      <c r="P489" s="29"/>
      <c r="Q489" s="29"/>
      <c r="R489" s="30"/>
      <c r="S489" s="30"/>
      <c r="T489" s="28"/>
      <c r="U489" s="28"/>
      <c r="V489" s="74"/>
    </row>
    <row r="490" spans="2:22" x14ac:dyDescent="0.2">
      <c r="B490" s="76"/>
      <c r="C490" s="107"/>
      <c r="D490" s="70"/>
      <c r="E490" s="29"/>
      <c r="F490" s="85"/>
      <c r="G490" s="77"/>
      <c r="H490" s="81"/>
      <c r="I490" s="81"/>
      <c r="J490" s="82"/>
      <c r="K490" s="79"/>
      <c r="L490" s="26"/>
      <c r="M490" s="26"/>
      <c r="N490" s="29"/>
      <c r="O490" s="29"/>
      <c r="P490" s="29"/>
      <c r="Q490" s="29"/>
      <c r="R490" s="30"/>
      <c r="S490" s="30"/>
      <c r="T490" s="28"/>
      <c r="U490" s="28"/>
      <c r="V490" s="74"/>
    </row>
    <row r="491" spans="2:22" x14ac:dyDescent="0.2">
      <c r="B491" s="76"/>
      <c r="C491" s="107"/>
      <c r="D491" s="70"/>
      <c r="E491" s="29"/>
      <c r="F491" s="71"/>
      <c r="G491" s="77"/>
      <c r="H491" s="81"/>
      <c r="I491" s="81"/>
      <c r="J491" s="82"/>
      <c r="K491" s="79"/>
      <c r="L491" s="26"/>
      <c r="M491" s="26"/>
      <c r="N491" s="29"/>
      <c r="O491" s="29"/>
      <c r="P491" s="29"/>
      <c r="Q491" s="29"/>
      <c r="R491" s="30"/>
      <c r="S491" s="30"/>
      <c r="T491" s="28"/>
      <c r="U491" s="28"/>
      <c r="V491" s="74"/>
    </row>
    <row r="492" spans="2:22" x14ac:dyDescent="0.2">
      <c r="B492" s="76"/>
      <c r="C492" s="107"/>
      <c r="D492" s="70"/>
      <c r="E492" s="29"/>
      <c r="F492" s="80"/>
      <c r="G492" s="77"/>
      <c r="H492" s="81"/>
      <c r="I492" s="81"/>
      <c r="J492" s="82"/>
      <c r="K492" s="79"/>
      <c r="L492" s="26"/>
      <c r="M492" s="26"/>
      <c r="N492" s="29"/>
      <c r="O492" s="29"/>
      <c r="P492" s="29"/>
      <c r="Q492" s="29"/>
      <c r="R492" s="30"/>
      <c r="S492" s="30"/>
      <c r="T492" s="28"/>
      <c r="U492" s="28"/>
      <c r="V492" s="74"/>
    </row>
    <row r="493" spans="2:22" x14ac:dyDescent="0.2">
      <c r="B493" s="76"/>
      <c r="C493" s="107"/>
      <c r="D493" s="70"/>
      <c r="E493" s="29"/>
      <c r="F493" s="71"/>
      <c r="G493" s="77"/>
      <c r="H493" s="81"/>
      <c r="I493" s="81"/>
      <c r="J493" s="82"/>
      <c r="K493" s="79"/>
      <c r="L493" s="26"/>
      <c r="M493" s="26"/>
      <c r="N493" s="29"/>
      <c r="O493" s="29"/>
      <c r="P493" s="29"/>
      <c r="Q493" s="29"/>
      <c r="R493" s="30"/>
      <c r="S493" s="30"/>
      <c r="T493" s="28"/>
      <c r="U493" s="28"/>
      <c r="V493" s="74"/>
    </row>
    <row r="494" spans="2:22" x14ac:dyDescent="0.2">
      <c r="B494" s="76"/>
      <c r="C494" s="107"/>
      <c r="D494" s="70"/>
      <c r="E494" s="29"/>
      <c r="F494" s="85"/>
      <c r="G494" s="77"/>
      <c r="H494" s="81"/>
      <c r="I494" s="81"/>
      <c r="J494" s="82"/>
      <c r="K494" s="79"/>
      <c r="L494" s="26"/>
      <c r="M494" s="26"/>
      <c r="N494" s="29"/>
      <c r="O494" s="29"/>
      <c r="P494" s="29"/>
      <c r="Q494" s="29"/>
      <c r="R494" s="30"/>
      <c r="S494" s="30"/>
      <c r="T494" s="28"/>
      <c r="U494" s="28"/>
      <c r="V494" s="86"/>
    </row>
    <row r="495" spans="2:22" x14ac:dyDescent="0.2">
      <c r="B495" s="76"/>
      <c r="C495" s="107"/>
      <c r="D495" s="70"/>
      <c r="E495" s="29"/>
      <c r="F495" s="80"/>
      <c r="G495" s="77"/>
      <c r="H495" s="81"/>
      <c r="I495" s="81"/>
      <c r="J495" s="82"/>
      <c r="K495" s="79"/>
      <c r="L495" s="26"/>
      <c r="M495" s="26"/>
      <c r="N495" s="29"/>
      <c r="O495" s="29"/>
      <c r="P495" s="29"/>
      <c r="Q495" s="29"/>
      <c r="R495" s="30"/>
      <c r="S495" s="30"/>
      <c r="T495" s="28"/>
      <c r="U495" s="28"/>
      <c r="V495" s="86"/>
    </row>
    <row r="496" spans="2:22" x14ac:dyDescent="0.2">
      <c r="B496" s="76"/>
      <c r="C496" s="107"/>
      <c r="D496" s="70"/>
      <c r="E496" s="29"/>
      <c r="F496" s="80"/>
      <c r="G496" s="77"/>
      <c r="H496" s="81"/>
      <c r="I496" s="81"/>
      <c r="J496" s="82"/>
      <c r="K496" s="79"/>
      <c r="L496" s="26"/>
      <c r="M496" s="26"/>
      <c r="N496" s="29"/>
      <c r="O496" s="29"/>
      <c r="P496" s="29"/>
      <c r="Q496" s="29"/>
      <c r="R496" s="30"/>
      <c r="S496" s="30"/>
      <c r="T496" s="28"/>
      <c r="U496" s="28"/>
      <c r="V496" s="74"/>
    </row>
    <row r="497" spans="2:22" x14ac:dyDescent="0.2">
      <c r="B497" s="76"/>
      <c r="C497" s="107"/>
      <c r="D497" s="70"/>
      <c r="E497" s="29"/>
      <c r="F497" s="85"/>
      <c r="G497" s="77"/>
      <c r="H497" s="81"/>
      <c r="I497" s="81"/>
      <c r="J497" s="82"/>
      <c r="K497" s="79"/>
      <c r="L497" s="26"/>
      <c r="M497" s="26"/>
      <c r="N497" s="29"/>
      <c r="O497" s="29"/>
      <c r="P497" s="29"/>
      <c r="Q497" s="29"/>
      <c r="R497" s="30"/>
      <c r="S497" s="30"/>
      <c r="T497" s="28"/>
      <c r="U497" s="28"/>
      <c r="V497" s="86"/>
    </row>
    <row r="498" spans="2:22" x14ac:dyDescent="0.2">
      <c r="B498" s="76"/>
      <c r="C498" s="107"/>
      <c r="D498" s="70"/>
      <c r="E498" s="29"/>
      <c r="F498" s="80"/>
      <c r="G498" s="77"/>
      <c r="H498" s="81"/>
      <c r="I498" s="81"/>
      <c r="J498" s="82"/>
      <c r="K498" s="79"/>
      <c r="L498" s="26"/>
      <c r="M498" s="26"/>
      <c r="N498" s="29"/>
      <c r="O498" s="29"/>
      <c r="P498" s="29"/>
      <c r="Q498" s="29"/>
      <c r="R498" s="30"/>
      <c r="S498" s="30"/>
      <c r="T498" s="28"/>
      <c r="U498" s="28"/>
      <c r="V498" s="86"/>
    </row>
    <row r="499" spans="2:22" x14ac:dyDescent="0.2">
      <c r="B499" s="76"/>
      <c r="C499" s="107"/>
      <c r="D499" s="70"/>
      <c r="E499" s="29"/>
      <c r="F499" s="80"/>
      <c r="G499" s="77"/>
      <c r="H499" s="81"/>
      <c r="I499" s="81"/>
      <c r="J499" s="82"/>
      <c r="K499" s="79"/>
      <c r="L499" s="26"/>
      <c r="M499" s="26"/>
      <c r="N499" s="29"/>
      <c r="O499" s="29"/>
      <c r="P499" s="29"/>
      <c r="Q499" s="29"/>
      <c r="R499" s="30"/>
      <c r="S499" s="30"/>
      <c r="T499" s="28"/>
      <c r="U499" s="28"/>
      <c r="V499" s="86"/>
    </row>
    <row r="500" spans="2:22" x14ac:dyDescent="0.2">
      <c r="B500" s="76"/>
      <c r="C500" s="107"/>
      <c r="D500" s="70"/>
      <c r="E500" s="29"/>
      <c r="F500" s="85"/>
      <c r="G500" s="77"/>
      <c r="H500" s="81"/>
      <c r="I500" s="81"/>
      <c r="J500" s="82"/>
      <c r="K500" s="79"/>
      <c r="L500" s="26"/>
      <c r="M500" s="26"/>
      <c r="N500" s="29"/>
      <c r="O500" s="29"/>
      <c r="P500" s="29"/>
      <c r="Q500" s="29"/>
      <c r="R500" s="30"/>
      <c r="S500" s="30"/>
      <c r="T500" s="28"/>
      <c r="U500" s="28"/>
      <c r="V500" s="86"/>
    </row>
    <row r="501" spans="2:22" x14ac:dyDescent="0.2">
      <c r="B501" s="76"/>
      <c r="C501" s="107"/>
      <c r="D501" s="70"/>
      <c r="E501" s="29"/>
      <c r="F501" s="80"/>
      <c r="G501" s="77"/>
      <c r="H501" s="81"/>
      <c r="I501" s="81"/>
      <c r="J501" s="82"/>
      <c r="K501" s="79"/>
      <c r="L501" s="26"/>
      <c r="M501" s="26"/>
      <c r="N501" s="29"/>
      <c r="O501" s="29"/>
      <c r="P501" s="29"/>
      <c r="Q501" s="29"/>
      <c r="R501" s="30"/>
      <c r="S501" s="30"/>
      <c r="T501" s="28"/>
      <c r="U501" s="28"/>
      <c r="V501" s="86"/>
    </row>
    <row r="502" spans="2:22" x14ac:dyDescent="0.2">
      <c r="B502" s="76"/>
      <c r="C502" s="107"/>
      <c r="D502" s="70"/>
      <c r="E502" s="29"/>
      <c r="F502" s="85"/>
      <c r="G502" s="77"/>
      <c r="H502" s="81"/>
      <c r="I502" s="81"/>
      <c r="J502" s="82"/>
      <c r="K502" s="79"/>
      <c r="L502" s="26"/>
      <c r="M502" s="26"/>
      <c r="N502" s="29"/>
      <c r="O502" s="29"/>
      <c r="P502" s="29"/>
      <c r="Q502" s="29"/>
      <c r="R502" s="30"/>
      <c r="S502" s="30"/>
      <c r="T502" s="28"/>
      <c r="U502" s="28"/>
      <c r="V502" s="86"/>
    </row>
    <row r="503" spans="2:22" x14ac:dyDescent="0.2">
      <c r="B503" s="76"/>
      <c r="C503" s="107"/>
      <c r="D503" s="70"/>
      <c r="E503" s="29"/>
      <c r="F503" s="80"/>
      <c r="G503" s="77"/>
      <c r="H503" s="81"/>
      <c r="I503" s="81"/>
      <c r="J503" s="82"/>
      <c r="K503" s="79"/>
      <c r="L503" s="26"/>
      <c r="M503" s="26"/>
      <c r="N503" s="29"/>
      <c r="O503" s="29"/>
      <c r="P503" s="29"/>
      <c r="Q503" s="29"/>
      <c r="R503" s="30"/>
      <c r="S503" s="30"/>
      <c r="T503" s="28"/>
      <c r="U503" s="28"/>
      <c r="V503" s="86"/>
    </row>
    <row r="504" spans="2:22" x14ac:dyDescent="0.2">
      <c r="B504" s="76"/>
      <c r="C504" s="107"/>
      <c r="D504" s="70"/>
      <c r="E504" s="29"/>
      <c r="F504" s="85"/>
      <c r="G504" s="77"/>
      <c r="H504" s="81"/>
      <c r="I504" s="81"/>
      <c r="J504" s="82"/>
      <c r="K504" s="79"/>
      <c r="L504" s="26"/>
      <c r="M504" s="26"/>
      <c r="N504" s="29"/>
      <c r="O504" s="29"/>
      <c r="P504" s="29"/>
      <c r="Q504" s="29"/>
      <c r="R504" s="30"/>
      <c r="S504" s="30"/>
      <c r="T504" s="28"/>
      <c r="U504" s="28"/>
      <c r="V504" s="86"/>
    </row>
    <row r="505" spans="2:22" x14ac:dyDescent="0.2">
      <c r="B505" s="76"/>
      <c r="C505" s="107"/>
      <c r="D505" s="70"/>
      <c r="E505" s="29"/>
      <c r="F505" s="71"/>
      <c r="G505" s="77"/>
      <c r="H505" s="81"/>
      <c r="I505" s="81"/>
      <c r="J505" s="82"/>
      <c r="K505" s="79"/>
      <c r="L505" s="26"/>
      <c r="M505" s="26"/>
      <c r="N505" s="29"/>
      <c r="O505" s="29"/>
      <c r="P505" s="29"/>
      <c r="Q505" s="29"/>
      <c r="R505" s="30"/>
      <c r="S505" s="30"/>
      <c r="T505" s="28"/>
      <c r="U505" s="28"/>
      <c r="V505" s="86"/>
    </row>
    <row r="506" spans="2:22" x14ac:dyDescent="0.2">
      <c r="B506" s="76"/>
      <c r="C506" s="107"/>
      <c r="D506" s="70"/>
      <c r="E506" s="29"/>
      <c r="F506" s="80"/>
      <c r="G506" s="77"/>
      <c r="H506" s="81"/>
      <c r="I506" s="81"/>
      <c r="J506" s="82"/>
      <c r="K506" s="79"/>
      <c r="L506" s="26"/>
      <c r="M506" s="26"/>
      <c r="N506" s="29"/>
      <c r="O506" s="29"/>
      <c r="P506" s="29"/>
      <c r="Q506" s="29"/>
      <c r="R506" s="30"/>
      <c r="S506" s="30"/>
      <c r="T506" s="28"/>
      <c r="U506" s="28"/>
      <c r="V506" s="86"/>
    </row>
    <row r="507" spans="2:22" x14ac:dyDescent="0.2">
      <c r="B507" s="76"/>
      <c r="C507" s="107"/>
      <c r="D507" s="70"/>
      <c r="E507" s="29"/>
      <c r="F507" s="80"/>
      <c r="G507" s="77"/>
      <c r="H507" s="81"/>
      <c r="I507" s="81"/>
      <c r="J507" s="82"/>
      <c r="K507" s="79"/>
      <c r="L507" s="26"/>
      <c r="M507" s="26"/>
      <c r="N507" s="29"/>
      <c r="O507" s="29"/>
      <c r="P507" s="29"/>
      <c r="Q507" s="29"/>
      <c r="R507" s="30"/>
      <c r="S507" s="30"/>
      <c r="T507" s="28"/>
      <c r="U507" s="28"/>
      <c r="V507" s="86"/>
    </row>
    <row r="508" spans="2:22" x14ac:dyDescent="0.2">
      <c r="B508" s="76"/>
      <c r="C508" s="107"/>
      <c r="D508" s="70"/>
      <c r="E508" s="29"/>
      <c r="F508" s="80"/>
      <c r="G508" s="77"/>
      <c r="H508" s="81"/>
      <c r="I508" s="81"/>
      <c r="J508" s="82"/>
      <c r="K508" s="79"/>
      <c r="L508" s="26"/>
      <c r="M508" s="26"/>
      <c r="N508" s="29"/>
      <c r="O508" s="29"/>
      <c r="P508" s="29"/>
      <c r="Q508" s="29"/>
      <c r="R508" s="30"/>
      <c r="S508" s="30"/>
      <c r="T508" s="28"/>
      <c r="U508" s="28"/>
      <c r="V508" s="86"/>
    </row>
    <row r="509" spans="2:22" x14ac:dyDescent="0.2">
      <c r="B509" s="76"/>
      <c r="C509" s="107"/>
      <c r="D509" s="70"/>
      <c r="E509" s="29"/>
      <c r="F509" s="85"/>
      <c r="G509" s="77"/>
      <c r="H509" s="81"/>
      <c r="I509" s="81"/>
      <c r="J509" s="82"/>
      <c r="K509" s="79"/>
      <c r="L509" s="26"/>
      <c r="M509" s="26"/>
      <c r="N509" s="29"/>
      <c r="O509" s="29"/>
      <c r="P509" s="29"/>
      <c r="Q509" s="29"/>
      <c r="R509" s="30"/>
      <c r="S509" s="30"/>
      <c r="T509" s="28"/>
      <c r="U509" s="28"/>
      <c r="V509" s="86"/>
    </row>
    <row r="510" spans="2:22" x14ac:dyDescent="0.2">
      <c r="B510" s="76"/>
      <c r="C510" s="107"/>
      <c r="D510" s="70"/>
      <c r="E510" s="29"/>
      <c r="F510" s="80"/>
      <c r="G510" s="77"/>
      <c r="H510" s="81"/>
      <c r="I510" s="81"/>
      <c r="J510" s="82"/>
      <c r="K510" s="79"/>
      <c r="L510" s="26"/>
      <c r="M510" s="26"/>
      <c r="N510" s="29"/>
      <c r="O510" s="29"/>
      <c r="P510" s="29"/>
      <c r="Q510" s="29"/>
      <c r="R510" s="30"/>
      <c r="S510" s="30"/>
      <c r="T510" s="28"/>
      <c r="U510" s="28"/>
      <c r="V510" s="86"/>
    </row>
    <row r="511" spans="2:22" x14ac:dyDescent="0.2">
      <c r="B511" s="76"/>
      <c r="C511" s="107"/>
      <c r="D511" s="70"/>
      <c r="E511" s="29"/>
      <c r="F511" s="80"/>
      <c r="G511" s="77"/>
      <c r="H511" s="81"/>
      <c r="I511" s="81"/>
      <c r="J511" s="82"/>
      <c r="K511" s="79"/>
      <c r="L511" s="26"/>
      <c r="M511" s="26"/>
      <c r="N511" s="29"/>
      <c r="O511" s="29"/>
      <c r="P511" s="29"/>
      <c r="Q511" s="29"/>
      <c r="R511" s="30"/>
      <c r="S511" s="30"/>
      <c r="T511" s="28"/>
      <c r="U511" s="28"/>
      <c r="V511" s="86"/>
    </row>
    <row r="512" spans="2:22" x14ac:dyDescent="0.2">
      <c r="B512" s="76"/>
      <c r="C512" s="107"/>
      <c r="D512" s="70"/>
      <c r="E512" s="29"/>
      <c r="F512" s="85"/>
      <c r="G512" s="77"/>
      <c r="H512" s="81"/>
      <c r="I512" s="81"/>
      <c r="J512" s="82"/>
      <c r="K512" s="79"/>
      <c r="L512" s="26"/>
      <c r="M512" s="26"/>
      <c r="N512" s="29"/>
      <c r="O512" s="29"/>
      <c r="P512" s="29"/>
      <c r="Q512" s="29"/>
      <c r="R512" s="30"/>
      <c r="S512" s="30"/>
      <c r="T512" s="28"/>
      <c r="U512" s="28"/>
      <c r="V512" s="86"/>
    </row>
    <row r="513" spans="2:22" x14ac:dyDescent="0.2">
      <c r="B513" s="76"/>
      <c r="C513" s="107"/>
      <c r="D513" s="70"/>
      <c r="E513" s="29"/>
      <c r="F513" s="80"/>
      <c r="G513" s="77"/>
      <c r="H513" s="81"/>
      <c r="I513" s="81"/>
      <c r="J513" s="82"/>
      <c r="K513" s="79"/>
      <c r="L513" s="26"/>
      <c r="M513" s="26"/>
      <c r="N513" s="29"/>
      <c r="O513" s="29"/>
      <c r="P513" s="29"/>
      <c r="Q513" s="29"/>
      <c r="R513" s="30"/>
      <c r="S513" s="30"/>
      <c r="T513" s="28"/>
      <c r="U513" s="28"/>
      <c r="V513" s="86"/>
    </row>
    <row r="514" spans="2:22" x14ac:dyDescent="0.2">
      <c r="B514" s="76"/>
      <c r="C514" s="107"/>
      <c r="D514" s="70"/>
      <c r="E514" s="29"/>
      <c r="F514" s="80"/>
      <c r="G514" s="77"/>
      <c r="H514" s="81"/>
      <c r="I514" s="81"/>
      <c r="J514" s="82"/>
      <c r="K514" s="79"/>
      <c r="L514" s="26"/>
      <c r="M514" s="26"/>
      <c r="N514" s="29"/>
      <c r="O514" s="29"/>
      <c r="P514" s="29"/>
      <c r="Q514" s="29"/>
      <c r="R514" s="30"/>
      <c r="S514" s="30"/>
      <c r="T514" s="28"/>
      <c r="U514" s="28"/>
      <c r="V514" s="86"/>
    </row>
    <row r="515" spans="2:22" x14ac:dyDescent="0.2">
      <c r="B515" s="76"/>
      <c r="C515" s="107"/>
      <c r="D515" s="70"/>
      <c r="E515" s="29"/>
      <c r="F515" s="80"/>
      <c r="G515" s="77"/>
      <c r="H515" s="81"/>
      <c r="I515" s="81"/>
      <c r="J515" s="82"/>
      <c r="K515" s="79"/>
      <c r="L515" s="26"/>
      <c r="M515" s="26"/>
      <c r="N515" s="29"/>
      <c r="O515" s="29"/>
      <c r="P515" s="29"/>
      <c r="Q515" s="29"/>
      <c r="R515" s="30"/>
      <c r="S515" s="30"/>
      <c r="T515" s="28"/>
      <c r="U515" s="28"/>
      <c r="V515" s="86"/>
    </row>
    <row r="516" spans="2:22" x14ac:dyDescent="0.2">
      <c r="B516" s="76"/>
      <c r="C516" s="107"/>
      <c r="D516" s="70"/>
      <c r="E516" s="29"/>
      <c r="F516" s="85"/>
      <c r="G516" s="77"/>
      <c r="H516" s="81"/>
      <c r="I516" s="81"/>
      <c r="J516" s="82"/>
      <c r="K516" s="79"/>
      <c r="L516" s="26"/>
      <c r="M516" s="26"/>
      <c r="N516" s="29"/>
      <c r="O516" s="29"/>
      <c r="P516" s="29"/>
      <c r="Q516" s="29"/>
      <c r="R516" s="30"/>
      <c r="S516" s="30"/>
      <c r="T516" s="28"/>
      <c r="U516" s="28"/>
      <c r="V516" s="86"/>
    </row>
    <row r="517" spans="2:22" x14ac:dyDescent="0.2">
      <c r="B517" s="76"/>
      <c r="C517" s="107"/>
      <c r="D517" s="70"/>
      <c r="E517" s="29"/>
      <c r="F517" s="85"/>
      <c r="G517" s="77"/>
      <c r="H517" s="81"/>
      <c r="I517" s="81"/>
      <c r="J517" s="82"/>
      <c r="K517" s="79"/>
      <c r="L517" s="26"/>
      <c r="M517" s="26"/>
      <c r="N517" s="29"/>
      <c r="O517" s="29"/>
      <c r="P517" s="29"/>
      <c r="Q517" s="29"/>
      <c r="R517" s="30"/>
      <c r="S517" s="30"/>
      <c r="T517" s="28"/>
      <c r="U517" s="28"/>
      <c r="V517" s="86"/>
    </row>
    <row r="518" spans="2:22" x14ac:dyDescent="0.2">
      <c r="B518" s="76"/>
      <c r="C518" s="107"/>
      <c r="D518" s="70"/>
      <c r="E518" s="29"/>
      <c r="F518" s="80"/>
      <c r="G518" s="77"/>
      <c r="H518" s="81"/>
      <c r="I518" s="81"/>
      <c r="J518" s="82"/>
      <c r="K518" s="79"/>
      <c r="L518" s="26"/>
      <c r="M518" s="26"/>
      <c r="N518" s="29"/>
      <c r="O518" s="29"/>
      <c r="P518" s="29"/>
      <c r="Q518" s="29"/>
      <c r="R518" s="30"/>
      <c r="S518" s="30"/>
      <c r="T518" s="28"/>
      <c r="U518" s="28"/>
      <c r="V518" s="86"/>
    </row>
    <row r="519" spans="2:22" x14ac:dyDescent="0.2">
      <c r="B519" s="76"/>
      <c r="C519" s="107"/>
      <c r="D519" s="70"/>
      <c r="E519" s="29"/>
      <c r="F519" s="85"/>
      <c r="G519" s="77"/>
      <c r="H519" s="81"/>
      <c r="I519" s="81"/>
      <c r="J519" s="82"/>
      <c r="K519" s="79"/>
      <c r="L519" s="26"/>
      <c r="M519" s="26"/>
      <c r="N519" s="29"/>
      <c r="O519" s="29"/>
      <c r="P519" s="29"/>
      <c r="Q519" s="29"/>
      <c r="R519" s="30"/>
      <c r="S519" s="30"/>
      <c r="T519" s="28"/>
      <c r="U519" s="28"/>
      <c r="V519" s="86"/>
    </row>
    <row r="520" spans="2:22" x14ac:dyDescent="0.2">
      <c r="B520" s="76"/>
      <c r="C520" s="107"/>
      <c r="D520" s="70"/>
      <c r="E520" s="29"/>
      <c r="F520" s="71"/>
      <c r="G520" s="77"/>
      <c r="H520" s="81"/>
      <c r="I520" s="81"/>
      <c r="J520" s="82"/>
      <c r="K520" s="79"/>
      <c r="L520" s="26"/>
      <c r="M520" s="26"/>
      <c r="N520" s="29"/>
      <c r="O520" s="29"/>
      <c r="P520" s="29"/>
      <c r="Q520" s="29"/>
      <c r="R520" s="30"/>
      <c r="S520" s="30"/>
      <c r="T520" s="28"/>
      <c r="U520" s="28"/>
      <c r="V520" s="86"/>
    </row>
    <row r="521" spans="2:22" x14ac:dyDescent="0.2">
      <c r="B521" s="76"/>
      <c r="C521" s="107"/>
      <c r="D521" s="70"/>
      <c r="E521" s="29"/>
      <c r="F521" s="80"/>
      <c r="G521" s="77"/>
      <c r="H521" s="81"/>
      <c r="I521" s="81"/>
      <c r="J521" s="82"/>
      <c r="K521" s="79"/>
      <c r="L521" s="26"/>
      <c r="M521" s="26"/>
      <c r="N521" s="29"/>
      <c r="O521" s="29"/>
      <c r="P521" s="29"/>
      <c r="Q521" s="29"/>
      <c r="R521" s="30"/>
      <c r="S521" s="30"/>
      <c r="T521" s="28"/>
      <c r="U521" s="28"/>
      <c r="V521" s="86"/>
    </row>
    <row r="522" spans="2:22" x14ac:dyDescent="0.2">
      <c r="B522" s="76"/>
      <c r="C522" s="107"/>
      <c r="D522" s="70"/>
      <c r="E522" s="29"/>
      <c r="F522" s="85"/>
      <c r="G522" s="77"/>
      <c r="H522" s="81"/>
      <c r="I522" s="81"/>
      <c r="J522" s="82"/>
      <c r="K522" s="79"/>
      <c r="L522" s="26"/>
      <c r="M522" s="26"/>
      <c r="N522" s="29"/>
      <c r="O522" s="29"/>
      <c r="P522" s="29"/>
      <c r="Q522" s="29"/>
      <c r="R522" s="30"/>
      <c r="S522" s="30"/>
      <c r="T522" s="28"/>
      <c r="U522" s="28"/>
      <c r="V522" s="86"/>
    </row>
    <row r="523" spans="2:22" x14ac:dyDescent="0.2">
      <c r="B523" s="76"/>
      <c r="C523" s="107"/>
      <c r="D523" s="70"/>
      <c r="E523" s="29"/>
      <c r="F523" s="85"/>
      <c r="G523" s="77"/>
      <c r="H523" s="81"/>
      <c r="I523" s="81"/>
      <c r="J523" s="82"/>
      <c r="K523" s="79"/>
      <c r="L523" s="26"/>
      <c r="M523" s="26"/>
      <c r="N523" s="29"/>
      <c r="O523" s="29"/>
      <c r="P523" s="29"/>
      <c r="Q523" s="29"/>
      <c r="R523" s="30"/>
      <c r="S523" s="30"/>
      <c r="T523" s="28"/>
      <c r="U523" s="28"/>
      <c r="V523" s="86"/>
    </row>
    <row r="524" spans="2:22" x14ac:dyDescent="0.2">
      <c r="B524" s="76"/>
      <c r="C524" s="107"/>
      <c r="D524" s="70"/>
      <c r="E524" s="29"/>
      <c r="F524" s="80"/>
      <c r="G524" s="77"/>
      <c r="H524" s="81"/>
      <c r="I524" s="81"/>
      <c r="J524" s="82"/>
      <c r="K524" s="79"/>
      <c r="L524" s="26"/>
      <c r="M524" s="26"/>
      <c r="N524" s="29"/>
      <c r="O524" s="29"/>
      <c r="P524" s="29"/>
      <c r="Q524" s="29"/>
      <c r="R524" s="30"/>
      <c r="S524" s="30"/>
      <c r="T524" s="28"/>
      <c r="U524" s="28"/>
      <c r="V524" s="86"/>
    </row>
    <row r="525" spans="2:22" x14ac:dyDescent="0.2">
      <c r="B525" s="76"/>
      <c r="C525" s="107"/>
      <c r="D525" s="70"/>
      <c r="E525" s="29"/>
      <c r="F525" s="74"/>
      <c r="G525" s="77"/>
      <c r="H525" s="81"/>
      <c r="I525" s="81"/>
      <c r="J525" s="82"/>
      <c r="K525" s="79"/>
      <c r="L525" s="26"/>
      <c r="M525" s="26"/>
      <c r="N525" s="29"/>
      <c r="O525" s="29"/>
      <c r="P525" s="29"/>
      <c r="Q525" s="29"/>
      <c r="R525" s="30"/>
      <c r="S525" s="30"/>
      <c r="T525" s="28"/>
      <c r="U525" s="28"/>
      <c r="V525" s="86"/>
    </row>
    <row r="526" spans="2:22" x14ac:dyDescent="0.2">
      <c r="B526" s="76"/>
      <c r="C526" s="107"/>
      <c r="D526" s="70"/>
      <c r="E526" s="29"/>
      <c r="F526" s="74"/>
      <c r="G526" s="77"/>
      <c r="H526" s="81"/>
      <c r="I526" s="81"/>
      <c r="J526" s="82"/>
      <c r="K526" s="79"/>
      <c r="L526" s="26"/>
      <c r="M526" s="26"/>
      <c r="N526" s="29"/>
      <c r="O526" s="29"/>
      <c r="P526" s="29"/>
      <c r="Q526" s="29"/>
      <c r="R526" s="30"/>
      <c r="S526" s="30"/>
      <c r="T526" s="28"/>
      <c r="U526" s="28"/>
      <c r="V526" s="86"/>
    </row>
    <row r="527" spans="2:22" x14ac:dyDescent="0.2">
      <c r="B527" s="76"/>
      <c r="C527" s="107"/>
      <c r="D527" s="70"/>
      <c r="E527" s="29"/>
      <c r="F527" s="74"/>
      <c r="G527" s="77"/>
      <c r="H527" s="81"/>
      <c r="I527" s="81"/>
      <c r="J527" s="82"/>
      <c r="K527" s="79"/>
      <c r="L527" s="26"/>
      <c r="M527" s="26"/>
      <c r="N527" s="29"/>
      <c r="O527" s="29"/>
      <c r="P527" s="29"/>
      <c r="Q527" s="29"/>
      <c r="R527" s="30"/>
      <c r="S527" s="30"/>
      <c r="T527" s="28"/>
      <c r="U527" s="28"/>
      <c r="V527" s="86"/>
    </row>
    <row r="528" spans="2:22" x14ac:dyDescent="0.2">
      <c r="B528" s="76"/>
      <c r="C528" s="107"/>
      <c r="D528" s="70"/>
      <c r="E528" s="29"/>
      <c r="F528" s="74"/>
      <c r="G528" s="77"/>
      <c r="H528" s="81"/>
      <c r="I528" s="81"/>
      <c r="J528" s="82"/>
      <c r="K528" s="79"/>
      <c r="L528" s="26"/>
      <c r="M528" s="26"/>
      <c r="N528" s="29"/>
      <c r="O528" s="29"/>
      <c r="P528" s="29"/>
      <c r="Q528" s="29"/>
      <c r="R528" s="30"/>
      <c r="S528" s="30"/>
      <c r="T528" s="28"/>
      <c r="U528" s="28"/>
      <c r="V528" s="86"/>
    </row>
    <row r="529" spans="2:22" x14ac:dyDescent="0.2">
      <c r="B529" s="76"/>
      <c r="C529" s="107"/>
      <c r="D529" s="70"/>
      <c r="E529" s="29"/>
      <c r="F529" s="74"/>
      <c r="G529" s="77"/>
      <c r="H529" s="81"/>
      <c r="I529" s="81"/>
      <c r="J529" s="82"/>
      <c r="K529" s="79"/>
      <c r="L529" s="26"/>
      <c r="M529" s="26"/>
      <c r="N529" s="29"/>
      <c r="O529" s="29"/>
      <c r="P529" s="29"/>
      <c r="Q529" s="29"/>
      <c r="R529" s="30"/>
      <c r="S529" s="30"/>
      <c r="T529" s="28"/>
      <c r="U529" s="28"/>
      <c r="V529" s="86"/>
    </row>
    <row r="530" spans="2:22" x14ac:dyDescent="0.2">
      <c r="B530" s="76"/>
      <c r="C530" s="107"/>
      <c r="D530" s="70"/>
      <c r="E530" s="29"/>
      <c r="F530" s="74"/>
      <c r="G530" s="77"/>
      <c r="H530" s="81"/>
      <c r="I530" s="81"/>
      <c r="J530" s="82"/>
      <c r="K530" s="79"/>
      <c r="L530" s="26"/>
      <c r="M530" s="26"/>
      <c r="N530" s="29"/>
      <c r="O530" s="29"/>
      <c r="P530" s="29"/>
      <c r="Q530" s="29"/>
      <c r="R530" s="30"/>
      <c r="S530" s="30"/>
      <c r="T530" s="28"/>
      <c r="U530" s="28"/>
      <c r="V530" s="86"/>
    </row>
    <row r="531" spans="2:22" x14ac:dyDescent="0.2">
      <c r="B531" s="76"/>
      <c r="C531" s="107"/>
      <c r="D531" s="70"/>
      <c r="E531" s="29"/>
      <c r="F531" s="74"/>
      <c r="G531" s="77"/>
      <c r="H531" s="81"/>
      <c r="I531" s="81"/>
      <c r="J531" s="82"/>
      <c r="K531" s="79"/>
      <c r="L531" s="26"/>
      <c r="M531" s="26"/>
      <c r="N531" s="29"/>
      <c r="O531" s="29"/>
      <c r="P531" s="29"/>
      <c r="Q531" s="29"/>
      <c r="R531" s="30"/>
      <c r="S531" s="30"/>
      <c r="T531" s="28"/>
      <c r="U531" s="28"/>
      <c r="V531" s="86"/>
    </row>
    <row r="532" spans="2:22" x14ac:dyDescent="0.2">
      <c r="B532" s="76"/>
      <c r="C532" s="107"/>
      <c r="D532" s="70"/>
      <c r="E532" s="29"/>
      <c r="F532" s="74"/>
      <c r="G532" s="77"/>
      <c r="H532" s="81"/>
      <c r="I532" s="81"/>
      <c r="J532" s="82"/>
      <c r="K532" s="79"/>
      <c r="L532" s="26"/>
      <c r="M532" s="26"/>
      <c r="N532" s="29"/>
      <c r="O532" s="29"/>
      <c r="P532" s="29"/>
      <c r="Q532" s="29"/>
      <c r="R532" s="30"/>
      <c r="S532" s="30"/>
      <c r="T532" s="28"/>
      <c r="U532" s="28"/>
      <c r="V532" s="86"/>
    </row>
    <row r="533" spans="2:22" x14ac:dyDescent="0.2">
      <c r="B533" s="76"/>
      <c r="C533" s="107"/>
      <c r="D533" s="70"/>
      <c r="E533" s="29"/>
      <c r="F533" s="71"/>
      <c r="G533" s="77"/>
      <c r="H533" s="81"/>
      <c r="I533" s="81"/>
      <c r="J533" s="82"/>
      <c r="K533" s="79"/>
      <c r="L533" s="26"/>
      <c r="M533" s="26"/>
      <c r="N533" s="29"/>
      <c r="O533" s="29"/>
      <c r="P533" s="29"/>
      <c r="Q533" s="29"/>
      <c r="R533" s="30"/>
      <c r="S533" s="30"/>
      <c r="T533" s="28"/>
      <c r="U533" s="28"/>
      <c r="V533" s="87"/>
    </row>
    <row r="534" spans="2:22" x14ac:dyDescent="0.2">
      <c r="B534" s="76"/>
      <c r="C534" s="107"/>
      <c r="D534" s="70"/>
      <c r="E534" s="29"/>
      <c r="F534" s="74"/>
      <c r="G534" s="77"/>
      <c r="H534" s="81"/>
      <c r="I534" s="81"/>
      <c r="J534" s="82"/>
      <c r="K534" s="79"/>
      <c r="L534" s="26"/>
      <c r="M534" s="26"/>
      <c r="N534" s="29"/>
      <c r="O534" s="29"/>
      <c r="P534" s="29"/>
      <c r="Q534" s="29"/>
      <c r="R534" s="30"/>
      <c r="S534" s="30"/>
      <c r="T534" s="28"/>
      <c r="U534" s="28"/>
      <c r="V534" s="87"/>
    </row>
    <row r="535" spans="2:22" x14ac:dyDescent="0.2">
      <c r="B535" s="76"/>
      <c r="C535" s="107"/>
      <c r="D535" s="70"/>
      <c r="E535" s="29"/>
      <c r="F535" s="71"/>
      <c r="G535" s="77"/>
      <c r="H535" s="81"/>
      <c r="I535" s="81"/>
      <c r="J535" s="82"/>
      <c r="K535" s="79"/>
      <c r="L535" s="26"/>
      <c r="M535" s="26"/>
      <c r="N535" s="29"/>
      <c r="O535" s="29"/>
      <c r="P535" s="29"/>
      <c r="Q535" s="29"/>
      <c r="R535" s="30"/>
      <c r="S535" s="30"/>
      <c r="T535" s="28"/>
      <c r="U535" s="28"/>
      <c r="V535" s="86"/>
    </row>
    <row r="536" spans="2:22" x14ac:dyDescent="0.2">
      <c r="B536" s="76"/>
      <c r="C536" s="107"/>
      <c r="D536" s="70"/>
      <c r="E536" s="29"/>
      <c r="F536" s="80"/>
      <c r="G536" s="77"/>
      <c r="H536" s="81"/>
      <c r="I536" s="81"/>
      <c r="J536" s="82"/>
      <c r="K536" s="79"/>
      <c r="L536" s="26"/>
      <c r="M536" s="26"/>
      <c r="N536" s="29"/>
      <c r="O536" s="29"/>
      <c r="P536" s="29"/>
      <c r="Q536" s="29"/>
      <c r="R536" s="30"/>
      <c r="S536" s="30"/>
      <c r="T536" s="28"/>
      <c r="U536" s="28"/>
      <c r="V536" s="86"/>
    </row>
    <row r="537" spans="2:22" x14ac:dyDescent="0.2">
      <c r="B537" s="76"/>
      <c r="C537" s="107"/>
      <c r="D537" s="70"/>
      <c r="E537" s="29"/>
      <c r="F537" s="80"/>
      <c r="G537" s="77"/>
      <c r="H537" s="81"/>
      <c r="I537" s="81"/>
      <c r="J537" s="82"/>
      <c r="K537" s="79"/>
      <c r="L537" s="26"/>
      <c r="M537" s="26"/>
      <c r="N537" s="29"/>
      <c r="O537" s="29"/>
      <c r="P537" s="29"/>
      <c r="Q537" s="29"/>
      <c r="R537" s="30"/>
      <c r="S537" s="30"/>
      <c r="T537" s="28"/>
      <c r="U537" s="28"/>
      <c r="V537" s="86"/>
    </row>
    <row r="538" spans="2:22" x14ac:dyDescent="0.2">
      <c r="B538" s="76"/>
      <c r="C538" s="107"/>
      <c r="D538" s="70"/>
      <c r="E538" s="29"/>
      <c r="F538" s="80"/>
      <c r="G538" s="77"/>
      <c r="H538" s="81"/>
      <c r="I538" s="81"/>
      <c r="J538" s="82"/>
      <c r="K538" s="79"/>
      <c r="L538" s="26"/>
      <c r="M538" s="26"/>
      <c r="N538" s="29"/>
      <c r="O538" s="29"/>
      <c r="P538" s="29"/>
      <c r="Q538" s="29"/>
      <c r="R538" s="30"/>
      <c r="S538" s="30"/>
      <c r="T538" s="28"/>
      <c r="U538" s="28"/>
      <c r="V538" s="86"/>
    </row>
    <row r="539" spans="2:22" x14ac:dyDescent="0.2">
      <c r="B539" s="76"/>
      <c r="C539" s="107"/>
      <c r="D539" s="70"/>
      <c r="E539" s="29"/>
      <c r="F539" s="80"/>
      <c r="G539" s="77"/>
      <c r="H539" s="81"/>
      <c r="I539" s="81"/>
      <c r="J539" s="82"/>
      <c r="K539" s="79"/>
      <c r="L539" s="26"/>
      <c r="M539" s="26"/>
      <c r="N539" s="29"/>
      <c r="O539" s="29"/>
      <c r="P539" s="29"/>
      <c r="Q539" s="29"/>
      <c r="R539" s="30"/>
      <c r="S539" s="30"/>
      <c r="T539" s="28"/>
      <c r="U539" s="28"/>
      <c r="V539" s="86"/>
    </row>
    <row r="540" spans="2:22" x14ac:dyDescent="0.2">
      <c r="B540" s="76"/>
      <c r="C540" s="107"/>
      <c r="D540" s="70"/>
      <c r="E540" s="29"/>
      <c r="F540" s="80"/>
      <c r="G540" s="77"/>
      <c r="H540" s="81"/>
      <c r="I540" s="81"/>
      <c r="J540" s="82"/>
      <c r="K540" s="79"/>
      <c r="L540" s="26"/>
      <c r="M540" s="26"/>
      <c r="N540" s="29"/>
      <c r="O540" s="29"/>
      <c r="P540" s="29"/>
      <c r="Q540" s="29"/>
      <c r="R540" s="30"/>
      <c r="S540" s="30"/>
      <c r="T540" s="28"/>
      <c r="U540" s="28"/>
      <c r="V540" s="86"/>
    </row>
    <row r="541" spans="2:22" x14ac:dyDescent="0.2">
      <c r="B541" s="76"/>
      <c r="C541" s="107"/>
      <c r="D541" s="70"/>
      <c r="E541" s="29"/>
      <c r="F541" s="74"/>
      <c r="G541" s="77"/>
      <c r="H541" s="81"/>
      <c r="I541" s="81"/>
      <c r="J541" s="82"/>
      <c r="K541" s="79"/>
      <c r="L541" s="26"/>
      <c r="M541" s="26"/>
      <c r="N541" s="29"/>
      <c r="O541" s="29"/>
      <c r="P541" s="29"/>
      <c r="Q541" s="29"/>
      <c r="R541" s="30"/>
      <c r="S541" s="30"/>
      <c r="T541" s="28"/>
      <c r="U541" s="28"/>
      <c r="V541" s="86"/>
    </row>
    <row r="542" spans="2:22" x14ac:dyDescent="0.2">
      <c r="B542" s="76"/>
      <c r="C542" s="107"/>
      <c r="D542" s="70"/>
      <c r="E542" s="29"/>
      <c r="F542" s="80"/>
      <c r="G542" s="77"/>
      <c r="H542" s="81"/>
      <c r="I542" s="81"/>
      <c r="J542" s="82"/>
      <c r="K542" s="79"/>
      <c r="L542" s="26"/>
      <c r="M542" s="26"/>
      <c r="N542" s="29"/>
      <c r="O542" s="29"/>
      <c r="P542" s="29"/>
      <c r="Q542" s="29"/>
      <c r="R542" s="30"/>
      <c r="S542" s="30"/>
      <c r="T542" s="28"/>
      <c r="U542" s="28"/>
      <c r="V542" s="86"/>
    </row>
    <row r="543" spans="2:22" x14ac:dyDescent="0.2">
      <c r="B543" s="76"/>
      <c r="C543" s="107"/>
      <c r="D543" s="70"/>
      <c r="E543" s="29"/>
      <c r="F543" s="74"/>
      <c r="G543" s="77"/>
      <c r="H543" s="81"/>
      <c r="I543" s="81"/>
      <c r="J543" s="82"/>
      <c r="K543" s="79"/>
      <c r="L543" s="26"/>
      <c r="M543" s="26"/>
      <c r="N543" s="29"/>
      <c r="O543" s="29"/>
      <c r="P543" s="29"/>
      <c r="Q543" s="29"/>
      <c r="R543" s="30"/>
      <c r="S543" s="30"/>
      <c r="T543" s="28"/>
      <c r="U543" s="28"/>
      <c r="V543" s="86"/>
    </row>
    <row r="544" spans="2:22" x14ac:dyDescent="0.2">
      <c r="B544" s="76"/>
      <c r="C544" s="107"/>
      <c r="D544" s="70"/>
      <c r="E544" s="29"/>
      <c r="F544" s="74"/>
      <c r="G544" s="77"/>
      <c r="H544" s="81"/>
      <c r="I544" s="81"/>
      <c r="J544" s="82"/>
      <c r="K544" s="79"/>
      <c r="L544" s="26"/>
      <c r="M544" s="26"/>
      <c r="N544" s="29"/>
      <c r="O544" s="29"/>
      <c r="P544" s="29"/>
      <c r="Q544" s="29"/>
      <c r="R544" s="30"/>
      <c r="S544" s="30"/>
      <c r="T544" s="28"/>
      <c r="U544" s="28"/>
      <c r="V544" s="86"/>
    </row>
    <row r="545" spans="2:24" x14ac:dyDescent="0.2">
      <c r="B545" s="76"/>
      <c r="C545" s="107"/>
      <c r="D545" s="70"/>
      <c r="E545" s="29"/>
      <c r="F545" s="74"/>
      <c r="G545" s="77"/>
      <c r="H545" s="81"/>
      <c r="I545" s="81"/>
      <c r="J545" s="82"/>
      <c r="K545" s="79"/>
      <c r="L545" s="26"/>
      <c r="M545" s="26"/>
      <c r="N545" s="29"/>
      <c r="O545" s="29"/>
      <c r="P545" s="29"/>
      <c r="Q545" s="29"/>
      <c r="R545" s="30"/>
      <c r="S545" s="30"/>
      <c r="T545" s="28"/>
      <c r="U545" s="28"/>
      <c r="V545" s="86"/>
    </row>
    <row r="546" spans="2:24" x14ac:dyDescent="0.2">
      <c r="B546" s="76"/>
      <c r="C546" s="107"/>
      <c r="D546" s="70"/>
      <c r="E546" s="29"/>
      <c r="F546" s="74"/>
      <c r="G546" s="77"/>
      <c r="H546" s="73"/>
      <c r="I546" s="73"/>
      <c r="J546" s="78"/>
      <c r="K546" s="79"/>
      <c r="L546" s="26"/>
      <c r="M546" s="26"/>
      <c r="N546" s="29"/>
      <c r="O546" s="29"/>
      <c r="P546" s="29"/>
      <c r="Q546" s="29"/>
      <c r="R546" s="30"/>
      <c r="S546" s="30"/>
      <c r="T546" s="28"/>
      <c r="U546" s="28"/>
      <c r="V546" s="86"/>
    </row>
    <row r="547" spans="2:24" x14ac:dyDescent="0.2">
      <c r="B547" s="76"/>
      <c r="C547" s="107"/>
      <c r="D547" s="70"/>
      <c r="E547" s="29"/>
      <c r="F547" s="74"/>
      <c r="G547" s="77"/>
      <c r="H547" s="32"/>
      <c r="I547" s="32"/>
      <c r="J547" s="32"/>
      <c r="K547" s="33"/>
      <c r="L547" s="26"/>
      <c r="M547" s="26"/>
      <c r="N547" s="29"/>
      <c r="O547" s="29"/>
      <c r="P547" s="29"/>
      <c r="Q547" s="29"/>
      <c r="R547" s="30"/>
      <c r="S547" s="30"/>
      <c r="T547" s="28"/>
      <c r="U547" s="28"/>
      <c r="V547" s="86"/>
    </row>
    <row r="548" spans="2:24" x14ac:dyDescent="0.2">
      <c r="B548" s="76"/>
      <c r="C548" s="107"/>
      <c r="D548" s="70"/>
      <c r="E548" s="29"/>
      <c r="F548" s="74"/>
      <c r="G548" s="77"/>
      <c r="L548" s="26"/>
      <c r="M548" s="26"/>
      <c r="N548" s="29"/>
      <c r="O548" s="29"/>
      <c r="P548" s="29"/>
      <c r="Q548" s="29"/>
      <c r="R548" s="30"/>
      <c r="S548" s="30"/>
      <c r="T548" s="28"/>
      <c r="U548" s="28"/>
      <c r="V548" s="86"/>
    </row>
    <row r="549" spans="2:24" x14ac:dyDescent="0.2">
      <c r="B549" s="76"/>
      <c r="C549" s="107"/>
      <c r="D549" s="70"/>
      <c r="E549" s="29"/>
      <c r="F549" s="80"/>
      <c r="G549" s="77"/>
      <c r="L549" s="26"/>
      <c r="M549" s="26"/>
      <c r="N549" s="29"/>
      <c r="O549" s="29"/>
      <c r="P549" s="29"/>
      <c r="Q549" s="29"/>
      <c r="R549" s="30"/>
      <c r="S549" s="30"/>
      <c r="T549" s="28"/>
      <c r="U549" s="28"/>
      <c r="V549" s="86"/>
    </row>
    <row r="550" spans="2:24" x14ac:dyDescent="0.2">
      <c r="B550" s="76"/>
      <c r="C550" s="107"/>
      <c r="D550" s="70"/>
      <c r="E550" s="29"/>
      <c r="F550" s="71"/>
      <c r="G550" s="77"/>
      <c r="L550" s="26"/>
      <c r="M550" s="26"/>
      <c r="N550" s="29"/>
      <c r="O550" s="29"/>
      <c r="P550" s="29"/>
      <c r="Q550" s="29"/>
      <c r="R550" s="30"/>
      <c r="S550" s="30"/>
      <c r="T550" s="31"/>
      <c r="U550" s="31"/>
      <c r="V550" s="74"/>
    </row>
    <row r="551" spans="2:24" s="9" customFormat="1" ht="62.25" customHeight="1" x14ac:dyDescent="0.2">
      <c r="B551" s="32"/>
      <c r="C551" s="32"/>
      <c r="D551" s="32"/>
      <c r="E551" s="32"/>
      <c r="F551" s="32"/>
      <c r="G551" s="32"/>
      <c r="H551" s="88"/>
      <c r="I551" s="88"/>
      <c r="J551" s="88"/>
      <c r="K551" s="35"/>
      <c r="L551" s="32"/>
      <c r="M551" s="89"/>
      <c r="N551" s="32"/>
      <c r="O551" s="32"/>
      <c r="P551" s="32"/>
      <c r="Q551" s="32"/>
      <c r="R551" s="33"/>
      <c r="S551" s="33"/>
      <c r="T551" s="32"/>
      <c r="U551" s="32"/>
      <c r="V551" s="32"/>
      <c r="W551" s="90"/>
      <c r="X551" s="90"/>
    </row>
  </sheetData>
  <mergeCells count="2">
    <mergeCell ref="B1:V1"/>
    <mergeCell ref="B406:U406"/>
  </mergeCells>
  <conditionalFormatting sqref="V550:V1048576 V1:V3">
    <cfRule type="duplicateValues" dxfId="125" priority="326"/>
  </conditionalFormatting>
  <conditionalFormatting sqref="V448">
    <cfRule type="duplicateValues" dxfId="124" priority="313"/>
  </conditionalFormatting>
  <conditionalFormatting sqref="V448">
    <cfRule type="duplicateValues" dxfId="123" priority="312"/>
  </conditionalFormatting>
  <conditionalFormatting sqref="V508">
    <cfRule type="duplicateValues" dxfId="122" priority="308"/>
  </conditionalFormatting>
  <conditionalFormatting sqref="V508">
    <cfRule type="duplicateValues" dxfId="121" priority="307"/>
  </conditionalFormatting>
  <conditionalFormatting sqref="V509">
    <cfRule type="duplicateValues" dxfId="120" priority="306"/>
  </conditionalFormatting>
  <conditionalFormatting sqref="V509">
    <cfRule type="duplicateValues" dxfId="119" priority="305"/>
  </conditionalFormatting>
  <conditionalFormatting sqref="V509">
    <cfRule type="duplicateValues" dxfId="118" priority="304"/>
  </conditionalFormatting>
  <conditionalFormatting sqref="V549 V510">
    <cfRule type="duplicateValues" dxfId="117" priority="303"/>
  </conditionalFormatting>
  <conditionalFormatting sqref="V510">
    <cfRule type="duplicateValues" dxfId="116" priority="302"/>
  </conditionalFormatting>
  <conditionalFormatting sqref="V510">
    <cfRule type="duplicateValues" dxfId="115" priority="301"/>
  </conditionalFormatting>
  <conditionalFormatting sqref="V494">
    <cfRule type="duplicateValues" dxfId="114" priority="294"/>
  </conditionalFormatting>
  <conditionalFormatting sqref="V447">
    <cfRule type="duplicateValues" dxfId="113" priority="290"/>
  </conditionalFormatting>
  <conditionalFormatting sqref="V447">
    <cfRule type="duplicateValues" dxfId="112" priority="289"/>
  </conditionalFormatting>
  <conditionalFormatting sqref="V447">
    <cfRule type="duplicateValues" dxfId="111" priority="288"/>
  </conditionalFormatting>
  <conditionalFormatting sqref="V443">
    <cfRule type="duplicateValues" dxfId="110" priority="287"/>
  </conditionalFormatting>
  <conditionalFormatting sqref="V443">
    <cfRule type="duplicateValues" dxfId="109" priority="286"/>
  </conditionalFormatting>
  <conditionalFormatting sqref="V443">
    <cfRule type="duplicateValues" dxfId="108" priority="285"/>
  </conditionalFormatting>
  <conditionalFormatting sqref="V496 V449:V493 V444:V446 V404:V405 V4:V351 V407:V442">
    <cfRule type="duplicateValues" dxfId="107" priority="341"/>
  </conditionalFormatting>
  <conditionalFormatting sqref="V494:V495">
    <cfRule type="duplicateValues" dxfId="106" priority="343"/>
  </conditionalFormatting>
  <conditionalFormatting sqref="V495">
    <cfRule type="duplicateValues" dxfId="105" priority="344"/>
  </conditionalFormatting>
  <conditionalFormatting sqref="V511">
    <cfRule type="duplicateValues" dxfId="104" priority="284"/>
  </conditionalFormatting>
  <conditionalFormatting sqref="V511">
    <cfRule type="duplicateValues" dxfId="103" priority="283"/>
  </conditionalFormatting>
  <conditionalFormatting sqref="V511">
    <cfRule type="duplicateValues" dxfId="102" priority="282"/>
  </conditionalFormatting>
  <conditionalFormatting sqref="V521">
    <cfRule type="duplicateValues" dxfId="101" priority="278"/>
  </conditionalFormatting>
  <conditionalFormatting sqref="V521">
    <cfRule type="duplicateValues" dxfId="100" priority="277"/>
  </conditionalFormatting>
  <conditionalFormatting sqref="V521">
    <cfRule type="duplicateValues" dxfId="99" priority="276"/>
  </conditionalFormatting>
  <conditionalFormatting sqref="V523">
    <cfRule type="duplicateValues" dxfId="98" priority="272"/>
  </conditionalFormatting>
  <conditionalFormatting sqref="V523">
    <cfRule type="duplicateValues" dxfId="97" priority="271"/>
  </conditionalFormatting>
  <conditionalFormatting sqref="V523">
    <cfRule type="duplicateValues" dxfId="96" priority="270"/>
  </conditionalFormatting>
  <conditionalFormatting sqref="V524">
    <cfRule type="duplicateValues" dxfId="95" priority="269"/>
  </conditionalFormatting>
  <conditionalFormatting sqref="V524">
    <cfRule type="duplicateValues" dxfId="94" priority="268"/>
  </conditionalFormatting>
  <conditionalFormatting sqref="V524">
    <cfRule type="duplicateValues" dxfId="93" priority="267"/>
  </conditionalFormatting>
  <conditionalFormatting sqref="V506:V508 V497:V503">
    <cfRule type="duplicateValues" dxfId="92" priority="349"/>
  </conditionalFormatting>
  <conditionalFormatting sqref="V506:V507 V497:V503">
    <cfRule type="duplicateValues" dxfId="91" priority="354"/>
  </conditionalFormatting>
  <conditionalFormatting sqref="V512:V519">
    <cfRule type="duplicateValues" dxfId="90" priority="357"/>
  </conditionalFormatting>
  <conditionalFormatting sqref="V504">
    <cfRule type="duplicateValues" dxfId="89" priority="251"/>
  </conditionalFormatting>
  <conditionalFormatting sqref="V504">
    <cfRule type="duplicateValues" dxfId="88" priority="250"/>
  </conditionalFormatting>
  <conditionalFormatting sqref="V504">
    <cfRule type="duplicateValues" dxfId="87" priority="249"/>
  </conditionalFormatting>
  <conditionalFormatting sqref="V522">
    <cfRule type="duplicateValues" dxfId="86" priority="242"/>
  </conditionalFormatting>
  <conditionalFormatting sqref="V522">
    <cfRule type="duplicateValues" dxfId="85" priority="241"/>
  </conditionalFormatting>
  <conditionalFormatting sqref="V522">
    <cfRule type="duplicateValues" dxfId="84" priority="240"/>
  </conditionalFormatting>
  <conditionalFormatting sqref="V525">
    <cfRule type="duplicateValues" dxfId="83" priority="360"/>
  </conditionalFormatting>
  <conditionalFormatting sqref="V526">
    <cfRule type="duplicateValues" dxfId="82" priority="236"/>
  </conditionalFormatting>
  <conditionalFormatting sqref="V526">
    <cfRule type="duplicateValues" dxfId="81" priority="235"/>
  </conditionalFormatting>
  <conditionalFormatting sqref="V526">
    <cfRule type="duplicateValues" dxfId="80" priority="234"/>
  </conditionalFormatting>
  <conditionalFormatting sqref="V528">
    <cfRule type="duplicateValues" dxfId="79" priority="230"/>
  </conditionalFormatting>
  <conditionalFormatting sqref="V528">
    <cfRule type="duplicateValues" dxfId="78" priority="229"/>
  </conditionalFormatting>
  <conditionalFormatting sqref="V528">
    <cfRule type="duplicateValues" dxfId="77" priority="228"/>
  </conditionalFormatting>
  <conditionalFormatting sqref="V529">
    <cfRule type="duplicateValues" dxfId="76" priority="227"/>
  </conditionalFormatting>
  <conditionalFormatting sqref="V529">
    <cfRule type="duplicateValues" dxfId="75" priority="226"/>
  </conditionalFormatting>
  <conditionalFormatting sqref="V529">
    <cfRule type="duplicateValues" dxfId="74" priority="225"/>
  </conditionalFormatting>
  <conditionalFormatting sqref="V531">
    <cfRule type="duplicateValues" dxfId="73" priority="221"/>
  </conditionalFormatting>
  <conditionalFormatting sqref="V531">
    <cfRule type="duplicateValues" dxfId="72" priority="220"/>
  </conditionalFormatting>
  <conditionalFormatting sqref="V531">
    <cfRule type="duplicateValues" dxfId="71" priority="219"/>
  </conditionalFormatting>
  <conditionalFormatting sqref="V532">
    <cfRule type="duplicateValues" dxfId="70" priority="218"/>
  </conditionalFormatting>
  <conditionalFormatting sqref="V532">
    <cfRule type="duplicateValues" dxfId="69" priority="217"/>
  </conditionalFormatting>
  <conditionalFormatting sqref="V532">
    <cfRule type="duplicateValues" dxfId="68" priority="216"/>
  </conditionalFormatting>
  <conditionalFormatting sqref="V533">
    <cfRule type="duplicateValues" dxfId="67" priority="215"/>
  </conditionalFormatting>
  <conditionalFormatting sqref="V533">
    <cfRule type="duplicateValues" dxfId="66" priority="214"/>
  </conditionalFormatting>
  <conditionalFormatting sqref="V533">
    <cfRule type="duplicateValues" dxfId="65" priority="213"/>
  </conditionalFormatting>
  <conditionalFormatting sqref="V534">
    <cfRule type="duplicateValues" dxfId="64" priority="212"/>
  </conditionalFormatting>
  <conditionalFormatting sqref="V534">
    <cfRule type="duplicateValues" dxfId="63" priority="211"/>
  </conditionalFormatting>
  <conditionalFormatting sqref="V534">
    <cfRule type="duplicateValues" dxfId="62" priority="210"/>
  </conditionalFormatting>
  <conditionalFormatting sqref="V535">
    <cfRule type="duplicateValues" dxfId="61" priority="209"/>
  </conditionalFormatting>
  <conditionalFormatting sqref="V535">
    <cfRule type="duplicateValues" dxfId="60" priority="208"/>
  </conditionalFormatting>
  <conditionalFormatting sqref="V535">
    <cfRule type="duplicateValues" dxfId="59" priority="207"/>
  </conditionalFormatting>
  <conditionalFormatting sqref="V536">
    <cfRule type="duplicateValues" dxfId="58" priority="206"/>
  </conditionalFormatting>
  <conditionalFormatting sqref="V536">
    <cfRule type="duplicateValues" dxfId="57" priority="205"/>
  </conditionalFormatting>
  <conditionalFormatting sqref="V536">
    <cfRule type="duplicateValues" dxfId="56" priority="204"/>
  </conditionalFormatting>
  <conditionalFormatting sqref="V505">
    <cfRule type="duplicateValues" dxfId="55" priority="197"/>
  </conditionalFormatting>
  <conditionalFormatting sqref="V505">
    <cfRule type="duplicateValues" dxfId="54" priority="196"/>
  </conditionalFormatting>
  <conditionalFormatting sqref="V505">
    <cfRule type="duplicateValues" dxfId="53" priority="195"/>
  </conditionalFormatting>
  <conditionalFormatting sqref="V520">
    <cfRule type="duplicateValues" dxfId="52" priority="192"/>
  </conditionalFormatting>
  <conditionalFormatting sqref="V520">
    <cfRule type="duplicateValues" dxfId="51" priority="191"/>
  </conditionalFormatting>
  <conditionalFormatting sqref="V520">
    <cfRule type="duplicateValues" dxfId="50" priority="190"/>
  </conditionalFormatting>
  <conditionalFormatting sqref="V527">
    <cfRule type="duplicateValues" dxfId="49" priority="189"/>
  </conditionalFormatting>
  <conditionalFormatting sqref="V527">
    <cfRule type="duplicateValues" dxfId="48" priority="188"/>
  </conditionalFormatting>
  <conditionalFormatting sqref="V527">
    <cfRule type="duplicateValues" dxfId="47" priority="187"/>
  </conditionalFormatting>
  <conditionalFormatting sqref="V530">
    <cfRule type="duplicateValues" dxfId="46" priority="186"/>
  </conditionalFormatting>
  <conditionalFormatting sqref="V530">
    <cfRule type="duplicateValues" dxfId="45" priority="185"/>
  </conditionalFormatting>
  <conditionalFormatting sqref="V530">
    <cfRule type="duplicateValues" dxfId="44" priority="184"/>
  </conditionalFormatting>
  <conditionalFormatting sqref="V537">
    <cfRule type="duplicateValues" dxfId="43" priority="183"/>
  </conditionalFormatting>
  <conditionalFormatting sqref="V537">
    <cfRule type="duplicateValues" dxfId="42" priority="182"/>
  </conditionalFormatting>
  <conditionalFormatting sqref="V537">
    <cfRule type="duplicateValues" dxfId="41" priority="181"/>
  </conditionalFormatting>
  <conditionalFormatting sqref="V538">
    <cfRule type="duplicateValues" dxfId="40" priority="180"/>
  </conditionalFormatting>
  <conditionalFormatting sqref="V538">
    <cfRule type="duplicateValues" dxfId="39" priority="179"/>
  </conditionalFormatting>
  <conditionalFormatting sqref="V538">
    <cfRule type="duplicateValues" dxfId="38" priority="178"/>
  </conditionalFormatting>
  <conditionalFormatting sqref="V539">
    <cfRule type="duplicateValues" dxfId="37" priority="177"/>
  </conditionalFormatting>
  <conditionalFormatting sqref="V539">
    <cfRule type="duplicateValues" dxfId="36" priority="176"/>
  </conditionalFormatting>
  <conditionalFormatting sqref="V539">
    <cfRule type="duplicateValues" dxfId="35" priority="175"/>
  </conditionalFormatting>
  <conditionalFormatting sqref="V540">
    <cfRule type="duplicateValues" dxfId="34" priority="174"/>
  </conditionalFormatting>
  <conditionalFormatting sqref="V540">
    <cfRule type="duplicateValues" dxfId="33" priority="173"/>
  </conditionalFormatting>
  <conditionalFormatting sqref="V540">
    <cfRule type="duplicateValues" dxfId="32" priority="172"/>
  </conditionalFormatting>
  <conditionalFormatting sqref="V541">
    <cfRule type="duplicateValues" dxfId="31" priority="171"/>
  </conditionalFormatting>
  <conditionalFormatting sqref="V541">
    <cfRule type="duplicateValues" dxfId="30" priority="170"/>
  </conditionalFormatting>
  <conditionalFormatting sqref="V541">
    <cfRule type="duplicateValues" dxfId="29" priority="169"/>
  </conditionalFormatting>
  <conditionalFormatting sqref="V542">
    <cfRule type="duplicateValues" dxfId="28" priority="168"/>
  </conditionalFormatting>
  <conditionalFormatting sqref="V542">
    <cfRule type="duplicateValues" dxfId="27" priority="167"/>
  </conditionalFormatting>
  <conditionalFormatting sqref="V542">
    <cfRule type="duplicateValues" dxfId="26" priority="166"/>
  </conditionalFormatting>
  <conditionalFormatting sqref="V543">
    <cfRule type="duplicateValues" dxfId="25" priority="165"/>
  </conditionalFormatting>
  <conditionalFormatting sqref="V543">
    <cfRule type="duplicateValues" dxfId="24" priority="164"/>
  </conditionalFormatting>
  <conditionalFormatting sqref="V543">
    <cfRule type="duplicateValues" dxfId="23" priority="163"/>
  </conditionalFormatting>
  <conditionalFormatting sqref="V544">
    <cfRule type="duplicateValues" dxfId="22" priority="162"/>
  </conditionalFormatting>
  <conditionalFormatting sqref="V544">
    <cfRule type="duplicateValues" dxfId="21" priority="161"/>
  </conditionalFormatting>
  <conditionalFormatting sqref="V544">
    <cfRule type="duplicateValues" dxfId="20" priority="160"/>
  </conditionalFormatting>
  <conditionalFormatting sqref="V545">
    <cfRule type="duplicateValues" dxfId="19" priority="159"/>
  </conditionalFormatting>
  <conditionalFormatting sqref="V545">
    <cfRule type="duplicateValues" dxfId="18" priority="158"/>
  </conditionalFormatting>
  <conditionalFormatting sqref="V545">
    <cfRule type="duplicateValues" dxfId="17" priority="157"/>
  </conditionalFormatting>
  <conditionalFormatting sqref="V546">
    <cfRule type="duplicateValues" dxfId="16" priority="156"/>
  </conditionalFormatting>
  <conditionalFormatting sqref="V546">
    <cfRule type="duplicateValues" dxfId="15" priority="155"/>
  </conditionalFormatting>
  <conditionalFormatting sqref="V546">
    <cfRule type="duplicateValues" dxfId="14" priority="154"/>
  </conditionalFormatting>
  <conditionalFormatting sqref="V547">
    <cfRule type="duplicateValues" dxfId="13" priority="153"/>
  </conditionalFormatting>
  <conditionalFormatting sqref="V547">
    <cfRule type="duplicateValues" dxfId="12" priority="152"/>
  </conditionalFormatting>
  <conditionalFormatting sqref="V547">
    <cfRule type="duplicateValues" dxfId="11" priority="151"/>
  </conditionalFormatting>
  <conditionalFormatting sqref="V548">
    <cfRule type="duplicateValues" dxfId="10" priority="150"/>
  </conditionalFormatting>
  <conditionalFormatting sqref="V548">
    <cfRule type="duplicateValues" dxfId="9" priority="149"/>
  </conditionalFormatting>
  <conditionalFormatting sqref="V548">
    <cfRule type="duplicateValues" dxfId="8" priority="148"/>
  </conditionalFormatting>
  <conditionalFormatting sqref="B3:B358">
    <cfRule type="duplicateValues" dxfId="7" priority="400"/>
  </conditionalFormatting>
  <conditionalFormatting sqref="B359">
    <cfRule type="duplicateValues" dxfId="6" priority="139"/>
  </conditionalFormatting>
  <conditionalFormatting sqref="B360">
    <cfRule type="duplicateValues" dxfId="5" priority="138"/>
  </conditionalFormatting>
  <conditionalFormatting sqref="B361:B364">
    <cfRule type="duplicateValues" dxfId="4" priority="137"/>
  </conditionalFormatting>
  <conditionalFormatting sqref="B1:B382 B399:B1048576">
    <cfRule type="duplicateValues" dxfId="3" priority="3"/>
  </conditionalFormatting>
  <conditionalFormatting sqref="B399:B403 B365:B382">
    <cfRule type="duplicateValues" dxfId="2" priority="449"/>
  </conditionalFormatting>
  <conditionalFormatting sqref="B383:B398">
    <cfRule type="duplicateValues" dxfId="1" priority="1"/>
  </conditionalFormatting>
  <conditionalFormatting sqref="B383:B398">
    <cfRule type="duplicateValues" dxfId="0" priority="2"/>
  </conditionalFormatting>
  <hyperlinks>
    <hyperlink ref="V350" r:id="rId1" xr:uid="{00000000-0004-0000-0000-000000000000}"/>
    <hyperlink ref="F293" r:id="rId2" xr:uid="{00000000-0004-0000-0000-000001000000}"/>
    <hyperlink ref="F145" r:id="rId3" xr:uid="{00000000-0004-0000-0000-000002000000}"/>
    <hyperlink ref="F70" r:id="rId4" xr:uid="{00000000-0004-0000-0000-000003000000}"/>
    <hyperlink ref="F331" r:id="rId5" xr:uid="{00000000-0004-0000-0000-000004000000}"/>
    <hyperlink ref="F343" r:id="rId6" xr:uid="{00000000-0004-0000-0000-000005000000}"/>
    <hyperlink ref="F18" r:id="rId7" xr:uid="{00000000-0004-0000-0000-000006000000}"/>
    <hyperlink ref="F209" r:id="rId8" xr:uid="{00000000-0004-0000-0000-000007000000}"/>
    <hyperlink ref="F204" r:id="rId9" xr:uid="{00000000-0004-0000-0000-000008000000}"/>
    <hyperlink ref="F189" r:id="rId10" xr:uid="{00000000-0004-0000-0000-000009000000}"/>
    <hyperlink ref="F74" r:id="rId11" xr:uid="{00000000-0004-0000-0000-00000A000000}"/>
    <hyperlink ref="F55" r:id="rId12" xr:uid="{00000000-0004-0000-0000-00000B000000}"/>
    <hyperlink ref="F53" r:id="rId13" xr:uid="{00000000-0004-0000-0000-00000C000000}"/>
    <hyperlink ref="F44" r:id="rId14" xr:uid="{00000000-0004-0000-0000-00000D000000}"/>
    <hyperlink ref="F22" r:id="rId15" xr:uid="{00000000-0004-0000-0000-00000E000000}"/>
    <hyperlink ref="F66" r:id="rId16" xr:uid="{00000000-0004-0000-0000-00000F000000}"/>
    <hyperlink ref="F89" r:id="rId17" xr:uid="{00000000-0004-0000-0000-000010000000}"/>
    <hyperlink ref="F231" r:id="rId18" xr:uid="{00000000-0004-0000-0000-000011000000}"/>
    <hyperlink ref="F232" r:id="rId19" xr:uid="{00000000-0004-0000-0000-000012000000}"/>
    <hyperlink ref="F348" r:id="rId20" xr:uid="{00000000-0004-0000-0000-000013000000}"/>
    <hyperlink ref="F199" r:id="rId21" xr:uid="{00000000-0004-0000-0000-000014000000}"/>
    <hyperlink ref="F83" r:id="rId22" xr:uid="{00000000-0004-0000-0000-000015000000}"/>
    <hyperlink ref="F3" r:id="rId23" xr:uid="{00000000-0004-0000-0000-000016000000}"/>
    <hyperlink ref="V352" r:id="rId24" xr:uid="{00000000-0004-0000-0000-000017000000}"/>
    <hyperlink ref="V353" r:id="rId25" xr:uid="{00000000-0004-0000-0000-000018000000}"/>
    <hyperlink ref="V354" r:id="rId26" xr:uid="{00000000-0004-0000-0000-000019000000}"/>
    <hyperlink ref="V356" r:id="rId27" xr:uid="{00000000-0004-0000-0000-00001A000000}"/>
    <hyperlink ref="V355" r:id="rId28" xr:uid="{00000000-0004-0000-0000-00001B000000}"/>
    <hyperlink ref="V359" r:id="rId29" xr:uid="{00000000-0004-0000-0000-00001C000000}"/>
    <hyperlink ref="V360" r:id="rId30" xr:uid="{00000000-0004-0000-0000-00001D000000}"/>
    <hyperlink ref="V8" r:id="rId31" xr:uid="{00000000-0004-0000-0000-00001E000000}"/>
    <hyperlink ref="V11" r:id="rId32" xr:uid="{00000000-0004-0000-0000-00001F000000}"/>
    <hyperlink ref="V29" r:id="rId33" xr:uid="{00000000-0004-0000-0000-000020000000}"/>
    <hyperlink ref="V38" r:id="rId34" xr:uid="{00000000-0004-0000-0000-000021000000}"/>
    <hyperlink ref="F254" r:id="rId35" xr:uid="{00000000-0004-0000-0000-000022000000}"/>
    <hyperlink ref="F367" r:id="rId36" xr:uid="{00000000-0004-0000-0000-000023000000}"/>
  </hyperlinks>
  <pageMargins left="0.7" right="0.7" top="0.75" bottom="0.75" header="0.3" footer="0.3"/>
  <pageSetup paperSize="9"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35" sqref="C35"/>
    </sheetView>
  </sheetViews>
  <sheetFormatPr baseColWidth="10"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1"/>
  <sheetViews>
    <sheetView workbookViewId="0">
      <selection activeCell="B1" sqref="B1"/>
    </sheetView>
  </sheetViews>
  <sheetFormatPr baseColWidth="10" defaultRowHeight="15" x14ac:dyDescent="0.2"/>
  <sheetData>
    <row r="1" spans="1:6" ht="24" x14ac:dyDescent="0.2">
      <c r="A1" s="1" t="s">
        <v>6</v>
      </c>
      <c r="B1" s="1" t="s">
        <v>8</v>
      </c>
      <c r="C1" t="s">
        <v>11</v>
      </c>
      <c r="D1" t="s">
        <v>12</v>
      </c>
      <c r="E1" t="s">
        <v>13</v>
      </c>
      <c r="F1" t="s">
        <v>14</v>
      </c>
    </row>
    <row r="2" spans="1:6" x14ac:dyDescent="0.2">
      <c r="A2" s="11">
        <v>1</v>
      </c>
      <c r="B2" s="10" t="s">
        <v>9</v>
      </c>
      <c r="C2">
        <v>79668338</v>
      </c>
      <c r="D2">
        <v>79668338</v>
      </c>
      <c r="E2">
        <v>79668338</v>
      </c>
      <c r="F2" t="s">
        <v>15</v>
      </c>
    </row>
    <row r="3" spans="1:6" x14ac:dyDescent="0.2">
      <c r="A3" s="12">
        <v>2</v>
      </c>
      <c r="B3" s="10" t="s">
        <v>9</v>
      </c>
      <c r="C3">
        <v>1022363131</v>
      </c>
      <c r="D3">
        <v>1022363131</v>
      </c>
      <c r="E3">
        <v>1022363131</v>
      </c>
      <c r="F3" t="s">
        <v>16</v>
      </c>
    </row>
    <row r="4" spans="1:6" x14ac:dyDescent="0.2">
      <c r="A4" s="8">
        <v>3</v>
      </c>
      <c r="B4" s="10" t="s">
        <v>9</v>
      </c>
      <c r="C4">
        <v>1032416316</v>
      </c>
      <c r="D4">
        <v>1032416316</v>
      </c>
      <c r="E4">
        <v>1032416316</v>
      </c>
      <c r="F4" t="s">
        <v>17</v>
      </c>
    </row>
    <row r="5" spans="1:6" x14ac:dyDescent="0.2">
      <c r="A5" s="11">
        <v>4</v>
      </c>
      <c r="B5" s="10" t="s">
        <v>9</v>
      </c>
      <c r="C5">
        <v>1010233812</v>
      </c>
      <c r="D5" t="e">
        <v>#N/A</v>
      </c>
      <c r="E5" t="e">
        <v>#N/A</v>
      </c>
      <c r="F5" t="s">
        <v>18</v>
      </c>
    </row>
    <row r="6" spans="1:6" x14ac:dyDescent="0.2">
      <c r="A6" s="12">
        <v>5</v>
      </c>
      <c r="B6" s="10" t="s">
        <v>9</v>
      </c>
      <c r="C6">
        <v>36180733</v>
      </c>
      <c r="D6">
        <v>36180733</v>
      </c>
      <c r="E6">
        <v>36180733</v>
      </c>
      <c r="F6" t="s">
        <v>19</v>
      </c>
    </row>
    <row r="7" spans="1:6" x14ac:dyDescent="0.2">
      <c r="A7" s="8">
        <v>6</v>
      </c>
      <c r="B7" s="10" t="s">
        <v>9</v>
      </c>
      <c r="C7">
        <v>1026553521</v>
      </c>
      <c r="D7" t="e">
        <v>#N/A</v>
      </c>
      <c r="E7" t="e">
        <v>#N/A</v>
      </c>
      <c r="F7" t="s">
        <v>20</v>
      </c>
    </row>
    <row r="8" spans="1:6" x14ac:dyDescent="0.2">
      <c r="A8" s="11">
        <v>7</v>
      </c>
      <c r="B8" s="10" t="s">
        <v>9</v>
      </c>
      <c r="C8">
        <v>52991321</v>
      </c>
      <c r="D8">
        <v>52991321</v>
      </c>
      <c r="E8">
        <v>52991321</v>
      </c>
      <c r="F8" t="s">
        <v>21</v>
      </c>
    </row>
    <row r="9" spans="1:6" x14ac:dyDescent="0.2">
      <c r="A9" s="12">
        <v>8</v>
      </c>
      <c r="B9" s="10" t="s">
        <v>9</v>
      </c>
      <c r="C9">
        <v>1082776702</v>
      </c>
      <c r="D9">
        <v>1082776702</v>
      </c>
      <c r="E9">
        <v>1082776702</v>
      </c>
      <c r="F9" t="s">
        <v>22</v>
      </c>
    </row>
    <row r="10" spans="1:6" x14ac:dyDescent="0.2">
      <c r="A10" s="8">
        <v>9</v>
      </c>
      <c r="B10" s="10" t="s">
        <v>9</v>
      </c>
      <c r="C10">
        <v>43157005</v>
      </c>
      <c r="D10">
        <v>43157005</v>
      </c>
      <c r="E10">
        <v>43157005</v>
      </c>
      <c r="F10" t="s">
        <v>23</v>
      </c>
    </row>
    <row r="11" spans="1:6" x14ac:dyDescent="0.2">
      <c r="A11" s="8">
        <v>10</v>
      </c>
      <c r="B11" s="10" t="s">
        <v>9</v>
      </c>
      <c r="C11">
        <v>1026570301</v>
      </c>
      <c r="D11" t="e">
        <v>#N/A</v>
      </c>
      <c r="E11" t="e">
        <v>#N/A</v>
      </c>
      <c r="F11" t="s">
        <v>24</v>
      </c>
    </row>
    <row r="12" spans="1:6" x14ac:dyDescent="0.2">
      <c r="A12" s="8">
        <v>11</v>
      </c>
      <c r="B12" s="10" t="s">
        <v>9</v>
      </c>
      <c r="C12">
        <v>13860857</v>
      </c>
      <c r="D12" t="e">
        <v>#N/A</v>
      </c>
      <c r="E12" t="e">
        <v>#N/A</v>
      </c>
      <c r="F12" t="s">
        <v>25</v>
      </c>
    </row>
    <row r="13" spans="1:6" x14ac:dyDescent="0.2">
      <c r="A13" s="8">
        <v>12</v>
      </c>
      <c r="B13" s="10" t="s">
        <v>9</v>
      </c>
      <c r="C13">
        <v>1030528018</v>
      </c>
      <c r="D13">
        <v>1030528018</v>
      </c>
      <c r="E13">
        <v>1030528018</v>
      </c>
      <c r="F13" t="s">
        <v>26</v>
      </c>
    </row>
    <row r="14" spans="1:6" x14ac:dyDescent="0.2">
      <c r="A14" s="8">
        <v>13</v>
      </c>
      <c r="B14" s="10" t="s">
        <v>9</v>
      </c>
      <c r="C14">
        <v>1023947720</v>
      </c>
      <c r="D14">
        <v>1023947720</v>
      </c>
      <c r="E14">
        <v>1023947720</v>
      </c>
      <c r="F14" t="s">
        <v>27</v>
      </c>
    </row>
    <row r="15" spans="1:6" x14ac:dyDescent="0.2">
      <c r="A15" s="8">
        <v>14</v>
      </c>
      <c r="B15" s="10" t="s">
        <v>9</v>
      </c>
      <c r="C15">
        <v>1020804883</v>
      </c>
      <c r="D15">
        <v>1020804883</v>
      </c>
      <c r="E15">
        <v>1020804883</v>
      </c>
      <c r="F15" t="s">
        <v>28</v>
      </c>
    </row>
    <row r="16" spans="1:6" x14ac:dyDescent="0.2">
      <c r="A16" s="8">
        <v>15</v>
      </c>
      <c r="B16" s="10" t="s">
        <v>9</v>
      </c>
      <c r="C16">
        <v>53101716</v>
      </c>
      <c r="D16">
        <v>53101716</v>
      </c>
      <c r="E16">
        <v>53101716</v>
      </c>
      <c r="F16" t="s">
        <v>29</v>
      </c>
    </row>
    <row r="17" spans="1:6" x14ac:dyDescent="0.2">
      <c r="A17" s="8">
        <v>16</v>
      </c>
      <c r="B17" s="10" t="s">
        <v>9</v>
      </c>
      <c r="C17">
        <v>52769316</v>
      </c>
      <c r="D17" t="e">
        <v>#N/A</v>
      </c>
      <c r="E17" t="e">
        <v>#N/A</v>
      </c>
      <c r="F17" t="s">
        <v>30</v>
      </c>
    </row>
    <row r="18" spans="1:6" x14ac:dyDescent="0.2">
      <c r="A18" s="8">
        <v>17</v>
      </c>
      <c r="B18" s="10" t="s">
        <v>9</v>
      </c>
      <c r="C18">
        <v>52809486</v>
      </c>
      <c r="D18">
        <v>52809486</v>
      </c>
      <c r="E18">
        <v>52809486</v>
      </c>
      <c r="F18" t="s">
        <v>31</v>
      </c>
    </row>
    <row r="19" spans="1:6" x14ac:dyDescent="0.2">
      <c r="A19" s="8">
        <v>18</v>
      </c>
      <c r="B19" s="10" t="s">
        <v>9</v>
      </c>
      <c r="C19">
        <v>1069733981</v>
      </c>
      <c r="D19">
        <v>1069733981</v>
      </c>
      <c r="E19">
        <v>1069733981</v>
      </c>
      <c r="F19" t="s">
        <v>32</v>
      </c>
    </row>
    <row r="20" spans="1:6" x14ac:dyDescent="0.2">
      <c r="A20" s="8">
        <v>19</v>
      </c>
      <c r="B20" s="10" t="s">
        <v>9</v>
      </c>
      <c r="C20">
        <v>79050877</v>
      </c>
      <c r="D20" t="e">
        <v>#N/A</v>
      </c>
      <c r="E20" t="e">
        <v>#N/A</v>
      </c>
      <c r="F20" t="s">
        <v>33</v>
      </c>
    </row>
    <row r="21" spans="1:6" x14ac:dyDescent="0.2">
      <c r="A21" s="8">
        <v>20</v>
      </c>
      <c r="B21" s="10" t="s">
        <v>9</v>
      </c>
      <c r="C21">
        <v>80156853</v>
      </c>
      <c r="D21">
        <v>80156853</v>
      </c>
      <c r="E21">
        <v>80156853</v>
      </c>
      <c r="F21" t="s">
        <v>34</v>
      </c>
    </row>
    <row r="22" spans="1:6" x14ac:dyDescent="0.2">
      <c r="A22" s="8">
        <v>21</v>
      </c>
      <c r="B22" s="10" t="s">
        <v>9</v>
      </c>
      <c r="C22">
        <v>51826377</v>
      </c>
      <c r="D22">
        <v>51826377</v>
      </c>
      <c r="E22">
        <v>51826377</v>
      </c>
      <c r="F22" t="s">
        <v>35</v>
      </c>
    </row>
    <row r="23" spans="1:6" x14ac:dyDescent="0.2">
      <c r="A23" s="8">
        <v>22</v>
      </c>
      <c r="B23" s="10" t="s">
        <v>9</v>
      </c>
      <c r="C23">
        <v>1032428733</v>
      </c>
      <c r="D23" t="e">
        <v>#N/A</v>
      </c>
      <c r="E23" t="e">
        <v>#N/A</v>
      </c>
      <c r="F23" t="s">
        <v>36</v>
      </c>
    </row>
    <row r="24" spans="1:6" x14ac:dyDescent="0.2">
      <c r="A24" s="8">
        <v>23</v>
      </c>
      <c r="B24" s="10" t="s">
        <v>9</v>
      </c>
      <c r="C24">
        <v>1018416391</v>
      </c>
      <c r="D24" t="e">
        <v>#N/A</v>
      </c>
      <c r="E24" t="e">
        <v>#N/A</v>
      </c>
      <c r="F24" t="s">
        <v>37</v>
      </c>
    </row>
    <row r="25" spans="1:6" x14ac:dyDescent="0.2">
      <c r="A25" s="8">
        <v>24</v>
      </c>
      <c r="B25" s="10" t="s">
        <v>9</v>
      </c>
      <c r="C25">
        <v>52739127</v>
      </c>
      <c r="D25" t="e">
        <v>#N/A</v>
      </c>
      <c r="E25" t="e">
        <v>#N/A</v>
      </c>
      <c r="F25" t="s">
        <v>38</v>
      </c>
    </row>
    <row r="26" spans="1:6" x14ac:dyDescent="0.2">
      <c r="A26" s="8">
        <v>25</v>
      </c>
      <c r="B26" s="10" t="s">
        <v>9</v>
      </c>
      <c r="C26">
        <v>79905599</v>
      </c>
      <c r="D26">
        <v>79905599</v>
      </c>
      <c r="E26">
        <v>79905599</v>
      </c>
      <c r="F26" t="s">
        <v>39</v>
      </c>
    </row>
    <row r="27" spans="1:6" x14ac:dyDescent="0.2">
      <c r="A27" s="8">
        <v>26</v>
      </c>
      <c r="B27" s="10" t="s">
        <v>9</v>
      </c>
      <c r="C27">
        <v>79852849</v>
      </c>
      <c r="D27">
        <v>79852849</v>
      </c>
      <c r="E27">
        <v>79852849</v>
      </c>
      <c r="F27" t="s">
        <v>40</v>
      </c>
    </row>
    <row r="28" spans="1:6" x14ac:dyDescent="0.2">
      <c r="A28" s="8">
        <v>27</v>
      </c>
      <c r="B28" s="10" t="s">
        <v>9</v>
      </c>
      <c r="C28">
        <v>1136879109</v>
      </c>
      <c r="D28" t="e">
        <v>#N/A</v>
      </c>
      <c r="E28" t="e">
        <v>#N/A</v>
      </c>
      <c r="F28" t="s">
        <v>41</v>
      </c>
    </row>
    <row r="29" spans="1:6" x14ac:dyDescent="0.2">
      <c r="A29" s="8">
        <v>28</v>
      </c>
      <c r="B29" s="10" t="s">
        <v>9</v>
      </c>
      <c r="C29">
        <v>1111193324</v>
      </c>
      <c r="D29" t="e">
        <v>#N/A</v>
      </c>
      <c r="E29" t="e">
        <v>#N/A</v>
      </c>
      <c r="F29" t="s">
        <v>42</v>
      </c>
    </row>
    <row r="30" spans="1:6" x14ac:dyDescent="0.2">
      <c r="A30" s="8">
        <v>29</v>
      </c>
      <c r="B30" s="10" t="s">
        <v>9</v>
      </c>
      <c r="C30">
        <v>21991400</v>
      </c>
      <c r="D30" t="e">
        <v>#N/A</v>
      </c>
      <c r="E30" t="e">
        <v>#N/A</v>
      </c>
      <c r="F30" t="s">
        <v>43</v>
      </c>
    </row>
    <row r="31" spans="1:6" x14ac:dyDescent="0.2">
      <c r="A31" s="8">
        <v>30</v>
      </c>
      <c r="B31" s="10" t="s">
        <v>9</v>
      </c>
      <c r="C31">
        <v>51815339</v>
      </c>
      <c r="D31">
        <v>51815339</v>
      </c>
      <c r="E31">
        <v>51815339</v>
      </c>
      <c r="F31" t="s">
        <v>44</v>
      </c>
    </row>
    <row r="32" spans="1:6" x14ac:dyDescent="0.2">
      <c r="A32" s="8">
        <v>31</v>
      </c>
      <c r="B32" s="10" t="s">
        <v>9</v>
      </c>
      <c r="C32">
        <v>80825188</v>
      </c>
      <c r="D32" t="e">
        <v>#N/A</v>
      </c>
      <c r="E32" t="e">
        <v>#N/A</v>
      </c>
      <c r="F32" t="s">
        <v>45</v>
      </c>
    </row>
    <row r="33" spans="1:6" x14ac:dyDescent="0.2">
      <c r="A33" s="8">
        <v>32</v>
      </c>
      <c r="B33" s="10" t="s">
        <v>9</v>
      </c>
      <c r="C33">
        <v>53015305</v>
      </c>
      <c r="D33" t="e">
        <v>#N/A</v>
      </c>
      <c r="E33" t="e">
        <v>#N/A</v>
      </c>
      <c r="F33" t="s">
        <v>46</v>
      </c>
    </row>
    <row r="34" spans="1:6" x14ac:dyDescent="0.2">
      <c r="A34" s="8">
        <v>33</v>
      </c>
      <c r="B34" s="10" t="s">
        <v>9</v>
      </c>
      <c r="C34">
        <v>53043630</v>
      </c>
      <c r="D34">
        <v>53043630</v>
      </c>
      <c r="E34">
        <v>53043630</v>
      </c>
      <c r="F34" t="s">
        <v>47</v>
      </c>
    </row>
    <row r="35" spans="1:6" x14ac:dyDescent="0.2">
      <c r="A35" s="8">
        <v>34</v>
      </c>
      <c r="B35" s="10" t="s">
        <v>9</v>
      </c>
      <c r="C35">
        <v>51566749</v>
      </c>
      <c r="D35">
        <v>51566749</v>
      </c>
      <c r="E35">
        <v>51566749</v>
      </c>
      <c r="F35" t="s">
        <v>48</v>
      </c>
    </row>
    <row r="36" spans="1:6" x14ac:dyDescent="0.2">
      <c r="A36" s="8">
        <v>35</v>
      </c>
      <c r="B36" s="10" t="s">
        <v>9</v>
      </c>
      <c r="C36">
        <v>79380681</v>
      </c>
      <c r="D36">
        <v>79380681</v>
      </c>
      <c r="E36">
        <v>79380681</v>
      </c>
      <c r="F36" t="s">
        <v>49</v>
      </c>
    </row>
    <row r="37" spans="1:6" x14ac:dyDescent="0.2">
      <c r="A37" s="8">
        <v>36</v>
      </c>
      <c r="B37" s="10" t="s">
        <v>9</v>
      </c>
      <c r="C37">
        <v>1130625060</v>
      </c>
      <c r="D37">
        <v>1130625060</v>
      </c>
      <c r="E37">
        <v>1130625060</v>
      </c>
      <c r="F37" t="s">
        <v>50</v>
      </c>
    </row>
    <row r="38" spans="1:6" x14ac:dyDescent="0.2">
      <c r="A38" s="8">
        <v>37</v>
      </c>
      <c r="B38" s="10" t="s">
        <v>9</v>
      </c>
      <c r="C38">
        <v>52697259</v>
      </c>
      <c r="D38" t="e">
        <v>#N/A</v>
      </c>
      <c r="E38" t="e">
        <v>#N/A</v>
      </c>
      <c r="F38" t="s">
        <v>51</v>
      </c>
    </row>
    <row r="39" spans="1:6" x14ac:dyDescent="0.2">
      <c r="A39" s="8">
        <v>38</v>
      </c>
      <c r="B39" s="10" t="s">
        <v>9</v>
      </c>
      <c r="C39">
        <v>1020788673</v>
      </c>
      <c r="D39" t="e">
        <v>#N/A</v>
      </c>
      <c r="E39" t="e">
        <v>#N/A</v>
      </c>
      <c r="F39" t="s">
        <v>52</v>
      </c>
    </row>
    <row r="40" spans="1:6" x14ac:dyDescent="0.2">
      <c r="A40" s="8">
        <v>39</v>
      </c>
      <c r="B40" s="10" t="s">
        <v>9</v>
      </c>
      <c r="C40">
        <v>52740161</v>
      </c>
      <c r="D40">
        <v>52740161</v>
      </c>
      <c r="E40">
        <v>52740161</v>
      </c>
      <c r="F40" t="s">
        <v>53</v>
      </c>
    </row>
    <row r="41" spans="1:6" x14ac:dyDescent="0.2">
      <c r="A41" s="8">
        <v>40</v>
      </c>
      <c r="B41" s="10" t="s">
        <v>9</v>
      </c>
      <c r="C41">
        <v>80779532</v>
      </c>
      <c r="D41" t="e">
        <v>#N/A</v>
      </c>
      <c r="E41" t="e">
        <v>#N/A</v>
      </c>
      <c r="F41" t="s">
        <v>54</v>
      </c>
    </row>
    <row r="42" spans="1:6" x14ac:dyDescent="0.2">
      <c r="A42" s="8">
        <v>41</v>
      </c>
      <c r="B42" s="10" t="s">
        <v>9</v>
      </c>
      <c r="C42">
        <v>79354077</v>
      </c>
      <c r="D42" t="e">
        <v>#N/A</v>
      </c>
      <c r="E42" t="e">
        <v>#N/A</v>
      </c>
      <c r="F42" t="s">
        <v>55</v>
      </c>
    </row>
    <row r="43" spans="1:6" x14ac:dyDescent="0.2">
      <c r="A43" s="8">
        <v>42</v>
      </c>
      <c r="B43" s="10" t="s">
        <v>9</v>
      </c>
      <c r="C43">
        <v>1016053047</v>
      </c>
      <c r="D43">
        <v>1016053047</v>
      </c>
      <c r="E43">
        <v>1016053047</v>
      </c>
      <c r="F43" t="s">
        <v>56</v>
      </c>
    </row>
    <row r="44" spans="1:6" x14ac:dyDescent="0.2">
      <c r="A44" s="8">
        <v>43</v>
      </c>
      <c r="B44" s="10" t="s">
        <v>9</v>
      </c>
      <c r="C44">
        <v>79389652</v>
      </c>
      <c r="D44">
        <v>79389652</v>
      </c>
      <c r="E44">
        <v>79389652</v>
      </c>
      <c r="F44" t="s">
        <v>57</v>
      </c>
    </row>
    <row r="45" spans="1:6" x14ac:dyDescent="0.2">
      <c r="A45" s="8">
        <v>44</v>
      </c>
      <c r="B45" s="10" t="s">
        <v>9</v>
      </c>
      <c r="C45">
        <v>1010216778</v>
      </c>
      <c r="D45" t="e">
        <v>#N/A</v>
      </c>
      <c r="E45" t="e">
        <v>#N/A</v>
      </c>
      <c r="F45" t="s">
        <v>58</v>
      </c>
    </row>
    <row r="46" spans="1:6" x14ac:dyDescent="0.2">
      <c r="A46" s="8">
        <v>45</v>
      </c>
      <c r="B46" s="10" t="s">
        <v>9</v>
      </c>
      <c r="C46">
        <v>77195873</v>
      </c>
      <c r="D46" t="e">
        <v>#N/A</v>
      </c>
      <c r="E46" t="e">
        <v>#N/A</v>
      </c>
      <c r="F46" t="s">
        <v>59</v>
      </c>
    </row>
    <row r="47" spans="1:6" x14ac:dyDescent="0.2">
      <c r="A47" s="8">
        <v>46</v>
      </c>
      <c r="B47" s="10" t="s">
        <v>9</v>
      </c>
      <c r="C47">
        <v>1019079224</v>
      </c>
      <c r="D47">
        <v>1019079224</v>
      </c>
      <c r="E47">
        <v>1019079224</v>
      </c>
      <c r="F47" t="s">
        <v>60</v>
      </c>
    </row>
    <row r="48" spans="1:6" x14ac:dyDescent="0.2">
      <c r="A48" s="8">
        <v>47</v>
      </c>
      <c r="B48" s="10" t="s">
        <v>9</v>
      </c>
      <c r="C48">
        <v>1022930814</v>
      </c>
      <c r="D48" t="e">
        <v>#N/A</v>
      </c>
      <c r="E48" t="e">
        <v>#N/A</v>
      </c>
      <c r="F48" t="s">
        <v>61</v>
      </c>
    </row>
    <row r="49" spans="1:6" x14ac:dyDescent="0.2">
      <c r="A49" s="8">
        <v>48</v>
      </c>
      <c r="B49" s="10" t="s">
        <v>9</v>
      </c>
      <c r="C49">
        <v>52927767</v>
      </c>
      <c r="D49" t="e">
        <v>#N/A</v>
      </c>
      <c r="E49" t="e">
        <v>#N/A</v>
      </c>
      <c r="F49" t="s">
        <v>62</v>
      </c>
    </row>
    <row r="50" spans="1:6" x14ac:dyDescent="0.2">
      <c r="A50" s="8">
        <v>49</v>
      </c>
      <c r="B50" s="10" t="s">
        <v>9</v>
      </c>
      <c r="C50">
        <v>1030583336</v>
      </c>
      <c r="D50">
        <v>1030583336</v>
      </c>
      <c r="E50">
        <v>1030583336</v>
      </c>
      <c r="F50" t="s">
        <v>63</v>
      </c>
    </row>
    <row r="51" spans="1:6" x14ac:dyDescent="0.2">
      <c r="A51" s="8">
        <v>50</v>
      </c>
      <c r="B51" s="10" t="s">
        <v>9</v>
      </c>
      <c r="C51">
        <v>80775570</v>
      </c>
      <c r="D51" t="e">
        <v>#N/A</v>
      </c>
      <c r="E51" t="e">
        <v>#N/A</v>
      </c>
      <c r="F51" t="s">
        <v>64</v>
      </c>
    </row>
    <row r="52" spans="1:6" x14ac:dyDescent="0.2">
      <c r="A52" s="8">
        <v>51</v>
      </c>
      <c r="B52" s="10" t="s">
        <v>9</v>
      </c>
      <c r="C52">
        <v>52993992</v>
      </c>
      <c r="D52" t="e">
        <v>#N/A</v>
      </c>
      <c r="E52" t="e">
        <v>#N/A</v>
      </c>
      <c r="F52" t="s">
        <v>65</v>
      </c>
    </row>
    <row r="53" spans="1:6" x14ac:dyDescent="0.2">
      <c r="A53" s="8">
        <v>52</v>
      </c>
      <c r="B53" s="10" t="s">
        <v>9</v>
      </c>
      <c r="C53">
        <v>16936494</v>
      </c>
      <c r="D53" t="e">
        <v>#N/A</v>
      </c>
      <c r="E53" t="e">
        <v>#N/A</v>
      </c>
      <c r="F53" t="s">
        <v>66</v>
      </c>
    </row>
    <row r="54" spans="1:6" x14ac:dyDescent="0.2">
      <c r="A54" s="8">
        <v>53</v>
      </c>
      <c r="B54" s="10" t="s">
        <v>9</v>
      </c>
      <c r="C54">
        <v>1032385730</v>
      </c>
      <c r="D54" t="e">
        <v>#N/A</v>
      </c>
      <c r="E54" t="e">
        <v>#N/A</v>
      </c>
      <c r="F54" t="s">
        <v>67</v>
      </c>
    </row>
    <row r="55" spans="1:6" x14ac:dyDescent="0.2">
      <c r="A55" s="8">
        <v>54</v>
      </c>
      <c r="B55" s="10" t="s">
        <v>9</v>
      </c>
      <c r="C55">
        <v>1019005963</v>
      </c>
      <c r="D55" t="e">
        <v>#N/A</v>
      </c>
      <c r="E55" t="e">
        <v>#N/A</v>
      </c>
      <c r="F55" t="s">
        <v>68</v>
      </c>
    </row>
    <row r="56" spans="1:6" x14ac:dyDescent="0.2">
      <c r="A56" s="8">
        <v>55</v>
      </c>
      <c r="B56" s="10" t="s">
        <v>9</v>
      </c>
      <c r="C56">
        <v>1019048358</v>
      </c>
      <c r="D56" t="e">
        <v>#N/A</v>
      </c>
      <c r="E56" t="e">
        <v>#N/A</v>
      </c>
      <c r="F56" t="s">
        <v>69</v>
      </c>
    </row>
    <row r="57" spans="1:6" x14ac:dyDescent="0.2">
      <c r="A57" s="8">
        <v>56</v>
      </c>
      <c r="B57" s="10" t="s">
        <v>9</v>
      </c>
      <c r="C57">
        <v>80843932</v>
      </c>
      <c r="D57" t="e">
        <v>#N/A</v>
      </c>
      <c r="E57" t="e">
        <v>#N/A</v>
      </c>
      <c r="F57" t="s">
        <v>70</v>
      </c>
    </row>
    <row r="58" spans="1:6" x14ac:dyDescent="0.2">
      <c r="A58" s="8">
        <v>57</v>
      </c>
      <c r="B58" s="10" t="s">
        <v>9</v>
      </c>
      <c r="C58">
        <v>1023912943</v>
      </c>
      <c r="D58">
        <v>1023912943</v>
      </c>
      <c r="E58">
        <v>1023912943</v>
      </c>
      <c r="F58" t="s">
        <v>71</v>
      </c>
    </row>
    <row r="59" spans="1:6" x14ac:dyDescent="0.2">
      <c r="A59" s="8">
        <v>58</v>
      </c>
      <c r="B59" s="10" t="s">
        <v>9</v>
      </c>
      <c r="C59">
        <v>35894001</v>
      </c>
      <c r="D59">
        <v>35894001</v>
      </c>
      <c r="E59">
        <v>35894001</v>
      </c>
      <c r="F59" t="s">
        <v>72</v>
      </c>
    </row>
    <row r="60" spans="1:6" x14ac:dyDescent="0.2">
      <c r="A60" s="8">
        <v>59</v>
      </c>
      <c r="B60" s="10" t="s">
        <v>9</v>
      </c>
      <c r="C60">
        <v>52200023</v>
      </c>
      <c r="D60">
        <v>52200023</v>
      </c>
      <c r="E60">
        <v>52200023</v>
      </c>
      <c r="F60" t="s">
        <v>73</v>
      </c>
    </row>
    <row r="61" spans="1:6" x14ac:dyDescent="0.2">
      <c r="A61" s="8">
        <v>60</v>
      </c>
      <c r="B61" s="10" t="s">
        <v>9</v>
      </c>
      <c r="C61">
        <v>1012349949</v>
      </c>
      <c r="D61" t="e">
        <v>#N/A</v>
      </c>
      <c r="E61" t="e">
        <v>#N/A</v>
      </c>
      <c r="F61" t="s">
        <v>74</v>
      </c>
    </row>
    <row r="62" spans="1:6" x14ac:dyDescent="0.2">
      <c r="A62" s="8">
        <v>61</v>
      </c>
      <c r="B62" s="10" t="s">
        <v>9</v>
      </c>
      <c r="C62">
        <v>79941706</v>
      </c>
      <c r="D62" t="e">
        <v>#N/A</v>
      </c>
      <c r="E62" t="e">
        <v>#N/A</v>
      </c>
      <c r="F62" t="s">
        <v>75</v>
      </c>
    </row>
    <row r="63" spans="1:6" x14ac:dyDescent="0.2">
      <c r="A63" s="8">
        <v>62</v>
      </c>
      <c r="B63" s="10" t="s">
        <v>9</v>
      </c>
      <c r="C63">
        <v>79489523</v>
      </c>
      <c r="D63">
        <v>79489523</v>
      </c>
      <c r="E63">
        <v>79489523</v>
      </c>
      <c r="F63" t="s">
        <v>76</v>
      </c>
    </row>
    <row r="64" spans="1:6" x14ac:dyDescent="0.2">
      <c r="A64" s="8">
        <v>63</v>
      </c>
      <c r="B64" s="10" t="s">
        <v>9</v>
      </c>
      <c r="C64">
        <v>79734158</v>
      </c>
      <c r="D64">
        <v>79734158</v>
      </c>
      <c r="E64">
        <v>79734158</v>
      </c>
      <c r="F64" t="s">
        <v>77</v>
      </c>
    </row>
    <row r="65" spans="1:6" x14ac:dyDescent="0.2">
      <c r="A65" s="8">
        <v>64</v>
      </c>
      <c r="B65" s="10" t="s">
        <v>9</v>
      </c>
      <c r="C65">
        <v>1010214515</v>
      </c>
      <c r="D65" t="e">
        <v>#N/A</v>
      </c>
      <c r="E65" t="e">
        <v>#N/A</v>
      </c>
      <c r="F65" t="s">
        <v>78</v>
      </c>
    </row>
    <row r="66" spans="1:6" x14ac:dyDescent="0.2">
      <c r="A66" s="8">
        <v>65</v>
      </c>
      <c r="B66" s="10" t="s">
        <v>9</v>
      </c>
      <c r="C66">
        <v>942407</v>
      </c>
      <c r="D66" t="e">
        <v>#N/A</v>
      </c>
      <c r="E66" t="e">
        <v>#N/A</v>
      </c>
      <c r="F66" t="s">
        <v>79</v>
      </c>
    </row>
    <row r="67" spans="1:6" x14ac:dyDescent="0.2">
      <c r="A67" s="8">
        <v>66</v>
      </c>
      <c r="B67" s="10" t="s">
        <v>9</v>
      </c>
      <c r="C67">
        <v>86010437</v>
      </c>
      <c r="D67">
        <v>86010437</v>
      </c>
      <c r="E67">
        <v>86010437</v>
      </c>
      <c r="F67" t="s">
        <v>80</v>
      </c>
    </row>
    <row r="68" spans="1:6" x14ac:dyDescent="0.2">
      <c r="A68" s="8">
        <v>67</v>
      </c>
      <c r="B68" s="10" t="s">
        <v>9</v>
      </c>
      <c r="C68">
        <v>80813338</v>
      </c>
      <c r="D68">
        <v>80813338</v>
      </c>
      <c r="E68">
        <v>80813338</v>
      </c>
      <c r="F68" t="s">
        <v>81</v>
      </c>
    </row>
    <row r="69" spans="1:6" x14ac:dyDescent="0.2">
      <c r="A69" s="8">
        <v>68</v>
      </c>
      <c r="B69" s="10" t="s">
        <v>9</v>
      </c>
      <c r="C69">
        <v>1026568407</v>
      </c>
      <c r="D69" t="e">
        <v>#N/A</v>
      </c>
      <c r="E69" t="e">
        <v>#N/A</v>
      </c>
      <c r="F69" t="s">
        <v>82</v>
      </c>
    </row>
    <row r="70" spans="1:6" x14ac:dyDescent="0.2">
      <c r="A70" s="8">
        <v>69</v>
      </c>
      <c r="B70" s="10" t="s">
        <v>9</v>
      </c>
      <c r="C70">
        <v>1015432380</v>
      </c>
      <c r="D70">
        <v>1015432380</v>
      </c>
      <c r="E70">
        <v>1015432380</v>
      </c>
      <c r="F70" t="s">
        <v>83</v>
      </c>
    </row>
    <row r="71" spans="1:6" x14ac:dyDescent="0.2">
      <c r="A71" s="8">
        <v>70</v>
      </c>
      <c r="B71" s="10" t="s">
        <v>9</v>
      </c>
      <c r="C71">
        <v>1071165973</v>
      </c>
      <c r="D71" t="e">
        <v>#N/A</v>
      </c>
      <c r="E71" t="e">
        <v>#N/A</v>
      </c>
      <c r="F71" t="s">
        <v>84</v>
      </c>
    </row>
    <row r="72" spans="1:6" x14ac:dyDescent="0.2">
      <c r="A72" s="8">
        <v>71</v>
      </c>
      <c r="B72" s="10" t="s">
        <v>9</v>
      </c>
      <c r="C72">
        <v>80756932</v>
      </c>
      <c r="D72" t="e">
        <v>#N/A</v>
      </c>
      <c r="E72" t="e">
        <v>#N/A</v>
      </c>
      <c r="F72" t="s">
        <v>85</v>
      </c>
    </row>
    <row r="73" spans="1:6" x14ac:dyDescent="0.2">
      <c r="A73" s="8">
        <v>72</v>
      </c>
      <c r="B73" s="10" t="s">
        <v>9</v>
      </c>
      <c r="C73">
        <v>1013685262</v>
      </c>
      <c r="D73" t="e">
        <v>#N/A</v>
      </c>
      <c r="E73" t="e">
        <v>#N/A</v>
      </c>
      <c r="F73" t="s">
        <v>86</v>
      </c>
    </row>
    <row r="74" spans="1:6" x14ac:dyDescent="0.2">
      <c r="A74" s="8">
        <v>73</v>
      </c>
      <c r="B74" s="10" t="s">
        <v>9</v>
      </c>
      <c r="C74">
        <v>52046556</v>
      </c>
      <c r="D74">
        <v>52046556</v>
      </c>
      <c r="E74">
        <v>52046556</v>
      </c>
      <c r="F74" t="s">
        <v>87</v>
      </c>
    </row>
    <row r="75" spans="1:6" x14ac:dyDescent="0.2">
      <c r="A75" s="8">
        <v>74</v>
      </c>
      <c r="B75" s="10" t="s">
        <v>9</v>
      </c>
      <c r="C75">
        <v>80093416</v>
      </c>
      <c r="D75">
        <v>80093416</v>
      </c>
      <c r="E75">
        <v>80093416</v>
      </c>
      <c r="F75" t="s">
        <v>88</v>
      </c>
    </row>
    <row r="76" spans="1:6" x14ac:dyDescent="0.2">
      <c r="A76" s="8">
        <v>75</v>
      </c>
      <c r="B76" s="10" t="s">
        <v>9</v>
      </c>
      <c r="C76">
        <v>1010192571</v>
      </c>
      <c r="D76" t="e">
        <v>#N/A</v>
      </c>
      <c r="E76" t="e">
        <v>#N/A</v>
      </c>
      <c r="F76" t="s">
        <v>89</v>
      </c>
    </row>
    <row r="77" spans="1:6" x14ac:dyDescent="0.2">
      <c r="A77" s="8">
        <v>76</v>
      </c>
      <c r="B77" s="10" t="s">
        <v>9</v>
      </c>
      <c r="C77">
        <v>79522331</v>
      </c>
      <c r="D77" t="e">
        <v>#N/A</v>
      </c>
      <c r="E77" t="e">
        <v>#N/A</v>
      </c>
      <c r="F77" t="s">
        <v>90</v>
      </c>
    </row>
    <row r="78" spans="1:6" x14ac:dyDescent="0.2">
      <c r="A78" s="8">
        <v>77</v>
      </c>
      <c r="B78" s="10" t="s">
        <v>9</v>
      </c>
      <c r="C78">
        <v>79737714</v>
      </c>
      <c r="D78">
        <v>79737714</v>
      </c>
      <c r="E78">
        <v>79737714</v>
      </c>
      <c r="F78" t="s">
        <v>91</v>
      </c>
    </row>
    <row r="79" spans="1:6" x14ac:dyDescent="0.2">
      <c r="A79" s="8">
        <v>78</v>
      </c>
      <c r="B79" s="10" t="s">
        <v>9</v>
      </c>
      <c r="C79">
        <v>1022930390</v>
      </c>
      <c r="D79" t="e">
        <v>#N/A</v>
      </c>
      <c r="E79" t="e">
        <v>#N/A</v>
      </c>
      <c r="F79" t="s">
        <v>92</v>
      </c>
    </row>
    <row r="80" spans="1:6" x14ac:dyDescent="0.2">
      <c r="A80" s="8">
        <v>79</v>
      </c>
      <c r="B80" s="10" t="s">
        <v>9</v>
      </c>
      <c r="C80">
        <v>52776723</v>
      </c>
      <c r="D80">
        <v>52776723</v>
      </c>
      <c r="E80">
        <v>52776723</v>
      </c>
      <c r="F80" t="s">
        <v>93</v>
      </c>
    </row>
    <row r="81" spans="1:6" x14ac:dyDescent="0.2">
      <c r="A81" s="8">
        <v>80</v>
      </c>
      <c r="B81" s="10" t="s">
        <v>9</v>
      </c>
      <c r="C81">
        <v>1018465219</v>
      </c>
      <c r="D81" t="e">
        <v>#N/A</v>
      </c>
      <c r="E81" t="e">
        <v>#N/A</v>
      </c>
      <c r="F81" t="s">
        <v>94</v>
      </c>
    </row>
    <row r="82" spans="1:6" x14ac:dyDescent="0.2">
      <c r="A82" s="8">
        <v>81</v>
      </c>
      <c r="B82" s="10" t="s">
        <v>9</v>
      </c>
      <c r="C82">
        <v>80152628</v>
      </c>
      <c r="D82" t="e">
        <v>#N/A</v>
      </c>
      <c r="E82" t="e">
        <v>#N/A</v>
      </c>
      <c r="F82" t="s">
        <v>95</v>
      </c>
    </row>
    <row r="83" spans="1:6" x14ac:dyDescent="0.2">
      <c r="A83" s="8">
        <v>82</v>
      </c>
      <c r="B83" s="10" t="s">
        <v>9</v>
      </c>
      <c r="C83">
        <v>52284866</v>
      </c>
      <c r="D83">
        <v>52284866</v>
      </c>
      <c r="E83">
        <v>52284866</v>
      </c>
      <c r="F83" t="s">
        <v>96</v>
      </c>
    </row>
    <row r="84" spans="1:6" x14ac:dyDescent="0.2">
      <c r="A84" s="8">
        <v>83</v>
      </c>
      <c r="B84" s="10" t="s">
        <v>9</v>
      </c>
      <c r="C84">
        <v>51554132</v>
      </c>
      <c r="D84">
        <v>51554132</v>
      </c>
      <c r="E84">
        <v>51554132</v>
      </c>
      <c r="F84" t="s">
        <v>97</v>
      </c>
    </row>
    <row r="85" spans="1:6" x14ac:dyDescent="0.2">
      <c r="A85" s="8">
        <v>84</v>
      </c>
      <c r="B85" s="10" t="s">
        <v>9</v>
      </c>
      <c r="C85">
        <v>52251447</v>
      </c>
      <c r="D85">
        <v>52251447</v>
      </c>
      <c r="E85">
        <v>52251447</v>
      </c>
      <c r="F85" t="s">
        <v>98</v>
      </c>
    </row>
    <row r="86" spans="1:6" x14ac:dyDescent="0.2">
      <c r="A86" s="8">
        <v>85</v>
      </c>
      <c r="B86" s="10" t="s">
        <v>9</v>
      </c>
      <c r="C86">
        <v>79646958</v>
      </c>
      <c r="D86" t="e">
        <v>#N/A</v>
      </c>
      <c r="E86" t="e">
        <v>#N/A</v>
      </c>
      <c r="F86" t="s">
        <v>99</v>
      </c>
    </row>
    <row r="87" spans="1:6" x14ac:dyDescent="0.2">
      <c r="A87" s="8">
        <v>86</v>
      </c>
      <c r="B87" s="10" t="s">
        <v>9</v>
      </c>
      <c r="C87">
        <v>39657422</v>
      </c>
      <c r="D87">
        <v>39657422</v>
      </c>
      <c r="E87">
        <v>39657422</v>
      </c>
      <c r="F87" t="s">
        <v>100</v>
      </c>
    </row>
    <row r="88" spans="1:6" x14ac:dyDescent="0.2">
      <c r="A88" s="8">
        <v>87</v>
      </c>
      <c r="B88" s="10" t="s">
        <v>9</v>
      </c>
      <c r="C88">
        <v>79131116</v>
      </c>
      <c r="D88" t="e">
        <v>#N/A</v>
      </c>
      <c r="E88" t="e">
        <v>#N/A</v>
      </c>
      <c r="F88" t="s">
        <v>101</v>
      </c>
    </row>
    <row r="89" spans="1:6" x14ac:dyDescent="0.2">
      <c r="A89" s="8">
        <v>88</v>
      </c>
      <c r="B89" s="10" t="s">
        <v>9</v>
      </c>
      <c r="C89">
        <v>52912702</v>
      </c>
      <c r="D89">
        <v>52912702</v>
      </c>
      <c r="E89">
        <v>52912702</v>
      </c>
      <c r="F89" t="s">
        <v>102</v>
      </c>
    </row>
    <row r="90" spans="1:6" x14ac:dyDescent="0.2">
      <c r="A90" s="8">
        <v>89</v>
      </c>
      <c r="B90" s="10" t="s">
        <v>9</v>
      </c>
      <c r="C90">
        <v>94552140</v>
      </c>
      <c r="D90" t="e">
        <v>#N/A</v>
      </c>
      <c r="E90" t="e">
        <v>#N/A</v>
      </c>
      <c r="F90" t="s">
        <v>103</v>
      </c>
    </row>
    <row r="91" spans="1:6" x14ac:dyDescent="0.2">
      <c r="A91" s="8">
        <v>90</v>
      </c>
      <c r="B91" s="10" t="s">
        <v>9</v>
      </c>
      <c r="C91">
        <v>1020714197</v>
      </c>
      <c r="D91">
        <v>1020714197</v>
      </c>
      <c r="E91">
        <v>1020714197</v>
      </c>
      <c r="F91" t="s">
        <v>104</v>
      </c>
    </row>
    <row r="92" spans="1:6" x14ac:dyDescent="0.2">
      <c r="A92" s="8">
        <v>91</v>
      </c>
      <c r="B92" s="10" t="s">
        <v>9</v>
      </c>
      <c r="C92">
        <v>52865176</v>
      </c>
      <c r="D92" t="e">
        <v>#N/A</v>
      </c>
      <c r="E92" t="e">
        <v>#N/A</v>
      </c>
      <c r="F92" t="s">
        <v>105</v>
      </c>
    </row>
    <row r="93" spans="1:6" x14ac:dyDescent="0.2">
      <c r="A93" s="8">
        <v>92</v>
      </c>
      <c r="B93" s="10" t="s">
        <v>9</v>
      </c>
      <c r="C93">
        <v>79840342</v>
      </c>
      <c r="D93">
        <v>79840342</v>
      </c>
      <c r="E93">
        <v>79840342</v>
      </c>
      <c r="F93" t="s">
        <v>106</v>
      </c>
    </row>
    <row r="94" spans="1:6" x14ac:dyDescent="0.2">
      <c r="A94" s="8">
        <v>93</v>
      </c>
      <c r="B94" s="10" t="s">
        <v>9</v>
      </c>
      <c r="C94">
        <v>1049626807</v>
      </c>
      <c r="D94">
        <v>1049626807</v>
      </c>
      <c r="E94">
        <v>1049626807</v>
      </c>
      <c r="F94" t="s">
        <v>107</v>
      </c>
    </row>
    <row r="95" spans="1:6" x14ac:dyDescent="0.2">
      <c r="A95" s="8">
        <v>94</v>
      </c>
      <c r="B95" s="10" t="s">
        <v>9</v>
      </c>
      <c r="C95">
        <v>11185322</v>
      </c>
      <c r="D95">
        <v>11185322</v>
      </c>
      <c r="E95">
        <v>11185322</v>
      </c>
      <c r="F95" t="s">
        <v>108</v>
      </c>
    </row>
    <row r="96" spans="1:6" x14ac:dyDescent="0.2">
      <c r="A96" s="8">
        <v>95</v>
      </c>
      <c r="B96" s="10" t="s">
        <v>9</v>
      </c>
      <c r="C96">
        <v>1075672443</v>
      </c>
      <c r="D96" t="e">
        <v>#N/A</v>
      </c>
      <c r="E96" t="e">
        <v>#N/A</v>
      </c>
      <c r="F96" t="s">
        <v>109</v>
      </c>
    </row>
    <row r="97" spans="1:6" x14ac:dyDescent="0.2">
      <c r="A97" s="8">
        <v>96</v>
      </c>
      <c r="B97" s="10" t="s">
        <v>9</v>
      </c>
      <c r="C97">
        <v>52117192</v>
      </c>
      <c r="D97">
        <v>52117192</v>
      </c>
      <c r="E97">
        <v>52117192</v>
      </c>
      <c r="F97" t="s">
        <v>110</v>
      </c>
    </row>
    <row r="98" spans="1:6" x14ac:dyDescent="0.2">
      <c r="A98" s="8">
        <v>97</v>
      </c>
      <c r="B98" s="10" t="s">
        <v>9</v>
      </c>
      <c r="C98">
        <v>1013605450</v>
      </c>
      <c r="D98">
        <v>1013605450</v>
      </c>
      <c r="E98">
        <v>1013605450</v>
      </c>
      <c r="F98" t="s">
        <v>111</v>
      </c>
    </row>
    <row r="99" spans="1:6" x14ac:dyDescent="0.2">
      <c r="A99" s="8">
        <v>98</v>
      </c>
      <c r="B99" s="10" t="s">
        <v>9</v>
      </c>
      <c r="C99">
        <v>52452380</v>
      </c>
      <c r="D99">
        <v>52452380</v>
      </c>
      <c r="E99">
        <v>52452380</v>
      </c>
      <c r="F99" t="s">
        <v>112</v>
      </c>
    </row>
    <row r="100" spans="1:6" x14ac:dyDescent="0.2">
      <c r="A100" s="8">
        <v>99</v>
      </c>
      <c r="B100" s="10" t="s">
        <v>9</v>
      </c>
      <c r="C100">
        <v>1032386776</v>
      </c>
      <c r="D100" t="e">
        <v>#N/A</v>
      </c>
      <c r="E100" t="e">
        <v>#N/A</v>
      </c>
      <c r="F100" t="s">
        <v>113</v>
      </c>
    </row>
    <row r="101" spans="1:6" x14ac:dyDescent="0.2">
      <c r="A101" s="8">
        <v>100</v>
      </c>
      <c r="B101" s="10" t="s">
        <v>9</v>
      </c>
      <c r="C101">
        <v>1014238520</v>
      </c>
      <c r="D101">
        <v>1014238520</v>
      </c>
      <c r="E101">
        <v>1014238520</v>
      </c>
      <c r="F101" t="s">
        <v>114</v>
      </c>
    </row>
    <row r="102" spans="1:6" x14ac:dyDescent="0.2">
      <c r="A102" s="8">
        <v>101</v>
      </c>
      <c r="B102" s="10" t="s">
        <v>9</v>
      </c>
      <c r="C102">
        <v>1057574035</v>
      </c>
      <c r="D102">
        <v>1057574035</v>
      </c>
      <c r="E102">
        <v>1057574035</v>
      </c>
      <c r="F102" t="s">
        <v>115</v>
      </c>
    </row>
    <row r="103" spans="1:6" x14ac:dyDescent="0.2">
      <c r="A103" s="8">
        <v>102</v>
      </c>
      <c r="B103" s="10" t="s">
        <v>9</v>
      </c>
      <c r="C103">
        <v>1026281672</v>
      </c>
      <c r="D103" t="e">
        <v>#N/A</v>
      </c>
      <c r="E103" t="e">
        <v>#N/A</v>
      </c>
      <c r="F103" t="s">
        <v>116</v>
      </c>
    </row>
    <row r="104" spans="1:6" x14ac:dyDescent="0.2">
      <c r="A104" s="8">
        <v>103</v>
      </c>
      <c r="B104" s="10" t="s">
        <v>9</v>
      </c>
      <c r="C104">
        <v>1129576493</v>
      </c>
      <c r="D104">
        <v>1129576493</v>
      </c>
      <c r="E104">
        <v>1129576493</v>
      </c>
      <c r="F104" t="s">
        <v>117</v>
      </c>
    </row>
    <row r="105" spans="1:6" x14ac:dyDescent="0.2">
      <c r="A105" s="8">
        <v>104</v>
      </c>
      <c r="B105" s="10" t="s">
        <v>9</v>
      </c>
      <c r="C105">
        <v>1047447041</v>
      </c>
      <c r="D105">
        <v>1047447041</v>
      </c>
      <c r="E105">
        <v>1047447041</v>
      </c>
      <c r="F105" t="s">
        <v>118</v>
      </c>
    </row>
    <row r="106" spans="1:6" x14ac:dyDescent="0.2">
      <c r="A106" s="8">
        <v>105</v>
      </c>
      <c r="B106" s="10" t="s">
        <v>9</v>
      </c>
      <c r="C106">
        <v>1097391309</v>
      </c>
      <c r="D106">
        <v>1097391309</v>
      </c>
      <c r="E106">
        <v>1097391309</v>
      </c>
      <c r="F106" t="s">
        <v>119</v>
      </c>
    </row>
    <row r="107" spans="1:6" x14ac:dyDescent="0.2">
      <c r="A107" s="8">
        <v>106</v>
      </c>
      <c r="B107" s="10" t="s">
        <v>9</v>
      </c>
      <c r="C107">
        <v>52984459</v>
      </c>
      <c r="D107" t="e">
        <v>#N/A</v>
      </c>
      <c r="E107" t="e">
        <v>#N/A</v>
      </c>
      <c r="F107" t="s">
        <v>120</v>
      </c>
    </row>
    <row r="108" spans="1:6" x14ac:dyDescent="0.2">
      <c r="A108" s="8">
        <v>107</v>
      </c>
      <c r="B108" s="10" t="s">
        <v>9</v>
      </c>
      <c r="C108">
        <v>77170950</v>
      </c>
      <c r="D108" t="e">
        <v>#N/A</v>
      </c>
      <c r="E108" t="e">
        <v>#N/A</v>
      </c>
      <c r="F108" t="s">
        <v>121</v>
      </c>
    </row>
    <row r="109" spans="1:6" x14ac:dyDescent="0.2">
      <c r="A109" s="8">
        <v>108</v>
      </c>
      <c r="B109" s="10" t="s">
        <v>9</v>
      </c>
      <c r="C109">
        <v>36952642</v>
      </c>
      <c r="D109" t="e">
        <v>#N/A</v>
      </c>
      <c r="E109" t="e">
        <v>#N/A</v>
      </c>
      <c r="F109" t="s">
        <v>122</v>
      </c>
    </row>
    <row r="110" spans="1:6" x14ac:dyDescent="0.2">
      <c r="A110" s="8">
        <v>109</v>
      </c>
      <c r="B110" s="10" t="s">
        <v>9</v>
      </c>
      <c r="C110">
        <v>1019005111</v>
      </c>
      <c r="D110">
        <v>1019005111</v>
      </c>
      <c r="E110">
        <v>1019005111</v>
      </c>
      <c r="F110" t="s">
        <v>123</v>
      </c>
    </row>
    <row r="111" spans="1:6" x14ac:dyDescent="0.2">
      <c r="A111" s="8">
        <v>110</v>
      </c>
      <c r="B111" s="10" t="s">
        <v>9</v>
      </c>
      <c r="C111">
        <v>35254700</v>
      </c>
      <c r="D111" t="e">
        <v>#N/A</v>
      </c>
      <c r="E111" t="e">
        <v>#N/A</v>
      </c>
      <c r="F111" t="s">
        <v>124</v>
      </c>
    </row>
    <row r="112" spans="1:6" x14ac:dyDescent="0.2">
      <c r="A112" s="8">
        <v>111</v>
      </c>
      <c r="B112" s="10" t="s">
        <v>9</v>
      </c>
      <c r="C112">
        <v>79382754</v>
      </c>
      <c r="D112">
        <v>79382754</v>
      </c>
      <c r="E112">
        <v>79382754</v>
      </c>
      <c r="F112" t="s">
        <v>125</v>
      </c>
    </row>
    <row r="113" spans="1:6" x14ac:dyDescent="0.2">
      <c r="A113" s="8">
        <v>112</v>
      </c>
      <c r="B113" s="10" t="s">
        <v>9</v>
      </c>
      <c r="C113">
        <v>1012348322</v>
      </c>
      <c r="D113">
        <v>1012348322</v>
      </c>
      <c r="E113">
        <v>1012348322</v>
      </c>
      <c r="F113" t="s">
        <v>126</v>
      </c>
    </row>
    <row r="114" spans="1:6" x14ac:dyDescent="0.2">
      <c r="A114" s="8">
        <v>113</v>
      </c>
      <c r="B114" s="10" t="s">
        <v>9</v>
      </c>
      <c r="C114">
        <v>11318221</v>
      </c>
      <c r="D114">
        <v>11318221</v>
      </c>
      <c r="E114">
        <v>11318221</v>
      </c>
      <c r="F114" t="s">
        <v>127</v>
      </c>
    </row>
    <row r="115" spans="1:6" x14ac:dyDescent="0.2">
      <c r="A115" s="8">
        <v>114</v>
      </c>
      <c r="B115" s="10" t="s">
        <v>9</v>
      </c>
      <c r="C115">
        <v>1040737182</v>
      </c>
      <c r="D115">
        <v>1040737182</v>
      </c>
      <c r="E115">
        <v>1040737182</v>
      </c>
      <c r="F115" t="s">
        <v>128</v>
      </c>
    </row>
    <row r="116" spans="1:6" x14ac:dyDescent="0.2">
      <c r="A116" s="8">
        <v>115</v>
      </c>
      <c r="B116" s="10" t="s">
        <v>9</v>
      </c>
      <c r="C116">
        <v>80093254</v>
      </c>
      <c r="D116">
        <v>80093254</v>
      </c>
      <c r="E116">
        <v>80093254</v>
      </c>
      <c r="F116" t="s">
        <v>129</v>
      </c>
    </row>
    <row r="117" spans="1:6" x14ac:dyDescent="0.2">
      <c r="A117" s="8">
        <v>116</v>
      </c>
      <c r="B117" s="10" t="s">
        <v>9</v>
      </c>
      <c r="C117">
        <v>1012455861</v>
      </c>
      <c r="D117">
        <v>1012455861</v>
      </c>
      <c r="E117">
        <v>1012455861</v>
      </c>
      <c r="F117" t="s">
        <v>130</v>
      </c>
    </row>
    <row r="118" spans="1:6" x14ac:dyDescent="0.2">
      <c r="A118" s="8">
        <v>117</v>
      </c>
      <c r="B118" s="10" t="s">
        <v>9</v>
      </c>
      <c r="C118">
        <v>1013613361</v>
      </c>
      <c r="D118">
        <v>1013613361</v>
      </c>
      <c r="E118">
        <v>1013613361</v>
      </c>
      <c r="F118" t="s">
        <v>131</v>
      </c>
    </row>
    <row r="119" spans="1:6" x14ac:dyDescent="0.2">
      <c r="A119" s="8">
        <v>118</v>
      </c>
      <c r="B119" s="10" t="s">
        <v>9</v>
      </c>
      <c r="C119">
        <v>9097186</v>
      </c>
      <c r="D119" t="e">
        <v>#N/A</v>
      </c>
      <c r="E119" t="e">
        <v>#N/A</v>
      </c>
      <c r="F119" t="s">
        <v>132</v>
      </c>
    </row>
    <row r="120" spans="1:6" x14ac:dyDescent="0.2">
      <c r="A120" s="8">
        <v>119</v>
      </c>
      <c r="B120" s="10" t="s">
        <v>9</v>
      </c>
      <c r="C120">
        <v>1010184721</v>
      </c>
      <c r="D120">
        <v>1010184721</v>
      </c>
      <c r="E120">
        <v>1010184721</v>
      </c>
      <c r="F120" t="s">
        <v>133</v>
      </c>
    </row>
    <row r="121" spans="1:6" x14ac:dyDescent="0.2">
      <c r="A121" s="8">
        <v>120</v>
      </c>
      <c r="B121" s="10" t="s">
        <v>9</v>
      </c>
      <c r="C121">
        <v>79842715</v>
      </c>
      <c r="D121">
        <v>79842715</v>
      </c>
      <c r="E121">
        <v>79842715</v>
      </c>
      <c r="F121" t="s">
        <v>134</v>
      </c>
    </row>
    <row r="122" spans="1:6" x14ac:dyDescent="0.2">
      <c r="A122" s="8">
        <v>121</v>
      </c>
      <c r="B122" s="10" t="s">
        <v>9</v>
      </c>
      <c r="C122">
        <v>1013680124</v>
      </c>
      <c r="D122">
        <v>1013680124</v>
      </c>
      <c r="E122">
        <v>1013680124</v>
      </c>
      <c r="F122" t="s">
        <v>135</v>
      </c>
    </row>
    <row r="123" spans="1:6" x14ac:dyDescent="0.2">
      <c r="A123" s="8">
        <v>122</v>
      </c>
      <c r="B123" s="10" t="s">
        <v>9</v>
      </c>
      <c r="C123">
        <v>1032470048</v>
      </c>
      <c r="D123" t="e">
        <v>#N/A</v>
      </c>
      <c r="E123" t="e">
        <v>#N/A</v>
      </c>
      <c r="F123" t="s">
        <v>136</v>
      </c>
    </row>
    <row r="124" spans="1:6" x14ac:dyDescent="0.2">
      <c r="A124" s="8">
        <v>123</v>
      </c>
      <c r="B124" s="10" t="s">
        <v>9</v>
      </c>
      <c r="C124">
        <v>1013676718</v>
      </c>
      <c r="D124">
        <v>1013676718</v>
      </c>
      <c r="E124">
        <v>1013676718</v>
      </c>
      <c r="F124" t="s">
        <v>137</v>
      </c>
    </row>
    <row r="125" spans="1:6" x14ac:dyDescent="0.2">
      <c r="A125" s="8">
        <v>124</v>
      </c>
      <c r="B125" s="10" t="s">
        <v>9</v>
      </c>
      <c r="C125">
        <v>52387519</v>
      </c>
      <c r="D125">
        <v>52387519</v>
      </c>
      <c r="E125">
        <v>52387519</v>
      </c>
      <c r="F125" t="s">
        <v>138</v>
      </c>
    </row>
    <row r="126" spans="1:6" x14ac:dyDescent="0.2">
      <c r="A126" s="8">
        <v>125</v>
      </c>
      <c r="B126" s="10" t="s">
        <v>9</v>
      </c>
      <c r="C126">
        <v>1032413066</v>
      </c>
      <c r="D126">
        <v>1032413066</v>
      </c>
      <c r="E126">
        <v>1032413066</v>
      </c>
      <c r="F126" t="s">
        <v>139</v>
      </c>
    </row>
    <row r="127" spans="1:6" x14ac:dyDescent="0.2">
      <c r="A127" s="8">
        <v>126</v>
      </c>
      <c r="B127" s="10" t="s">
        <v>9</v>
      </c>
      <c r="C127">
        <v>37324767</v>
      </c>
      <c r="D127">
        <v>37324767</v>
      </c>
      <c r="E127">
        <v>37324767</v>
      </c>
      <c r="F127" t="s">
        <v>140</v>
      </c>
    </row>
    <row r="128" spans="1:6" x14ac:dyDescent="0.2">
      <c r="A128" s="8">
        <v>127</v>
      </c>
      <c r="B128" s="10" t="s">
        <v>9</v>
      </c>
      <c r="C128">
        <v>52967521</v>
      </c>
      <c r="D128">
        <v>52967521</v>
      </c>
      <c r="E128">
        <v>52967521</v>
      </c>
      <c r="F128" t="s">
        <v>141</v>
      </c>
    </row>
    <row r="129" spans="1:6" x14ac:dyDescent="0.2">
      <c r="A129" s="8">
        <v>128</v>
      </c>
      <c r="B129" s="10" t="s">
        <v>9</v>
      </c>
      <c r="C129">
        <v>1024576922</v>
      </c>
      <c r="D129">
        <v>1024576922</v>
      </c>
      <c r="E129">
        <v>1024576922</v>
      </c>
      <c r="F129" t="s">
        <v>142</v>
      </c>
    </row>
    <row r="130" spans="1:6" x14ac:dyDescent="0.2">
      <c r="A130" s="8">
        <v>129</v>
      </c>
      <c r="B130" s="10" t="s">
        <v>9</v>
      </c>
      <c r="C130">
        <v>79657444</v>
      </c>
      <c r="D130">
        <v>79657444</v>
      </c>
      <c r="E130">
        <v>79657444</v>
      </c>
      <c r="F130" t="s">
        <v>143</v>
      </c>
    </row>
    <row r="131" spans="1:6" x14ac:dyDescent="0.2">
      <c r="A131" s="8">
        <v>130</v>
      </c>
      <c r="B131" s="10" t="s">
        <v>9</v>
      </c>
      <c r="C131">
        <v>79720494</v>
      </c>
      <c r="D131">
        <v>79720494</v>
      </c>
      <c r="E131">
        <v>79720494</v>
      </c>
      <c r="F131" t="s">
        <v>144</v>
      </c>
    </row>
    <row r="132" spans="1:6" x14ac:dyDescent="0.2">
      <c r="A132" s="8">
        <v>131</v>
      </c>
      <c r="B132" s="10" t="s">
        <v>9</v>
      </c>
      <c r="C132">
        <v>399215</v>
      </c>
      <c r="D132">
        <v>399215</v>
      </c>
      <c r="E132">
        <v>399215</v>
      </c>
      <c r="F132" t="s">
        <v>145</v>
      </c>
    </row>
    <row r="133" spans="1:6" x14ac:dyDescent="0.2">
      <c r="A133" s="8">
        <v>132</v>
      </c>
      <c r="B133" s="10" t="s">
        <v>9</v>
      </c>
      <c r="C133">
        <v>1018480981</v>
      </c>
      <c r="D133" t="e">
        <v>#N/A</v>
      </c>
      <c r="E133" t="e">
        <v>#N/A</v>
      </c>
      <c r="F133" t="s">
        <v>146</v>
      </c>
    </row>
    <row r="134" spans="1:6" x14ac:dyDescent="0.2">
      <c r="A134" s="8">
        <v>133</v>
      </c>
      <c r="B134" s="10" t="s">
        <v>9</v>
      </c>
      <c r="C134">
        <v>1049631684</v>
      </c>
      <c r="D134" t="e">
        <v>#N/A</v>
      </c>
      <c r="E134" t="e">
        <v>#N/A</v>
      </c>
      <c r="F134" t="s">
        <v>147</v>
      </c>
    </row>
    <row r="135" spans="1:6" x14ac:dyDescent="0.2">
      <c r="A135" s="8">
        <v>134</v>
      </c>
      <c r="B135" s="10" t="s">
        <v>9</v>
      </c>
      <c r="C135">
        <v>1069733693</v>
      </c>
      <c r="D135" t="e">
        <v>#N/A</v>
      </c>
      <c r="E135" t="e">
        <v>#N/A</v>
      </c>
      <c r="F135" t="s">
        <v>148</v>
      </c>
    </row>
    <row r="136" spans="1:6" x14ac:dyDescent="0.2">
      <c r="A136" s="8">
        <v>135</v>
      </c>
      <c r="B136" s="10" t="s">
        <v>9</v>
      </c>
      <c r="C136">
        <v>1026254843</v>
      </c>
      <c r="D136" t="e">
        <v>#N/A</v>
      </c>
      <c r="E136" t="e">
        <v>#N/A</v>
      </c>
      <c r="F136" t="s">
        <v>149</v>
      </c>
    </row>
    <row r="137" spans="1:6" x14ac:dyDescent="0.2">
      <c r="A137" s="8">
        <v>136</v>
      </c>
      <c r="B137" s="10" t="s">
        <v>9</v>
      </c>
      <c r="C137">
        <v>492239</v>
      </c>
      <c r="D137">
        <v>492239</v>
      </c>
      <c r="E137">
        <v>492239</v>
      </c>
      <c r="F137" t="s">
        <v>150</v>
      </c>
    </row>
    <row r="138" spans="1:6" x14ac:dyDescent="0.2">
      <c r="A138" s="8">
        <v>137</v>
      </c>
      <c r="B138" s="10" t="s">
        <v>9</v>
      </c>
      <c r="C138">
        <v>1127572078</v>
      </c>
      <c r="D138">
        <v>1127572078</v>
      </c>
      <c r="E138">
        <v>1127572078</v>
      </c>
      <c r="F138" t="s">
        <v>151</v>
      </c>
    </row>
    <row r="139" spans="1:6" x14ac:dyDescent="0.2">
      <c r="A139" s="8">
        <v>138</v>
      </c>
      <c r="B139" s="10" t="s">
        <v>9</v>
      </c>
      <c r="C139">
        <v>1026284562</v>
      </c>
      <c r="D139" t="e">
        <v>#N/A</v>
      </c>
      <c r="E139" t="e">
        <v>#N/A</v>
      </c>
      <c r="F139" t="s">
        <v>152</v>
      </c>
    </row>
    <row r="140" spans="1:6" x14ac:dyDescent="0.2">
      <c r="A140" s="8">
        <v>139</v>
      </c>
      <c r="B140" s="10" t="s">
        <v>9</v>
      </c>
      <c r="C140">
        <v>79107951</v>
      </c>
      <c r="D140" t="e">
        <v>#N/A</v>
      </c>
      <c r="E140" t="e">
        <v>#N/A</v>
      </c>
      <c r="F140" t="s">
        <v>153</v>
      </c>
    </row>
    <row r="141" spans="1:6" x14ac:dyDescent="0.2">
      <c r="A141" s="8">
        <v>140</v>
      </c>
      <c r="B141" s="10" t="s">
        <v>9</v>
      </c>
      <c r="C141">
        <v>80873665</v>
      </c>
      <c r="D141" t="e">
        <v>#N/A</v>
      </c>
      <c r="E141" t="e">
        <v>#N/A</v>
      </c>
      <c r="F141" t="s">
        <v>154</v>
      </c>
    </row>
    <row r="142" spans="1:6" x14ac:dyDescent="0.2">
      <c r="A142" s="8">
        <v>141</v>
      </c>
      <c r="B142" s="10" t="s">
        <v>9</v>
      </c>
      <c r="C142">
        <v>1018416025</v>
      </c>
      <c r="D142" t="e">
        <v>#N/A</v>
      </c>
      <c r="E142" t="e">
        <v>#N/A</v>
      </c>
      <c r="F142" t="s">
        <v>155</v>
      </c>
    </row>
    <row r="143" spans="1:6" x14ac:dyDescent="0.2">
      <c r="A143" s="8">
        <v>142</v>
      </c>
      <c r="B143" s="10" t="s">
        <v>9</v>
      </c>
      <c r="C143">
        <v>39688720</v>
      </c>
      <c r="D143">
        <v>39688720</v>
      </c>
      <c r="E143">
        <v>39688720</v>
      </c>
      <c r="F143" t="s">
        <v>156</v>
      </c>
    </row>
    <row r="144" spans="1:6" x14ac:dyDescent="0.2">
      <c r="A144" s="8">
        <v>143</v>
      </c>
      <c r="B144" s="10" t="s">
        <v>9</v>
      </c>
      <c r="C144">
        <v>80209434</v>
      </c>
      <c r="D144">
        <v>80209434</v>
      </c>
      <c r="E144">
        <v>80209434</v>
      </c>
      <c r="F144" t="s">
        <v>157</v>
      </c>
    </row>
    <row r="145" spans="1:6" x14ac:dyDescent="0.2">
      <c r="A145" s="8">
        <v>144</v>
      </c>
      <c r="B145" s="10" t="s">
        <v>9</v>
      </c>
      <c r="C145">
        <v>53106827</v>
      </c>
      <c r="D145" t="e">
        <v>#N/A</v>
      </c>
      <c r="E145" t="e">
        <v>#N/A</v>
      </c>
      <c r="F145" t="s">
        <v>158</v>
      </c>
    </row>
    <row r="146" spans="1:6" x14ac:dyDescent="0.2">
      <c r="A146" s="8">
        <v>145</v>
      </c>
      <c r="B146" s="10" t="s">
        <v>9</v>
      </c>
      <c r="C146">
        <v>1125271980</v>
      </c>
      <c r="D146" t="e">
        <v>#N/A</v>
      </c>
      <c r="E146" t="e">
        <v>#N/A</v>
      </c>
      <c r="F146" t="s">
        <v>159</v>
      </c>
    </row>
    <row r="147" spans="1:6" x14ac:dyDescent="0.2">
      <c r="A147" s="8">
        <v>146</v>
      </c>
      <c r="B147" s="10" t="s">
        <v>9</v>
      </c>
      <c r="C147">
        <v>30051084</v>
      </c>
      <c r="D147" t="e">
        <v>#N/A</v>
      </c>
      <c r="E147" t="e">
        <v>#N/A</v>
      </c>
      <c r="F147" t="s">
        <v>160</v>
      </c>
    </row>
    <row r="148" spans="1:6" x14ac:dyDescent="0.2">
      <c r="A148" s="8">
        <v>147</v>
      </c>
      <c r="B148" s="10" t="s">
        <v>9</v>
      </c>
      <c r="C148">
        <v>52709470</v>
      </c>
      <c r="D148">
        <v>52709470</v>
      </c>
      <c r="E148">
        <v>52709470</v>
      </c>
      <c r="F148" t="s">
        <v>161</v>
      </c>
    </row>
    <row r="149" spans="1:6" x14ac:dyDescent="0.2">
      <c r="A149" s="8">
        <v>148</v>
      </c>
      <c r="B149" s="10" t="s">
        <v>9</v>
      </c>
      <c r="C149">
        <v>1010168669</v>
      </c>
      <c r="D149" t="e">
        <v>#N/A</v>
      </c>
      <c r="E149" t="e">
        <v>#N/A</v>
      </c>
      <c r="F149" t="s">
        <v>162</v>
      </c>
    </row>
    <row r="150" spans="1:6" x14ac:dyDescent="0.2">
      <c r="A150" s="8">
        <v>149</v>
      </c>
      <c r="B150" s="10" t="s">
        <v>9</v>
      </c>
      <c r="C150">
        <v>1055313670</v>
      </c>
      <c r="D150" t="e">
        <v>#N/A</v>
      </c>
      <c r="E150" t="e">
        <v>#N/A</v>
      </c>
      <c r="F150" t="s">
        <v>163</v>
      </c>
    </row>
    <row r="151" spans="1:6" x14ac:dyDescent="0.2">
      <c r="A151" s="8">
        <v>150</v>
      </c>
      <c r="B151" s="10" t="s">
        <v>9</v>
      </c>
      <c r="C151">
        <v>35196794</v>
      </c>
      <c r="D151" t="e">
        <v>#N/A</v>
      </c>
      <c r="E151" t="e">
        <v>#N/A</v>
      </c>
      <c r="F151" t="s">
        <v>164</v>
      </c>
    </row>
    <row r="152" spans="1:6" x14ac:dyDescent="0.2">
      <c r="A152" s="8">
        <v>151</v>
      </c>
      <c r="B152" s="10" t="s">
        <v>9</v>
      </c>
      <c r="C152">
        <v>1136887782</v>
      </c>
      <c r="D152" t="e">
        <v>#N/A</v>
      </c>
      <c r="E152" t="e">
        <v>#N/A</v>
      </c>
      <c r="F152" t="s">
        <v>165</v>
      </c>
    </row>
    <row r="153" spans="1:6" x14ac:dyDescent="0.2">
      <c r="A153" s="8">
        <v>152</v>
      </c>
      <c r="B153" s="10" t="s">
        <v>9</v>
      </c>
      <c r="C153">
        <v>80793751</v>
      </c>
      <c r="D153" t="e">
        <v>#N/A</v>
      </c>
      <c r="E153" t="e">
        <v>#N/A</v>
      </c>
      <c r="F153" t="s">
        <v>166</v>
      </c>
    </row>
    <row r="154" spans="1:6" x14ac:dyDescent="0.2">
      <c r="A154" s="8">
        <v>154</v>
      </c>
      <c r="B154" s="10" t="s">
        <v>9</v>
      </c>
      <c r="C154">
        <v>52517597</v>
      </c>
      <c r="D154">
        <v>52517597</v>
      </c>
      <c r="E154">
        <v>52517597</v>
      </c>
      <c r="F154" t="s">
        <v>167</v>
      </c>
    </row>
    <row r="155" spans="1:6" x14ac:dyDescent="0.2">
      <c r="A155" s="8">
        <v>155</v>
      </c>
      <c r="B155" s="10" t="s">
        <v>9</v>
      </c>
      <c r="C155">
        <v>52152263</v>
      </c>
      <c r="D155">
        <v>52152263</v>
      </c>
      <c r="E155">
        <v>52152263</v>
      </c>
      <c r="F155" t="s">
        <v>168</v>
      </c>
    </row>
    <row r="156" spans="1:6" x14ac:dyDescent="0.2">
      <c r="A156" s="8">
        <v>156</v>
      </c>
      <c r="B156" s="10" t="s">
        <v>9</v>
      </c>
      <c r="C156">
        <v>80034032</v>
      </c>
      <c r="D156" t="e">
        <v>#N/A</v>
      </c>
      <c r="E156" t="e">
        <v>#N/A</v>
      </c>
      <c r="F156" t="s">
        <v>169</v>
      </c>
    </row>
    <row r="157" spans="1:6" x14ac:dyDescent="0.2">
      <c r="A157" s="8">
        <v>157</v>
      </c>
      <c r="B157" s="10" t="s">
        <v>9</v>
      </c>
      <c r="C157">
        <v>80055570</v>
      </c>
      <c r="D157">
        <v>80055570</v>
      </c>
      <c r="E157">
        <v>80055570</v>
      </c>
      <c r="F157" t="s">
        <v>170</v>
      </c>
    </row>
    <row r="158" spans="1:6" x14ac:dyDescent="0.2">
      <c r="A158" s="8">
        <v>158</v>
      </c>
      <c r="B158" s="10" t="s">
        <v>9</v>
      </c>
      <c r="C158">
        <v>53051195</v>
      </c>
      <c r="D158">
        <v>53051195</v>
      </c>
      <c r="E158">
        <v>53051195</v>
      </c>
      <c r="F158" t="s">
        <v>171</v>
      </c>
    </row>
    <row r="159" spans="1:6" x14ac:dyDescent="0.2">
      <c r="A159" s="8">
        <v>159</v>
      </c>
      <c r="B159" s="10" t="s">
        <v>9</v>
      </c>
      <c r="C159">
        <v>52409642</v>
      </c>
      <c r="D159" t="e">
        <v>#N/A</v>
      </c>
      <c r="E159" t="e">
        <v>#N/A</v>
      </c>
      <c r="F159" t="s">
        <v>172</v>
      </c>
    </row>
    <row r="160" spans="1:6" x14ac:dyDescent="0.2">
      <c r="A160" s="8">
        <v>160</v>
      </c>
      <c r="B160" s="10" t="s">
        <v>9</v>
      </c>
      <c r="C160">
        <v>79615223</v>
      </c>
      <c r="D160" t="e">
        <v>#N/A</v>
      </c>
      <c r="E160" t="e">
        <v>#N/A</v>
      </c>
      <c r="F160" t="s">
        <v>173</v>
      </c>
    </row>
    <row r="161" spans="1:6" x14ac:dyDescent="0.2">
      <c r="A161" s="8">
        <v>161</v>
      </c>
      <c r="B161" s="10" t="s">
        <v>9</v>
      </c>
      <c r="C161">
        <v>80038839</v>
      </c>
      <c r="D161" t="e">
        <v>#N/A</v>
      </c>
      <c r="E161" t="e">
        <v>#N/A</v>
      </c>
      <c r="F161" t="s">
        <v>174</v>
      </c>
    </row>
    <row r="162" spans="1:6" x14ac:dyDescent="0.2">
      <c r="A162" s="8">
        <v>162</v>
      </c>
      <c r="B162" s="10" t="s">
        <v>9</v>
      </c>
      <c r="C162">
        <v>80739992</v>
      </c>
      <c r="D162">
        <v>80739992</v>
      </c>
      <c r="E162">
        <v>80739992</v>
      </c>
      <c r="F162" t="s">
        <v>175</v>
      </c>
    </row>
    <row r="163" spans="1:6" x14ac:dyDescent="0.2">
      <c r="A163" s="8">
        <v>163</v>
      </c>
      <c r="B163" s="10" t="s">
        <v>9</v>
      </c>
      <c r="C163">
        <v>80864347</v>
      </c>
      <c r="D163">
        <v>80864347</v>
      </c>
      <c r="E163">
        <v>80864347</v>
      </c>
      <c r="F163" t="s">
        <v>176</v>
      </c>
    </row>
    <row r="164" spans="1:6" x14ac:dyDescent="0.2">
      <c r="A164" s="8">
        <v>164</v>
      </c>
      <c r="B164" s="10" t="s">
        <v>9</v>
      </c>
      <c r="C164">
        <v>5893933</v>
      </c>
      <c r="D164">
        <v>5893933</v>
      </c>
      <c r="E164">
        <v>5893933</v>
      </c>
      <c r="F164" t="s">
        <v>177</v>
      </c>
    </row>
    <row r="165" spans="1:6" x14ac:dyDescent="0.2">
      <c r="A165" s="8">
        <v>165</v>
      </c>
      <c r="B165" s="10" t="s">
        <v>9</v>
      </c>
      <c r="C165">
        <v>20942350</v>
      </c>
      <c r="D165" t="e">
        <v>#N/A</v>
      </c>
      <c r="E165" t="e">
        <v>#N/A</v>
      </c>
      <c r="F165" t="s">
        <v>178</v>
      </c>
    </row>
    <row r="166" spans="1:6" x14ac:dyDescent="0.2">
      <c r="A166" s="8">
        <v>166</v>
      </c>
      <c r="B166" s="10" t="s">
        <v>9</v>
      </c>
      <c r="C166">
        <v>1014188841</v>
      </c>
      <c r="D166">
        <v>1014188841</v>
      </c>
      <c r="E166">
        <v>1014188841</v>
      </c>
      <c r="F166" t="s">
        <v>179</v>
      </c>
    </row>
    <row r="167" spans="1:6" x14ac:dyDescent="0.2">
      <c r="A167" s="8">
        <v>167</v>
      </c>
      <c r="B167" s="10" t="s">
        <v>9</v>
      </c>
      <c r="C167">
        <v>79688463</v>
      </c>
      <c r="D167">
        <v>79688463</v>
      </c>
      <c r="E167">
        <v>79688463</v>
      </c>
      <c r="F167" t="s">
        <v>180</v>
      </c>
    </row>
    <row r="168" spans="1:6" x14ac:dyDescent="0.2">
      <c r="A168" s="8">
        <v>168</v>
      </c>
      <c r="B168" s="10" t="s">
        <v>9</v>
      </c>
      <c r="C168">
        <v>1023865090</v>
      </c>
      <c r="D168" t="e">
        <v>#N/A</v>
      </c>
      <c r="E168" t="e">
        <v>#N/A</v>
      </c>
      <c r="F168" t="s">
        <v>181</v>
      </c>
    </row>
    <row r="169" spans="1:6" x14ac:dyDescent="0.2">
      <c r="A169" s="8">
        <v>169</v>
      </c>
      <c r="B169" s="10" t="s">
        <v>9</v>
      </c>
      <c r="C169">
        <v>80076255</v>
      </c>
      <c r="D169" t="e">
        <v>#N/A</v>
      </c>
      <c r="E169" t="e">
        <v>#N/A</v>
      </c>
      <c r="F169" t="s">
        <v>182</v>
      </c>
    </row>
    <row r="170" spans="1:6" x14ac:dyDescent="0.2">
      <c r="A170" s="8">
        <v>170</v>
      </c>
      <c r="B170" s="10" t="s">
        <v>9</v>
      </c>
      <c r="C170">
        <v>79480105</v>
      </c>
      <c r="D170" t="e">
        <v>#N/A</v>
      </c>
      <c r="E170" t="e">
        <v>#N/A</v>
      </c>
      <c r="F170" t="s">
        <v>183</v>
      </c>
    </row>
    <row r="171" spans="1:6" x14ac:dyDescent="0.2">
      <c r="A171" s="8">
        <v>171</v>
      </c>
      <c r="B171" s="10" t="s">
        <v>9</v>
      </c>
      <c r="C171">
        <v>1077920459</v>
      </c>
      <c r="D171" t="e">
        <v>#N/A</v>
      </c>
      <c r="E171" t="e">
        <v>#N/A</v>
      </c>
      <c r="F171" t="s">
        <v>184</v>
      </c>
    </row>
    <row r="172" spans="1:6" x14ac:dyDescent="0.2">
      <c r="A172" s="8">
        <v>172</v>
      </c>
      <c r="B172" s="10" t="s">
        <v>9</v>
      </c>
      <c r="C172">
        <v>1033765698</v>
      </c>
      <c r="D172">
        <v>1033765698</v>
      </c>
      <c r="E172">
        <v>1033765698</v>
      </c>
      <c r="F172" t="s">
        <v>185</v>
      </c>
    </row>
    <row r="173" spans="1:6" x14ac:dyDescent="0.2">
      <c r="A173" s="8">
        <v>173</v>
      </c>
      <c r="B173" s="10" t="s">
        <v>9</v>
      </c>
      <c r="C173">
        <v>79621172</v>
      </c>
      <c r="D173" t="e">
        <v>#N/A</v>
      </c>
      <c r="E173" t="e">
        <v>#N/A</v>
      </c>
      <c r="F173" t="s">
        <v>186</v>
      </c>
    </row>
    <row r="174" spans="1:6" x14ac:dyDescent="0.2">
      <c r="A174" s="8">
        <v>174</v>
      </c>
      <c r="B174" s="10" t="s">
        <v>9</v>
      </c>
      <c r="C174">
        <v>80070272</v>
      </c>
      <c r="D174" t="e">
        <v>#N/A</v>
      </c>
      <c r="E174" t="e">
        <v>#N/A</v>
      </c>
      <c r="F174" t="s">
        <v>187</v>
      </c>
    </row>
    <row r="175" spans="1:6" x14ac:dyDescent="0.2">
      <c r="A175" s="8">
        <v>175</v>
      </c>
      <c r="B175" s="10" t="s">
        <v>9</v>
      </c>
      <c r="C175">
        <v>79983062</v>
      </c>
      <c r="D175">
        <v>79983062</v>
      </c>
      <c r="E175">
        <v>79983062</v>
      </c>
      <c r="F175" t="s">
        <v>188</v>
      </c>
    </row>
    <row r="176" spans="1:6" x14ac:dyDescent="0.2">
      <c r="A176" s="8">
        <v>176</v>
      </c>
      <c r="B176" s="10" t="s">
        <v>9</v>
      </c>
      <c r="C176">
        <v>52087550</v>
      </c>
      <c r="D176" t="e">
        <v>#N/A</v>
      </c>
      <c r="E176" t="e">
        <v>#N/A</v>
      </c>
      <c r="F176" t="s">
        <v>189</v>
      </c>
    </row>
    <row r="177" spans="1:6" x14ac:dyDescent="0.2">
      <c r="A177" s="8">
        <v>177</v>
      </c>
      <c r="B177" s="10" t="s">
        <v>9</v>
      </c>
      <c r="C177">
        <v>1013619950</v>
      </c>
      <c r="D177" t="e">
        <v>#N/A</v>
      </c>
      <c r="E177" t="e">
        <v>#N/A</v>
      </c>
      <c r="F177" t="s">
        <v>190</v>
      </c>
    </row>
    <row r="178" spans="1:6" x14ac:dyDescent="0.2">
      <c r="A178" s="8">
        <v>178</v>
      </c>
      <c r="B178" s="10" t="s">
        <v>9</v>
      </c>
      <c r="C178">
        <v>52735980</v>
      </c>
      <c r="D178" t="e">
        <v>#N/A</v>
      </c>
      <c r="E178" t="e">
        <v>#N/A</v>
      </c>
      <c r="F178" t="s">
        <v>191</v>
      </c>
    </row>
    <row r="179" spans="1:6" x14ac:dyDescent="0.2">
      <c r="A179" s="8">
        <v>179</v>
      </c>
      <c r="B179" s="10" t="s">
        <v>9</v>
      </c>
      <c r="C179">
        <v>1001053239</v>
      </c>
      <c r="D179" t="e">
        <v>#N/A</v>
      </c>
      <c r="E179" t="e">
        <v>#N/A</v>
      </c>
      <c r="F179" t="s">
        <v>192</v>
      </c>
    </row>
    <row r="180" spans="1:6" x14ac:dyDescent="0.2">
      <c r="A180" s="8">
        <v>180</v>
      </c>
      <c r="B180" s="10" t="s">
        <v>9</v>
      </c>
      <c r="C180">
        <v>1032398173</v>
      </c>
      <c r="D180">
        <v>1032398173</v>
      </c>
      <c r="E180">
        <v>1032398173</v>
      </c>
      <c r="F180" t="s">
        <v>193</v>
      </c>
    </row>
    <row r="181" spans="1:6" x14ac:dyDescent="0.2">
      <c r="A181" s="8">
        <v>181</v>
      </c>
      <c r="B181" s="10" t="s">
        <v>9</v>
      </c>
      <c r="C181">
        <v>80224991</v>
      </c>
      <c r="D181" t="e">
        <v>#N/A</v>
      </c>
      <c r="E181" t="e">
        <v>#N/A</v>
      </c>
      <c r="F181" t="s">
        <v>194</v>
      </c>
    </row>
    <row r="182" spans="1:6" x14ac:dyDescent="0.2">
      <c r="A182" s="8">
        <v>182</v>
      </c>
      <c r="B182" s="10" t="s">
        <v>9</v>
      </c>
      <c r="C182">
        <v>79686838</v>
      </c>
      <c r="D182" t="e">
        <v>#N/A</v>
      </c>
      <c r="E182" t="e">
        <v>#N/A</v>
      </c>
      <c r="F182" t="s">
        <v>195</v>
      </c>
    </row>
    <row r="183" spans="1:6" x14ac:dyDescent="0.2">
      <c r="A183" s="8">
        <v>183</v>
      </c>
      <c r="B183" s="10" t="s">
        <v>9</v>
      </c>
      <c r="C183">
        <v>1015457408</v>
      </c>
      <c r="D183" t="e">
        <v>#N/A</v>
      </c>
      <c r="E183" t="e">
        <v>#N/A</v>
      </c>
      <c r="F183" t="s">
        <v>196</v>
      </c>
    </row>
    <row r="184" spans="1:6" x14ac:dyDescent="0.2">
      <c r="A184" s="8">
        <v>184</v>
      </c>
      <c r="B184" s="10" t="s">
        <v>9</v>
      </c>
      <c r="C184">
        <v>1018435504</v>
      </c>
      <c r="D184" t="e">
        <v>#N/A</v>
      </c>
      <c r="E184" t="e">
        <v>#N/A</v>
      </c>
      <c r="F184" t="s">
        <v>197</v>
      </c>
    </row>
    <row r="185" spans="1:6" x14ac:dyDescent="0.2">
      <c r="A185" s="8">
        <v>185</v>
      </c>
      <c r="B185" s="10" t="s">
        <v>9</v>
      </c>
      <c r="C185">
        <v>1072654515</v>
      </c>
      <c r="D185" t="e">
        <v>#N/A</v>
      </c>
      <c r="E185" t="e">
        <v>#N/A</v>
      </c>
      <c r="F185" t="s">
        <v>198</v>
      </c>
    </row>
    <row r="186" spans="1:6" x14ac:dyDescent="0.2">
      <c r="A186" s="8">
        <v>186</v>
      </c>
      <c r="B186" s="10" t="s">
        <v>9</v>
      </c>
      <c r="C186">
        <v>800029888</v>
      </c>
      <c r="D186">
        <v>800029888</v>
      </c>
      <c r="E186">
        <v>800029888</v>
      </c>
      <c r="F186" t="s">
        <v>199</v>
      </c>
    </row>
    <row r="187" spans="1:6" x14ac:dyDescent="0.2">
      <c r="A187" s="8">
        <v>187</v>
      </c>
      <c r="B187" s="10" t="s">
        <v>9</v>
      </c>
      <c r="C187">
        <v>52528360</v>
      </c>
      <c r="D187">
        <v>52528360</v>
      </c>
      <c r="E187">
        <v>52528360</v>
      </c>
      <c r="F187" t="s">
        <v>200</v>
      </c>
    </row>
    <row r="188" spans="1:6" x14ac:dyDescent="0.2">
      <c r="A188" s="8">
        <v>188</v>
      </c>
      <c r="B188" s="10" t="s">
        <v>9</v>
      </c>
      <c r="C188">
        <v>80720871</v>
      </c>
      <c r="D188">
        <v>80720871</v>
      </c>
      <c r="E188">
        <v>80720871</v>
      </c>
      <c r="F188" t="s">
        <v>201</v>
      </c>
    </row>
    <row r="189" spans="1:6" x14ac:dyDescent="0.2">
      <c r="A189" s="8">
        <v>189</v>
      </c>
      <c r="B189" s="10" t="s">
        <v>9</v>
      </c>
      <c r="C189">
        <v>80821020</v>
      </c>
      <c r="D189" t="e">
        <v>#N/A</v>
      </c>
      <c r="E189" t="e">
        <v>#N/A</v>
      </c>
      <c r="F189" t="s">
        <v>202</v>
      </c>
    </row>
    <row r="190" spans="1:6" x14ac:dyDescent="0.2">
      <c r="A190" s="8">
        <v>190</v>
      </c>
      <c r="B190" s="10" t="s">
        <v>9</v>
      </c>
      <c r="C190">
        <v>1019026715</v>
      </c>
      <c r="D190" t="e">
        <v>#N/A</v>
      </c>
      <c r="E190" t="e">
        <v>#N/A</v>
      </c>
      <c r="F190" t="s">
        <v>203</v>
      </c>
    </row>
    <row r="191" spans="1:6" x14ac:dyDescent="0.2">
      <c r="A191" s="8">
        <v>191</v>
      </c>
      <c r="B191" s="10" t="s">
        <v>9</v>
      </c>
      <c r="C191">
        <v>52702693</v>
      </c>
      <c r="D191">
        <v>52702693</v>
      </c>
      <c r="E191">
        <v>52702693</v>
      </c>
      <c r="F191" t="s">
        <v>204</v>
      </c>
    </row>
    <row r="192" spans="1:6" x14ac:dyDescent="0.2">
      <c r="A192" s="8">
        <v>192</v>
      </c>
      <c r="B192" s="10" t="s">
        <v>9</v>
      </c>
      <c r="C192">
        <v>52452367</v>
      </c>
      <c r="D192">
        <v>52452367</v>
      </c>
      <c r="E192">
        <v>52452367</v>
      </c>
      <c r="F192" t="s">
        <v>205</v>
      </c>
    </row>
    <row r="193" spans="1:6" x14ac:dyDescent="0.2">
      <c r="A193" s="8">
        <v>193</v>
      </c>
      <c r="B193" s="10" t="s">
        <v>9</v>
      </c>
      <c r="C193">
        <v>52366824</v>
      </c>
      <c r="D193">
        <v>52366824</v>
      </c>
      <c r="E193">
        <v>52366824</v>
      </c>
      <c r="F193" t="s">
        <v>206</v>
      </c>
    </row>
    <row r="194" spans="1:6" x14ac:dyDescent="0.2">
      <c r="A194" s="8">
        <v>194</v>
      </c>
      <c r="B194" s="10" t="s">
        <v>9</v>
      </c>
      <c r="C194">
        <v>79521473</v>
      </c>
      <c r="D194">
        <v>79521473</v>
      </c>
      <c r="E194">
        <v>79521473</v>
      </c>
      <c r="F194" t="s">
        <v>207</v>
      </c>
    </row>
    <row r="195" spans="1:6" x14ac:dyDescent="0.2">
      <c r="A195" s="8">
        <v>195</v>
      </c>
      <c r="B195" s="10" t="s">
        <v>9</v>
      </c>
      <c r="C195">
        <v>900846370</v>
      </c>
      <c r="D195" t="e">
        <v>#N/A</v>
      </c>
      <c r="E195" t="e">
        <v>#N/A</v>
      </c>
      <c r="F195" t="s">
        <v>208</v>
      </c>
    </row>
    <row r="196" spans="1:6" x14ac:dyDescent="0.2">
      <c r="A196" s="8">
        <v>196</v>
      </c>
      <c r="B196" s="10" t="s">
        <v>9</v>
      </c>
      <c r="C196">
        <v>1023869057</v>
      </c>
      <c r="D196" t="e">
        <v>#N/A</v>
      </c>
      <c r="E196" t="e">
        <v>#N/A</v>
      </c>
      <c r="F196" t="s">
        <v>209</v>
      </c>
    </row>
    <row r="197" spans="1:6" x14ac:dyDescent="0.2">
      <c r="A197" s="8">
        <v>197</v>
      </c>
      <c r="B197" s="10" t="s">
        <v>9</v>
      </c>
      <c r="C197">
        <v>51783758</v>
      </c>
      <c r="D197">
        <v>51783758</v>
      </c>
      <c r="E197">
        <v>51783758</v>
      </c>
      <c r="F197" t="s">
        <v>210</v>
      </c>
    </row>
    <row r="198" spans="1:6" x14ac:dyDescent="0.2">
      <c r="A198" s="8">
        <v>198</v>
      </c>
      <c r="B198" s="10" t="s">
        <v>9</v>
      </c>
      <c r="C198">
        <v>1020773471</v>
      </c>
      <c r="D198" t="e">
        <v>#N/A</v>
      </c>
      <c r="E198" t="e">
        <v>#N/A</v>
      </c>
      <c r="F198" t="s">
        <v>211</v>
      </c>
    </row>
    <row r="199" spans="1:6" x14ac:dyDescent="0.2">
      <c r="A199" s="8">
        <v>199</v>
      </c>
      <c r="B199" s="10" t="s">
        <v>9</v>
      </c>
      <c r="C199">
        <v>52053983</v>
      </c>
      <c r="D199" t="e">
        <v>#N/A</v>
      </c>
      <c r="E199" t="e">
        <v>#N/A</v>
      </c>
      <c r="F199" t="s">
        <v>212</v>
      </c>
    </row>
    <row r="200" spans="1:6" x14ac:dyDescent="0.2">
      <c r="A200" s="8">
        <v>200</v>
      </c>
      <c r="B200" s="10" t="s">
        <v>9</v>
      </c>
      <c r="C200">
        <v>1015398646</v>
      </c>
      <c r="D200" t="e">
        <v>#N/A</v>
      </c>
      <c r="E200" t="e">
        <v>#N/A</v>
      </c>
      <c r="F200" t="s">
        <v>213</v>
      </c>
    </row>
    <row r="201" spans="1:6" x14ac:dyDescent="0.2">
      <c r="A201" s="8">
        <v>201</v>
      </c>
      <c r="B201" s="10" t="s">
        <v>9</v>
      </c>
      <c r="C201">
        <v>79200747</v>
      </c>
      <c r="D201" t="e">
        <v>#N/A</v>
      </c>
      <c r="E201" t="e">
        <v>#N/A</v>
      </c>
      <c r="F201" t="s">
        <v>214</v>
      </c>
    </row>
    <row r="202" spans="1:6" x14ac:dyDescent="0.2">
      <c r="A202" s="8">
        <v>202</v>
      </c>
      <c r="B202" s="10" t="s">
        <v>9</v>
      </c>
      <c r="C202">
        <v>1072647232</v>
      </c>
      <c r="D202" t="e">
        <v>#N/A</v>
      </c>
      <c r="E202" t="e">
        <v>#N/A</v>
      </c>
      <c r="F202" t="s">
        <v>215</v>
      </c>
    </row>
    <row r="203" spans="1:6" x14ac:dyDescent="0.2">
      <c r="A203" s="8">
        <v>203</v>
      </c>
      <c r="B203" s="10" t="s">
        <v>9</v>
      </c>
      <c r="C203">
        <v>1014188712</v>
      </c>
      <c r="D203">
        <v>1014188712</v>
      </c>
      <c r="E203">
        <v>1014188712</v>
      </c>
      <c r="F203" t="s">
        <v>216</v>
      </c>
    </row>
    <row r="204" spans="1:6" x14ac:dyDescent="0.2">
      <c r="A204" s="8">
        <v>204</v>
      </c>
      <c r="B204" s="10" t="s">
        <v>9</v>
      </c>
      <c r="C204">
        <v>1026271028</v>
      </c>
      <c r="D204" t="e">
        <v>#N/A</v>
      </c>
      <c r="E204" t="e">
        <v>#N/A</v>
      </c>
      <c r="F204" t="s">
        <v>217</v>
      </c>
    </row>
    <row r="205" spans="1:6" x14ac:dyDescent="0.2">
      <c r="A205" s="8">
        <v>205</v>
      </c>
      <c r="B205" s="10" t="s">
        <v>9</v>
      </c>
      <c r="C205">
        <v>1085277666</v>
      </c>
      <c r="D205" t="e">
        <v>#N/A</v>
      </c>
      <c r="E205" t="e">
        <v>#N/A</v>
      </c>
      <c r="F205" t="s">
        <v>218</v>
      </c>
    </row>
    <row r="206" spans="1:6" x14ac:dyDescent="0.2">
      <c r="A206" s="8">
        <v>206</v>
      </c>
      <c r="B206" s="10" t="s">
        <v>9</v>
      </c>
      <c r="C206">
        <v>1019079858</v>
      </c>
      <c r="D206" t="e">
        <v>#N/A</v>
      </c>
      <c r="E206" t="e">
        <v>#N/A</v>
      </c>
      <c r="F206" t="s">
        <v>219</v>
      </c>
    </row>
    <row r="207" spans="1:6" x14ac:dyDescent="0.2">
      <c r="A207" s="8">
        <v>207</v>
      </c>
      <c r="B207" s="10" t="s">
        <v>9</v>
      </c>
      <c r="C207">
        <v>53083890</v>
      </c>
      <c r="D207">
        <v>53083890</v>
      </c>
      <c r="E207">
        <v>53083890</v>
      </c>
      <c r="F207" t="s">
        <v>220</v>
      </c>
    </row>
    <row r="208" spans="1:6" x14ac:dyDescent="0.2">
      <c r="A208" s="8">
        <v>208</v>
      </c>
      <c r="B208" s="10" t="s">
        <v>9</v>
      </c>
      <c r="C208">
        <v>53167140</v>
      </c>
      <c r="D208">
        <v>53167140</v>
      </c>
      <c r="E208">
        <v>53167140</v>
      </c>
      <c r="F208" t="s">
        <v>221</v>
      </c>
    </row>
    <row r="209" spans="1:6" x14ac:dyDescent="0.2">
      <c r="A209" s="8">
        <v>209</v>
      </c>
      <c r="B209" s="10" t="s">
        <v>9</v>
      </c>
      <c r="C209">
        <v>49780354</v>
      </c>
      <c r="D209" t="e">
        <v>#N/A</v>
      </c>
      <c r="E209" t="e">
        <v>#N/A</v>
      </c>
      <c r="F209" t="s">
        <v>222</v>
      </c>
    </row>
    <row r="210" spans="1:6" x14ac:dyDescent="0.2">
      <c r="A210" s="8">
        <v>210</v>
      </c>
      <c r="B210" s="10" t="s">
        <v>9</v>
      </c>
      <c r="C210">
        <v>1022382595</v>
      </c>
      <c r="D210" t="e">
        <v>#N/A</v>
      </c>
      <c r="E210" t="e">
        <v>#N/A</v>
      </c>
      <c r="F210" t="s">
        <v>223</v>
      </c>
    </row>
    <row r="211" spans="1:6" x14ac:dyDescent="0.2">
      <c r="A211" s="8">
        <v>211</v>
      </c>
      <c r="B211" s="10" t="s">
        <v>9</v>
      </c>
      <c r="C211">
        <v>1032417067</v>
      </c>
      <c r="D211">
        <v>1032417067</v>
      </c>
      <c r="E211">
        <v>1032417067</v>
      </c>
      <c r="F211" t="s">
        <v>224</v>
      </c>
    </row>
    <row r="212" spans="1:6" x14ac:dyDescent="0.2">
      <c r="A212" s="8">
        <v>212</v>
      </c>
      <c r="B212" s="10" t="s">
        <v>9</v>
      </c>
      <c r="C212">
        <v>1015395116</v>
      </c>
      <c r="D212">
        <v>1015395116</v>
      </c>
      <c r="E212">
        <v>1015395116</v>
      </c>
      <c r="F212" t="s">
        <v>225</v>
      </c>
    </row>
    <row r="213" spans="1:6" x14ac:dyDescent="0.2">
      <c r="A213" s="8">
        <v>213</v>
      </c>
      <c r="B213" s="10" t="s">
        <v>9</v>
      </c>
      <c r="C213">
        <v>1015434867</v>
      </c>
      <c r="D213">
        <v>1015434867</v>
      </c>
      <c r="E213">
        <v>1015434867</v>
      </c>
      <c r="F213" t="s">
        <v>226</v>
      </c>
    </row>
    <row r="214" spans="1:6" x14ac:dyDescent="0.2">
      <c r="A214" s="8">
        <v>214</v>
      </c>
      <c r="B214" s="10" t="s">
        <v>9</v>
      </c>
      <c r="C214">
        <v>1018410857</v>
      </c>
      <c r="D214" t="e">
        <v>#N/A</v>
      </c>
      <c r="E214" t="e">
        <v>#N/A</v>
      </c>
      <c r="F214" t="s">
        <v>227</v>
      </c>
    </row>
    <row r="215" spans="1:6" x14ac:dyDescent="0.2">
      <c r="A215" s="8">
        <v>215</v>
      </c>
      <c r="B215" s="10" t="s">
        <v>9</v>
      </c>
      <c r="C215">
        <v>79483221</v>
      </c>
      <c r="D215">
        <v>79483221</v>
      </c>
      <c r="E215">
        <v>79483221</v>
      </c>
      <c r="F215" t="s">
        <v>228</v>
      </c>
    </row>
    <row r="216" spans="1:6" x14ac:dyDescent="0.2">
      <c r="A216" s="8">
        <v>216</v>
      </c>
      <c r="B216" s="10" t="s">
        <v>9</v>
      </c>
      <c r="C216">
        <v>19241806</v>
      </c>
      <c r="D216">
        <v>19241806</v>
      </c>
      <c r="E216">
        <v>19241806</v>
      </c>
      <c r="F216" t="s">
        <v>229</v>
      </c>
    </row>
    <row r="217" spans="1:6" x14ac:dyDescent="0.2">
      <c r="A217" s="8">
        <v>217</v>
      </c>
      <c r="B217" s="10" t="s">
        <v>9</v>
      </c>
      <c r="C217">
        <v>19499775</v>
      </c>
      <c r="D217">
        <v>19499775</v>
      </c>
      <c r="E217">
        <v>19499775</v>
      </c>
      <c r="F217" t="s">
        <v>230</v>
      </c>
    </row>
    <row r="218" spans="1:6" x14ac:dyDescent="0.2">
      <c r="A218" s="8">
        <v>218</v>
      </c>
      <c r="B218" s="10" t="s">
        <v>9</v>
      </c>
      <c r="C218">
        <v>1019025212</v>
      </c>
      <c r="D218">
        <v>1019025212</v>
      </c>
      <c r="E218">
        <v>1019025212</v>
      </c>
      <c r="F218" t="s">
        <v>231</v>
      </c>
    </row>
    <row r="219" spans="1:6" x14ac:dyDescent="0.2">
      <c r="A219" s="8">
        <v>219</v>
      </c>
      <c r="B219" s="10" t="s">
        <v>9</v>
      </c>
      <c r="C219">
        <v>1016035214</v>
      </c>
      <c r="D219" t="e">
        <v>#N/A</v>
      </c>
      <c r="E219" t="e">
        <v>#N/A</v>
      </c>
      <c r="F219" t="s">
        <v>232</v>
      </c>
    </row>
    <row r="220" spans="1:6" x14ac:dyDescent="0.2">
      <c r="A220" s="8">
        <v>220</v>
      </c>
      <c r="B220" s="10" t="s">
        <v>9</v>
      </c>
      <c r="C220">
        <v>1026277083</v>
      </c>
      <c r="D220" t="e">
        <v>#N/A</v>
      </c>
      <c r="E220" t="e">
        <v>#N/A</v>
      </c>
      <c r="F220" t="s">
        <v>233</v>
      </c>
    </row>
    <row r="221" spans="1:6" x14ac:dyDescent="0.2">
      <c r="A221" s="8">
        <v>221</v>
      </c>
      <c r="B221" s="10" t="s">
        <v>9</v>
      </c>
      <c r="C221">
        <v>1012340803</v>
      </c>
      <c r="D221" t="e">
        <v>#N/A</v>
      </c>
      <c r="E221" t="e">
        <v>#N/A</v>
      </c>
      <c r="F221" t="s">
        <v>234</v>
      </c>
    </row>
    <row r="222" spans="1:6" x14ac:dyDescent="0.2">
      <c r="A222" s="8">
        <v>222</v>
      </c>
      <c r="B222" s="10" t="s">
        <v>9</v>
      </c>
      <c r="C222">
        <v>52397078</v>
      </c>
      <c r="D222" t="e">
        <v>#N/A</v>
      </c>
      <c r="E222" t="e">
        <v>#N/A</v>
      </c>
      <c r="F222" t="s">
        <v>235</v>
      </c>
    </row>
    <row r="223" spans="1:6" x14ac:dyDescent="0.2">
      <c r="A223" s="8">
        <v>223</v>
      </c>
      <c r="B223" s="10" t="s">
        <v>9</v>
      </c>
      <c r="C223">
        <v>1070304709</v>
      </c>
      <c r="D223">
        <v>1070304709</v>
      </c>
      <c r="E223">
        <v>1070304709</v>
      </c>
      <c r="F223" t="s">
        <v>236</v>
      </c>
    </row>
    <row r="224" spans="1:6" x14ac:dyDescent="0.2">
      <c r="A224" s="8">
        <v>224</v>
      </c>
      <c r="B224" s="10" t="s">
        <v>9</v>
      </c>
      <c r="C224">
        <v>1016011554</v>
      </c>
      <c r="D224" t="e">
        <v>#N/A</v>
      </c>
      <c r="E224" t="e">
        <v>#N/A</v>
      </c>
      <c r="F224" t="s">
        <v>237</v>
      </c>
    </row>
    <row r="225" spans="1:6" x14ac:dyDescent="0.2">
      <c r="A225" s="8">
        <v>225</v>
      </c>
      <c r="B225" s="10" t="s">
        <v>9</v>
      </c>
      <c r="C225">
        <v>1026286414</v>
      </c>
      <c r="D225">
        <v>1026286414</v>
      </c>
      <c r="E225">
        <v>1026286414</v>
      </c>
      <c r="F225" t="s">
        <v>238</v>
      </c>
    </row>
    <row r="226" spans="1:6" x14ac:dyDescent="0.2">
      <c r="A226" s="8">
        <v>226</v>
      </c>
      <c r="B226" s="10" t="s">
        <v>9</v>
      </c>
      <c r="C226">
        <v>1049634555</v>
      </c>
      <c r="D226" t="e">
        <v>#N/A</v>
      </c>
      <c r="E226" t="e">
        <v>#N/A</v>
      </c>
      <c r="F226" t="s">
        <v>239</v>
      </c>
    </row>
    <row r="227" spans="1:6" x14ac:dyDescent="0.2">
      <c r="A227" s="8">
        <v>227</v>
      </c>
      <c r="B227" s="10" t="s">
        <v>9</v>
      </c>
      <c r="C227">
        <v>1026269278</v>
      </c>
      <c r="D227">
        <v>1026269278</v>
      </c>
      <c r="E227">
        <v>1026269278</v>
      </c>
      <c r="F227" t="s">
        <v>240</v>
      </c>
    </row>
    <row r="228" spans="1:6" x14ac:dyDescent="0.2">
      <c r="A228" s="8">
        <v>228</v>
      </c>
      <c r="B228" s="10" t="s">
        <v>9</v>
      </c>
      <c r="C228">
        <v>1026283833</v>
      </c>
      <c r="D228" t="e">
        <v>#N/A</v>
      </c>
      <c r="E228" t="e">
        <v>#N/A</v>
      </c>
      <c r="F228" t="s">
        <v>241</v>
      </c>
    </row>
    <row r="229" spans="1:6" x14ac:dyDescent="0.2">
      <c r="A229" s="8">
        <v>229</v>
      </c>
      <c r="B229" s="10" t="s">
        <v>9</v>
      </c>
      <c r="C229">
        <v>80091587</v>
      </c>
      <c r="D229" t="e">
        <v>#N/A</v>
      </c>
      <c r="E229" t="e">
        <v>#N/A</v>
      </c>
      <c r="F229" t="s">
        <v>242</v>
      </c>
    </row>
    <row r="230" spans="1:6" x14ac:dyDescent="0.2">
      <c r="A230" s="8">
        <v>230</v>
      </c>
      <c r="B230" s="10" t="s">
        <v>9</v>
      </c>
      <c r="C230">
        <v>900101100</v>
      </c>
      <c r="D230" t="e">
        <v>#N/A</v>
      </c>
      <c r="E230" t="e">
        <v>#N/A</v>
      </c>
      <c r="F230" t="s">
        <v>243</v>
      </c>
    </row>
    <row r="231" spans="1:6" x14ac:dyDescent="0.2">
      <c r="A231" s="8">
        <v>231</v>
      </c>
      <c r="B231" s="10" t="s">
        <v>9</v>
      </c>
      <c r="C231">
        <v>78075841</v>
      </c>
      <c r="D231">
        <v>78075841</v>
      </c>
      <c r="E231">
        <v>78075841</v>
      </c>
      <c r="F231" t="s">
        <v>244</v>
      </c>
    </row>
    <row r="232" spans="1:6" x14ac:dyDescent="0.2">
      <c r="A232" s="8">
        <v>232</v>
      </c>
      <c r="B232" s="10" t="s">
        <v>9</v>
      </c>
      <c r="C232">
        <v>1052382465</v>
      </c>
      <c r="D232">
        <v>1052382465</v>
      </c>
      <c r="E232">
        <v>1052382465</v>
      </c>
      <c r="F232" t="s">
        <v>245</v>
      </c>
    </row>
    <row r="233" spans="1:6" x14ac:dyDescent="0.2">
      <c r="A233" s="8">
        <v>233</v>
      </c>
      <c r="B233" s="10" t="s">
        <v>9</v>
      </c>
      <c r="C233">
        <v>45694892</v>
      </c>
      <c r="D233" t="e">
        <v>#N/A</v>
      </c>
      <c r="E233" t="e">
        <v>#N/A</v>
      </c>
      <c r="F233" t="s">
        <v>246</v>
      </c>
    </row>
    <row r="234" spans="1:6" x14ac:dyDescent="0.2">
      <c r="A234" s="8">
        <v>234</v>
      </c>
      <c r="B234" s="10" t="s">
        <v>9</v>
      </c>
      <c r="C234">
        <v>51829727</v>
      </c>
      <c r="D234" t="e">
        <v>#N/A</v>
      </c>
      <c r="E234" t="e">
        <v>#N/A</v>
      </c>
      <c r="F234" t="s">
        <v>247</v>
      </c>
    </row>
    <row r="235" spans="1:6" x14ac:dyDescent="0.2">
      <c r="A235" s="8">
        <v>235</v>
      </c>
      <c r="B235" s="10" t="s">
        <v>9</v>
      </c>
      <c r="C235">
        <v>52465723</v>
      </c>
      <c r="D235" t="e">
        <v>#N/A</v>
      </c>
      <c r="E235" t="e">
        <v>#N/A</v>
      </c>
      <c r="F235" t="s">
        <v>248</v>
      </c>
    </row>
    <row r="236" spans="1:6" x14ac:dyDescent="0.2">
      <c r="A236" s="8">
        <v>236</v>
      </c>
      <c r="B236" s="10" t="s">
        <v>10</v>
      </c>
      <c r="C236">
        <v>1032387607</v>
      </c>
      <c r="D236" t="e">
        <v>#N/A</v>
      </c>
      <c r="E236" t="e">
        <v>#N/A</v>
      </c>
      <c r="F236" t="s">
        <v>249</v>
      </c>
    </row>
    <row r="237" spans="1:6" x14ac:dyDescent="0.2">
      <c r="A237" s="8">
        <v>237</v>
      </c>
      <c r="B237" s="10" t="s">
        <v>10</v>
      </c>
      <c r="C237">
        <v>52176760</v>
      </c>
      <c r="D237" t="e">
        <v>#N/A</v>
      </c>
      <c r="E237" t="e">
        <v>#N/A</v>
      </c>
      <c r="F237" t="s">
        <v>250</v>
      </c>
    </row>
    <row r="238" spans="1:6" x14ac:dyDescent="0.2">
      <c r="A238" s="8">
        <v>238</v>
      </c>
      <c r="B238" s="10" t="s">
        <v>9</v>
      </c>
      <c r="C238">
        <v>79291999</v>
      </c>
      <c r="D238">
        <v>79291999</v>
      </c>
      <c r="E238">
        <v>79291999</v>
      </c>
      <c r="F238" t="s">
        <v>251</v>
      </c>
    </row>
    <row r="239" spans="1:6" x14ac:dyDescent="0.2">
      <c r="A239" s="8">
        <v>239</v>
      </c>
      <c r="B239" s="10" t="s">
        <v>9</v>
      </c>
      <c r="C239">
        <v>52903579</v>
      </c>
      <c r="D239" t="e">
        <v>#N/A</v>
      </c>
      <c r="E239" t="e">
        <v>#N/A</v>
      </c>
      <c r="F239" t="s">
        <v>252</v>
      </c>
    </row>
    <row r="240" spans="1:6" x14ac:dyDescent="0.2">
      <c r="A240" s="8">
        <v>240</v>
      </c>
      <c r="B240" s="10" t="s">
        <v>9</v>
      </c>
      <c r="C240">
        <v>1053795122</v>
      </c>
      <c r="D240">
        <v>1053795122</v>
      </c>
      <c r="E240">
        <v>1053795122</v>
      </c>
      <c r="F240" t="s">
        <v>253</v>
      </c>
    </row>
    <row r="241" spans="1:6" x14ac:dyDescent="0.2">
      <c r="A241" s="8">
        <v>241</v>
      </c>
      <c r="B241" s="10" t="s">
        <v>9</v>
      </c>
      <c r="C241">
        <v>19752376</v>
      </c>
      <c r="D241">
        <v>19752376</v>
      </c>
      <c r="E241">
        <v>19752376</v>
      </c>
      <c r="F241" t="s">
        <v>254</v>
      </c>
    </row>
    <row r="242" spans="1:6" x14ac:dyDescent="0.2">
      <c r="A242" s="8">
        <v>242</v>
      </c>
      <c r="B242" s="10" t="s">
        <v>9</v>
      </c>
      <c r="C242">
        <v>52867684</v>
      </c>
      <c r="D242">
        <v>52867684</v>
      </c>
      <c r="E242">
        <v>52867684</v>
      </c>
      <c r="F242" t="s">
        <v>255</v>
      </c>
    </row>
    <row r="243" spans="1:6" x14ac:dyDescent="0.2">
      <c r="A243" s="8">
        <v>243</v>
      </c>
      <c r="B243" s="10" t="s">
        <v>9</v>
      </c>
      <c r="C243">
        <v>1023901684</v>
      </c>
      <c r="D243">
        <v>1023901684</v>
      </c>
      <c r="E243">
        <v>1023901684</v>
      </c>
      <c r="F243" t="s">
        <v>256</v>
      </c>
    </row>
    <row r="244" spans="1:6" x14ac:dyDescent="0.2">
      <c r="A244" s="8">
        <v>244</v>
      </c>
      <c r="B244" s="10" t="s">
        <v>9</v>
      </c>
      <c r="C244">
        <v>1049604062</v>
      </c>
      <c r="D244">
        <v>1049604062</v>
      </c>
      <c r="E244">
        <v>1049604062</v>
      </c>
      <c r="F244" t="s">
        <v>257</v>
      </c>
    </row>
    <row r="245" spans="1:6" x14ac:dyDescent="0.2">
      <c r="A245" s="8">
        <v>245</v>
      </c>
      <c r="B245" s="10" t="s">
        <v>9</v>
      </c>
      <c r="C245">
        <v>1016063613</v>
      </c>
      <c r="D245">
        <v>1016063613</v>
      </c>
      <c r="E245">
        <v>1016063613</v>
      </c>
      <c r="F245" t="s">
        <v>258</v>
      </c>
    </row>
    <row r="246" spans="1:6" x14ac:dyDescent="0.2">
      <c r="A246" s="8">
        <v>246</v>
      </c>
      <c r="B246" s="10" t="s">
        <v>9</v>
      </c>
      <c r="C246">
        <v>51916944</v>
      </c>
      <c r="D246">
        <v>51916944</v>
      </c>
      <c r="E246">
        <v>51916944</v>
      </c>
      <c r="F246" t="s">
        <v>259</v>
      </c>
    </row>
    <row r="247" spans="1:6" x14ac:dyDescent="0.2">
      <c r="A247" s="8">
        <v>247</v>
      </c>
      <c r="B247" s="10" t="s">
        <v>9</v>
      </c>
      <c r="C247">
        <v>33365270</v>
      </c>
      <c r="D247">
        <v>33365270</v>
      </c>
      <c r="E247">
        <v>33365270</v>
      </c>
      <c r="F247" t="s">
        <v>260</v>
      </c>
    </row>
    <row r="248" spans="1:6" x14ac:dyDescent="0.2">
      <c r="A248" s="8">
        <v>248</v>
      </c>
      <c r="B248" s="10" t="s">
        <v>9</v>
      </c>
      <c r="C248">
        <v>46450640</v>
      </c>
      <c r="D248" t="e">
        <v>#N/A</v>
      </c>
      <c r="E248" t="e">
        <v>#N/A</v>
      </c>
      <c r="F248" t="s">
        <v>261</v>
      </c>
    </row>
    <row r="249" spans="1:6" x14ac:dyDescent="0.2">
      <c r="A249" s="8">
        <v>249</v>
      </c>
      <c r="B249" s="10" t="s">
        <v>9</v>
      </c>
      <c r="C249">
        <v>52515314</v>
      </c>
      <c r="D249">
        <v>52515314</v>
      </c>
      <c r="E249">
        <v>52515314</v>
      </c>
      <c r="F249" t="s">
        <v>262</v>
      </c>
    </row>
    <row r="250" spans="1:6" x14ac:dyDescent="0.2">
      <c r="A250" s="8">
        <v>250</v>
      </c>
      <c r="B250" s="10" t="s">
        <v>9</v>
      </c>
      <c r="C250">
        <v>1110514078</v>
      </c>
      <c r="D250">
        <v>1110514078</v>
      </c>
      <c r="E250">
        <v>1110514078</v>
      </c>
      <c r="F250" t="s">
        <v>263</v>
      </c>
    </row>
    <row r="251" spans="1:6" x14ac:dyDescent="0.2">
      <c r="A251" s="8">
        <v>251</v>
      </c>
      <c r="B251" s="10" t="s">
        <v>9</v>
      </c>
      <c r="C251">
        <v>52543940</v>
      </c>
      <c r="D251">
        <v>52543940</v>
      </c>
      <c r="E251">
        <v>52543940</v>
      </c>
      <c r="F251" t="s">
        <v>264</v>
      </c>
    </row>
    <row r="252" spans="1:6" x14ac:dyDescent="0.2">
      <c r="A252" s="8">
        <v>252</v>
      </c>
      <c r="B252" s="10" t="s">
        <v>9</v>
      </c>
      <c r="C252">
        <v>79649468</v>
      </c>
      <c r="D252">
        <v>79649468</v>
      </c>
      <c r="E252">
        <v>79649468</v>
      </c>
      <c r="F252" t="s">
        <v>265</v>
      </c>
    </row>
    <row r="253" spans="1:6" x14ac:dyDescent="0.2">
      <c r="A253" s="8">
        <v>253</v>
      </c>
      <c r="B253" s="10" t="s">
        <v>9</v>
      </c>
      <c r="C253">
        <v>1130622377</v>
      </c>
      <c r="D253">
        <v>1130622377</v>
      </c>
      <c r="E253">
        <v>1130622377</v>
      </c>
      <c r="F253" t="s">
        <v>266</v>
      </c>
    </row>
    <row r="254" spans="1:6" x14ac:dyDescent="0.2">
      <c r="A254" s="8">
        <v>254</v>
      </c>
      <c r="B254" s="10" t="s">
        <v>9</v>
      </c>
      <c r="C254">
        <v>52810235</v>
      </c>
      <c r="D254">
        <v>52810235</v>
      </c>
      <c r="E254">
        <v>52810235</v>
      </c>
      <c r="F254" t="s">
        <v>267</v>
      </c>
    </row>
    <row r="255" spans="1:6" x14ac:dyDescent="0.2">
      <c r="A255" s="8">
        <v>255</v>
      </c>
      <c r="B255" s="10" t="s">
        <v>9</v>
      </c>
      <c r="C255">
        <v>79515828</v>
      </c>
      <c r="D255">
        <v>79515828</v>
      </c>
      <c r="E255">
        <v>79515828</v>
      </c>
      <c r="F255" t="s">
        <v>268</v>
      </c>
    </row>
    <row r="256" spans="1:6" x14ac:dyDescent="0.2">
      <c r="A256" s="8">
        <v>256</v>
      </c>
      <c r="B256" s="10" t="s">
        <v>9</v>
      </c>
      <c r="C256">
        <v>1022370790</v>
      </c>
      <c r="D256" t="e">
        <v>#N/A</v>
      </c>
      <c r="E256" t="e">
        <v>#N/A</v>
      </c>
      <c r="F256" t="s">
        <v>269</v>
      </c>
    </row>
    <row r="257" spans="1:6" x14ac:dyDescent="0.2">
      <c r="A257" s="8">
        <v>257</v>
      </c>
      <c r="B257" s="10" t="s">
        <v>9</v>
      </c>
      <c r="C257">
        <v>1015469191</v>
      </c>
      <c r="D257" t="e">
        <v>#N/A</v>
      </c>
      <c r="E257" t="e">
        <v>#N/A</v>
      </c>
      <c r="F257" t="s">
        <v>270</v>
      </c>
    </row>
    <row r="258" spans="1:6" x14ac:dyDescent="0.2">
      <c r="A258" s="8">
        <v>258</v>
      </c>
      <c r="B258" s="10" t="s">
        <v>9</v>
      </c>
      <c r="C258">
        <v>1014272242</v>
      </c>
      <c r="D258" t="e">
        <v>#N/A</v>
      </c>
      <c r="E258" t="e">
        <v>#N/A</v>
      </c>
      <c r="F258" t="s">
        <v>271</v>
      </c>
    </row>
    <row r="259" spans="1:6" x14ac:dyDescent="0.2">
      <c r="A259" s="8">
        <v>259</v>
      </c>
      <c r="B259" s="10" t="s">
        <v>9</v>
      </c>
      <c r="C259">
        <v>80720954</v>
      </c>
      <c r="D259">
        <v>80720954</v>
      </c>
      <c r="E259">
        <v>80720954</v>
      </c>
      <c r="F259" t="s">
        <v>272</v>
      </c>
    </row>
    <row r="260" spans="1:6" x14ac:dyDescent="0.2">
      <c r="A260" s="8">
        <v>260</v>
      </c>
      <c r="B260" s="10" t="s">
        <v>10</v>
      </c>
      <c r="C260">
        <v>53911025</v>
      </c>
      <c r="D260" t="e">
        <v>#N/A</v>
      </c>
      <c r="E260" t="e">
        <v>#N/A</v>
      </c>
      <c r="F260" t="s">
        <v>273</v>
      </c>
    </row>
    <row r="261" spans="1:6" x14ac:dyDescent="0.2">
      <c r="A261" s="8">
        <v>261</v>
      </c>
      <c r="B261" s="10" t="s">
        <v>9</v>
      </c>
      <c r="C261">
        <v>1026250141</v>
      </c>
      <c r="D261">
        <v>1026250141</v>
      </c>
      <c r="E261">
        <v>1026250141</v>
      </c>
      <c r="F261" t="s">
        <v>274</v>
      </c>
    </row>
    <row r="262" spans="1:6" x14ac:dyDescent="0.2">
      <c r="A262" s="8">
        <v>262</v>
      </c>
      <c r="B262" s="10" t="s">
        <v>9</v>
      </c>
      <c r="C262">
        <v>79750143</v>
      </c>
      <c r="D262">
        <v>79750143</v>
      </c>
      <c r="E262">
        <v>79750143</v>
      </c>
      <c r="F262" t="s">
        <v>275</v>
      </c>
    </row>
    <row r="263" spans="1:6" x14ac:dyDescent="0.2">
      <c r="A263" s="8">
        <v>263</v>
      </c>
      <c r="B263" s="10" t="s">
        <v>9</v>
      </c>
      <c r="C263">
        <v>1049619873</v>
      </c>
      <c r="D263" t="e">
        <v>#N/A</v>
      </c>
      <c r="E263" t="e">
        <v>#N/A</v>
      </c>
      <c r="F263" t="s">
        <v>276</v>
      </c>
    </row>
    <row r="264" spans="1:6" x14ac:dyDescent="0.2">
      <c r="A264" s="8">
        <v>264</v>
      </c>
      <c r="B264" s="10" t="s">
        <v>9</v>
      </c>
      <c r="C264">
        <v>52887283</v>
      </c>
      <c r="D264">
        <v>52887283</v>
      </c>
      <c r="E264">
        <v>52887283</v>
      </c>
      <c r="F264" t="s">
        <v>277</v>
      </c>
    </row>
    <row r="265" spans="1:6" x14ac:dyDescent="0.2">
      <c r="A265" s="8">
        <v>265</v>
      </c>
      <c r="B265" s="10" t="s">
        <v>9</v>
      </c>
      <c r="C265">
        <v>1026254872</v>
      </c>
      <c r="D265" t="e">
        <v>#N/A</v>
      </c>
      <c r="E265" t="e">
        <v>#N/A</v>
      </c>
      <c r="F265" t="s">
        <v>278</v>
      </c>
    </row>
    <row r="266" spans="1:6" x14ac:dyDescent="0.2">
      <c r="A266" s="8">
        <v>266</v>
      </c>
      <c r="B266" s="10" t="s">
        <v>9</v>
      </c>
      <c r="C266">
        <v>1130615434</v>
      </c>
      <c r="D266">
        <v>1130615434</v>
      </c>
      <c r="E266">
        <v>1130615434</v>
      </c>
      <c r="F266" t="s">
        <v>279</v>
      </c>
    </row>
    <row r="267" spans="1:6" x14ac:dyDescent="0.2">
      <c r="A267" s="8">
        <v>267</v>
      </c>
      <c r="B267" s="10" t="s">
        <v>9</v>
      </c>
      <c r="C267">
        <v>52516200</v>
      </c>
      <c r="D267">
        <v>52516200</v>
      </c>
      <c r="E267">
        <v>52516200</v>
      </c>
      <c r="F267" t="s">
        <v>280</v>
      </c>
    </row>
    <row r="268" spans="1:6" x14ac:dyDescent="0.2">
      <c r="A268" s="8">
        <v>268</v>
      </c>
      <c r="B268" s="10" t="s">
        <v>9</v>
      </c>
      <c r="C268">
        <v>1031145701</v>
      </c>
      <c r="D268" t="e">
        <v>#N/A</v>
      </c>
      <c r="E268" t="e">
        <v>#N/A</v>
      </c>
      <c r="F268" t="s">
        <v>281</v>
      </c>
    </row>
    <row r="269" spans="1:6" x14ac:dyDescent="0.2">
      <c r="A269" s="8">
        <v>269</v>
      </c>
      <c r="B269" s="10" t="s">
        <v>9</v>
      </c>
      <c r="C269">
        <v>53008813</v>
      </c>
      <c r="D269" t="e">
        <v>#N/A</v>
      </c>
      <c r="E269" t="e">
        <v>#N/A</v>
      </c>
      <c r="F269" t="s">
        <v>282</v>
      </c>
    </row>
    <row r="270" spans="1:6" x14ac:dyDescent="0.2">
      <c r="A270" s="8">
        <v>270</v>
      </c>
      <c r="B270" s="10" t="s">
        <v>9</v>
      </c>
      <c r="C270">
        <v>1018445703</v>
      </c>
      <c r="D270" t="e">
        <v>#N/A</v>
      </c>
      <c r="E270" t="e">
        <v>#N/A</v>
      </c>
      <c r="F270" t="s">
        <v>283</v>
      </c>
    </row>
    <row r="271" spans="1:6" x14ac:dyDescent="0.2">
      <c r="A271" s="8">
        <v>271</v>
      </c>
      <c r="B271" s="10" t="s">
        <v>9</v>
      </c>
      <c r="C271">
        <v>80187481</v>
      </c>
      <c r="D271" t="e">
        <v>#N/A</v>
      </c>
      <c r="E271" t="e">
        <v>#N/A</v>
      </c>
      <c r="F271" t="s">
        <v>284</v>
      </c>
    </row>
    <row r="272" spans="1:6" x14ac:dyDescent="0.2">
      <c r="A272" s="8">
        <v>272</v>
      </c>
      <c r="B272" s="10" t="s">
        <v>9</v>
      </c>
      <c r="C272">
        <v>80859872</v>
      </c>
      <c r="D272">
        <v>80859872</v>
      </c>
      <c r="E272">
        <v>80859872</v>
      </c>
      <c r="F272" t="s">
        <v>285</v>
      </c>
    </row>
    <row r="273" spans="1:6" x14ac:dyDescent="0.2">
      <c r="A273" s="8">
        <v>273</v>
      </c>
      <c r="B273" s="10" t="s">
        <v>9</v>
      </c>
      <c r="C273">
        <v>52704904</v>
      </c>
      <c r="D273">
        <v>52704904</v>
      </c>
      <c r="E273">
        <v>52704904</v>
      </c>
      <c r="F273" t="s">
        <v>286</v>
      </c>
    </row>
    <row r="274" spans="1:6" x14ac:dyDescent="0.2">
      <c r="A274" s="8">
        <v>274</v>
      </c>
      <c r="B274" s="10" t="s">
        <v>9</v>
      </c>
      <c r="C274">
        <v>1026268177</v>
      </c>
      <c r="D274" t="e">
        <v>#N/A</v>
      </c>
      <c r="E274" t="e">
        <v>#N/A</v>
      </c>
      <c r="F274" t="s">
        <v>287</v>
      </c>
    </row>
    <row r="275" spans="1:6" x14ac:dyDescent="0.2">
      <c r="A275" s="8">
        <v>275</v>
      </c>
      <c r="B275" s="10" t="s">
        <v>9</v>
      </c>
      <c r="C275">
        <v>80921222</v>
      </c>
      <c r="D275" t="e">
        <v>#N/A</v>
      </c>
      <c r="E275" t="e">
        <v>#N/A</v>
      </c>
      <c r="F275" t="s">
        <v>288</v>
      </c>
    </row>
    <row r="276" spans="1:6" x14ac:dyDescent="0.2">
      <c r="A276" s="8">
        <v>276</v>
      </c>
      <c r="B276" s="10" t="s">
        <v>9</v>
      </c>
      <c r="C276">
        <v>1012447238</v>
      </c>
      <c r="D276" t="e">
        <v>#N/A</v>
      </c>
      <c r="E276" t="e">
        <v>#N/A</v>
      </c>
      <c r="F276" t="s">
        <v>289</v>
      </c>
    </row>
    <row r="277" spans="1:6" x14ac:dyDescent="0.2">
      <c r="A277" s="8">
        <v>277</v>
      </c>
      <c r="B277" s="10" t="s">
        <v>9</v>
      </c>
      <c r="C277">
        <v>1032497030</v>
      </c>
      <c r="D277" t="e">
        <v>#N/A</v>
      </c>
      <c r="E277" t="e">
        <v>#N/A</v>
      </c>
      <c r="F277" t="s">
        <v>290</v>
      </c>
    </row>
    <row r="278" spans="1:6" x14ac:dyDescent="0.2">
      <c r="A278" s="8">
        <v>278</v>
      </c>
      <c r="B278" s="10" t="s">
        <v>9</v>
      </c>
      <c r="C278">
        <v>1012457731</v>
      </c>
      <c r="D278" t="e">
        <v>#N/A</v>
      </c>
      <c r="E278" t="e">
        <v>#N/A</v>
      </c>
      <c r="F278" t="s">
        <v>291</v>
      </c>
    </row>
    <row r="279" spans="1:6" x14ac:dyDescent="0.2">
      <c r="A279" s="8">
        <v>279</v>
      </c>
      <c r="B279" s="10" t="s">
        <v>9</v>
      </c>
      <c r="C279">
        <v>1030602339</v>
      </c>
      <c r="D279" t="e">
        <v>#N/A</v>
      </c>
      <c r="E279" t="e">
        <v>#N/A</v>
      </c>
      <c r="F279" t="s">
        <v>292</v>
      </c>
    </row>
    <row r="280" spans="1:6" x14ac:dyDescent="0.2">
      <c r="A280" s="8">
        <v>280</v>
      </c>
      <c r="B280" s="10" t="s">
        <v>9</v>
      </c>
      <c r="C280">
        <v>1012415310</v>
      </c>
      <c r="D280" t="e">
        <v>#N/A</v>
      </c>
      <c r="E280" t="e">
        <v>#N/A</v>
      </c>
      <c r="F280" t="s">
        <v>293</v>
      </c>
    </row>
    <row r="281" spans="1:6" x14ac:dyDescent="0.2">
      <c r="A281" s="8">
        <v>281</v>
      </c>
      <c r="B281" s="10" t="s">
        <v>9</v>
      </c>
      <c r="C281">
        <v>1030670569</v>
      </c>
      <c r="D281" t="e">
        <v>#N/A</v>
      </c>
      <c r="E281" t="e">
        <v>#N/A</v>
      </c>
      <c r="F281" t="s">
        <v>294</v>
      </c>
    </row>
    <row r="282" spans="1:6" x14ac:dyDescent="0.2">
      <c r="A282" s="8">
        <v>282</v>
      </c>
      <c r="B282" s="10" t="s">
        <v>9</v>
      </c>
      <c r="C282">
        <v>52754472</v>
      </c>
      <c r="D282" t="e">
        <v>#N/A</v>
      </c>
      <c r="E282" t="e">
        <v>#N/A</v>
      </c>
      <c r="F282" t="s">
        <v>295</v>
      </c>
    </row>
    <row r="283" spans="1:6" x14ac:dyDescent="0.2">
      <c r="A283" s="8">
        <v>283</v>
      </c>
      <c r="B283" s="10" t="s">
        <v>9</v>
      </c>
      <c r="C283">
        <v>52967106</v>
      </c>
      <c r="D283" t="e">
        <v>#N/A</v>
      </c>
      <c r="E283" t="e">
        <v>#N/A</v>
      </c>
      <c r="F283" t="s">
        <v>296</v>
      </c>
    </row>
    <row r="284" spans="1:6" x14ac:dyDescent="0.2">
      <c r="A284" s="8">
        <v>284</v>
      </c>
      <c r="B284" s="10" t="s">
        <v>9</v>
      </c>
      <c r="C284">
        <v>1094266882</v>
      </c>
      <c r="D284" t="e">
        <v>#N/A</v>
      </c>
      <c r="E284" t="e">
        <v>#N/A</v>
      </c>
      <c r="F284" t="s">
        <v>297</v>
      </c>
    </row>
    <row r="285" spans="1:6" x14ac:dyDescent="0.2">
      <c r="A285" s="8">
        <v>285</v>
      </c>
      <c r="B285" s="10" t="s">
        <v>9</v>
      </c>
      <c r="C285">
        <v>1026272706</v>
      </c>
      <c r="D285" t="e">
        <v>#N/A</v>
      </c>
      <c r="E285" t="e">
        <v>#N/A</v>
      </c>
      <c r="F285" t="s">
        <v>298</v>
      </c>
    </row>
    <row r="286" spans="1:6" x14ac:dyDescent="0.2">
      <c r="A286" s="8">
        <v>286</v>
      </c>
      <c r="B286" s="10" t="s">
        <v>9</v>
      </c>
      <c r="C286">
        <v>1065823288</v>
      </c>
      <c r="D286" t="e">
        <v>#N/A</v>
      </c>
      <c r="E286" t="e">
        <v>#N/A</v>
      </c>
      <c r="F286" t="s">
        <v>299</v>
      </c>
    </row>
    <row r="287" spans="1:6" x14ac:dyDescent="0.2">
      <c r="A287" s="8">
        <v>287</v>
      </c>
      <c r="B287" s="10" t="s">
        <v>9</v>
      </c>
      <c r="C287">
        <v>1018423346</v>
      </c>
      <c r="D287">
        <v>1018423346</v>
      </c>
      <c r="E287">
        <v>1018423346</v>
      </c>
      <c r="F287" t="s">
        <v>300</v>
      </c>
    </row>
    <row r="288" spans="1:6" x14ac:dyDescent="0.2">
      <c r="A288" s="8">
        <v>288</v>
      </c>
      <c r="B288" s="10" t="s">
        <v>9</v>
      </c>
      <c r="C288">
        <v>79832150</v>
      </c>
      <c r="D288">
        <v>79832150</v>
      </c>
      <c r="E288">
        <v>79832150</v>
      </c>
      <c r="F288" t="s">
        <v>301</v>
      </c>
    </row>
    <row r="289" spans="1:6" x14ac:dyDescent="0.2">
      <c r="A289" s="8">
        <v>289</v>
      </c>
      <c r="B289" s="10" t="s">
        <v>9</v>
      </c>
      <c r="C289">
        <v>1012404611</v>
      </c>
      <c r="D289" t="e">
        <v>#N/A</v>
      </c>
      <c r="E289" t="e">
        <v>#N/A</v>
      </c>
      <c r="F289" t="s">
        <v>302</v>
      </c>
    </row>
    <row r="290" spans="1:6" x14ac:dyDescent="0.2">
      <c r="A290" s="8">
        <v>290</v>
      </c>
      <c r="B290" s="10" t="s">
        <v>9</v>
      </c>
      <c r="C290">
        <v>1030634472</v>
      </c>
      <c r="D290" t="e">
        <v>#N/A</v>
      </c>
      <c r="E290" t="e">
        <v>#N/A</v>
      </c>
      <c r="F290" t="s">
        <v>303</v>
      </c>
    </row>
    <row r="291" spans="1:6" x14ac:dyDescent="0.2">
      <c r="A291" s="8">
        <v>291</v>
      </c>
      <c r="B291" s="10" t="s">
        <v>9</v>
      </c>
      <c r="C291">
        <v>1015457847</v>
      </c>
      <c r="D291" t="e">
        <v>#N/A</v>
      </c>
      <c r="E291" t="e">
        <v>#N/A</v>
      </c>
      <c r="F291" t="s">
        <v>304</v>
      </c>
    </row>
    <row r="292" spans="1:6" x14ac:dyDescent="0.2">
      <c r="A292" s="8">
        <v>292</v>
      </c>
      <c r="B292" s="10" t="s">
        <v>9</v>
      </c>
      <c r="C292">
        <v>1026278094</v>
      </c>
      <c r="D292">
        <v>1026278094</v>
      </c>
      <c r="E292">
        <v>1026278094</v>
      </c>
      <c r="F292" t="s">
        <v>305</v>
      </c>
    </row>
    <row r="293" spans="1:6" x14ac:dyDescent="0.2">
      <c r="A293" s="8">
        <v>293</v>
      </c>
      <c r="B293" s="10" t="s">
        <v>9</v>
      </c>
      <c r="C293">
        <v>52998639</v>
      </c>
      <c r="D293">
        <v>52998639</v>
      </c>
      <c r="E293">
        <v>52998639</v>
      </c>
      <c r="F293" t="s">
        <v>306</v>
      </c>
    </row>
    <row r="294" spans="1:6" x14ac:dyDescent="0.2">
      <c r="A294" s="8">
        <v>294</v>
      </c>
      <c r="B294" s="10" t="s">
        <v>9</v>
      </c>
      <c r="C294">
        <v>65634460</v>
      </c>
      <c r="D294">
        <v>65634460</v>
      </c>
      <c r="E294">
        <v>65634460</v>
      </c>
      <c r="F294" t="s">
        <v>307</v>
      </c>
    </row>
    <row r="295" spans="1:6" x14ac:dyDescent="0.2">
      <c r="A295" s="8">
        <v>295</v>
      </c>
      <c r="B295" s="10" t="s">
        <v>9</v>
      </c>
      <c r="C295">
        <v>1016022782</v>
      </c>
      <c r="D295">
        <v>1016022782</v>
      </c>
      <c r="E295">
        <v>1016022782</v>
      </c>
      <c r="F295" t="s">
        <v>308</v>
      </c>
    </row>
    <row r="296" spans="1:6" x14ac:dyDescent="0.2">
      <c r="A296" s="8">
        <v>296</v>
      </c>
      <c r="B296" s="10" t="s">
        <v>9</v>
      </c>
      <c r="C296">
        <v>79950909</v>
      </c>
      <c r="D296" t="e">
        <v>#N/A</v>
      </c>
      <c r="E296" t="e">
        <v>#N/A</v>
      </c>
      <c r="F296" t="s">
        <v>309</v>
      </c>
    </row>
    <row r="297" spans="1:6" x14ac:dyDescent="0.2">
      <c r="A297" s="8">
        <v>297</v>
      </c>
      <c r="B297" s="10" t="s">
        <v>9</v>
      </c>
      <c r="C297">
        <v>9725241</v>
      </c>
      <c r="D297">
        <v>9725241</v>
      </c>
      <c r="E297">
        <v>9725241</v>
      </c>
      <c r="F297" t="s">
        <v>310</v>
      </c>
    </row>
    <row r="298" spans="1:6" x14ac:dyDescent="0.2">
      <c r="A298" s="8">
        <v>298</v>
      </c>
      <c r="B298" s="10" t="s">
        <v>9</v>
      </c>
      <c r="C298">
        <v>52778993</v>
      </c>
      <c r="D298" t="e">
        <v>#N/A</v>
      </c>
      <c r="E298" t="e">
        <v>#N/A</v>
      </c>
      <c r="F298" t="s">
        <v>311</v>
      </c>
    </row>
    <row r="299" spans="1:6" x14ac:dyDescent="0.2">
      <c r="A299" s="8">
        <v>299</v>
      </c>
      <c r="B299" s="10" t="s">
        <v>9</v>
      </c>
      <c r="C299">
        <v>38602381</v>
      </c>
      <c r="D299">
        <v>38602381</v>
      </c>
      <c r="E299">
        <v>38602381</v>
      </c>
      <c r="F299" t="s">
        <v>312</v>
      </c>
    </row>
    <row r="300" spans="1:6" x14ac:dyDescent="0.2">
      <c r="A300" s="8">
        <v>300</v>
      </c>
      <c r="B300" s="10" t="s">
        <v>9</v>
      </c>
      <c r="C300">
        <v>7167779</v>
      </c>
      <c r="D300" t="e">
        <v>#N/A</v>
      </c>
      <c r="E300" t="e">
        <v>#N/A</v>
      </c>
      <c r="F300" t="s">
        <v>313</v>
      </c>
    </row>
    <row r="301" spans="1:6" x14ac:dyDescent="0.2">
      <c r="A301" s="8">
        <v>301</v>
      </c>
      <c r="B301" s="10" t="s">
        <v>9</v>
      </c>
      <c r="C301">
        <v>79434873</v>
      </c>
      <c r="D301">
        <v>79434873</v>
      </c>
      <c r="E301">
        <v>79434873</v>
      </c>
      <c r="F301" t="s">
        <v>314</v>
      </c>
    </row>
    <row r="302" spans="1:6" x14ac:dyDescent="0.2">
      <c r="A302" s="8">
        <v>302</v>
      </c>
      <c r="B302" s="10" t="s">
        <v>9</v>
      </c>
      <c r="C302">
        <v>19277750</v>
      </c>
      <c r="D302" t="e">
        <v>#N/A</v>
      </c>
      <c r="E302" t="e">
        <v>#N/A</v>
      </c>
      <c r="F302" t="s">
        <v>315</v>
      </c>
    </row>
    <row r="303" spans="1:6" x14ac:dyDescent="0.2">
      <c r="A303" s="8">
        <v>303</v>
      </c>
      <c r="B303" s="10" t="s">
        <v>9</v>
      </c>
      <c r="C303">
        <v>80771426</v>
      </c>
      <c r="D303">
        <v>80771426</v>
      </c>
      <c r="E303">
        <v>80771426</v>
      </c>
      <c r="F303" t="s">
        <v>316</v>
      </c>
    </row>
    <row r="304" spans="1:6" x14ac:dyDescent="0.2">
      <c r="A304" s="8">
        <v>304</v>
      </c>
      <c r="B304" s="10" t="s">
        <v>9</v>
      </c>
      <c r="C304">
        <v>53176815</v>
      </c>
      <c r="D304">
        <v>53176815</v>
      </c>
      <c r="E304">
        <v>53176815</v>
      </c>
      <c r="F304" t="s">
        <v>317</v>
      </c>
    </row>
    <row r="305" spans="1:6" x14ac:dyDescent="0.2">
      <c r="A305" s="8">
        <v>305</v>
      </c>
      <c r="B305" s="10" t="s">
        <v>9</v>
      </c>
      <c r="C305">
        <v>79912223</v>
      </c>
      <c r="D305" t="e">
        <v>#N/A</v>
      </c>
      <c r="E305" t="e">
        <v>#N/A</v>
      </c>
      <c r="F305" t="s">
        <v>318</v>
      </c>
    </row>
    <row r="306" spans="1:6" x14ac:dyDescent="0.2">
      <c r="A306" s="8">
        <v>306</v>
      </c>
      <c r="B306" s="10" t="s">
        <v>9</v>
      </c>
      <c r="C306">
        <v>1019065560</v>
      </c>
      <c r="D306">
        <v>1019065560</v>
      </c>
      <c r="E306">
        <v>1019065560</v>
      </c>
      <c r="F306" t="s">
        <v>319</v>
      </c>
    </row>
    <row r="307" spans="1:6" x14ac:dyDescent="0.2">
      <c r="A307" s="8">
        <v>307</v>
      </c>
      <c r="B307" s="10" t="s">
        <v>9</v>
      </c>
      <c r="C307">
        <v>1010203131</v>
      </c>
      <c r="D307">
        <v>1010203131</v>
      </c>
      <c r="E307">
        <v>1010203131</v>
      </c>
      <c r="F307" t="s">
        <v>320</v>
      </c>
    </row>
    <row r="308" spans="1:6" x14ac:dyDescent="0.2">
      <c r="A308" s="8">
        <v>308</v>
      </c>
      <c r="B308" s="10" t="s">
        <v>9</v>
      </c>
      <c r="C308">
        <v>901046532</v>
      </c>
      <c r="D308" t="e">
        <v>#N/A</v>
      </c>
      <c r="E308" t="e">
        <v>#N/A</v>
      </c>
      <c r="F308" t="s">
        <v>321</v>
      </c>
    </row>
    <row r="309" spans="1:6" x14ac:dyDescent="0.2">
      <c r="A309" s="8">
        <v>309</v>
      </c>
      <c r="B309" s="10" t="s">
        <v>9</v>
      </c>
      <c r="C309">
        <v>900077255</v>
      </c>
      <c r="D309" t="e">
        <v>#N/A</v>
      </c>
      <c r="E309" t="e">
        <v>#N/A</v>
      </c>
      <c r="F309" t="s">
        <v>322</v>
      </c>
    </row>
    <row r="310" spans="1:6" x14ac:dyDescent="0.2">
      <c r="A310" s="8">
        <v>310</v>
      </c>
      <c r="B310" s="10" t="s">
        <v>9</v>
      </c>
      <c r="C310">
        <v>79305464</v>
      </c>
      <c r="D310" t="e">
        <v>#N/A</v>
      </c>
      <c r="E310" t="e">
        <v>#N/A</v>
      </c>
      <c r="F310" t="s">
        <v>323</v>
      </c>
    </row>
    <row r="311" spans="1:6" x14ac:dyDescent="0.2">
      <c r="A311" s="8">
        <v>311</v>
      </c>
      <c r="B311" s="10" t="s">
        <v>9</v>
      </c>
      <c r="C311">
        <v>900459737</v>
      </c>
      <c r="D311" t="e">
        <v>#N/A</v>
      </c>
      <c r="E311" t="e">
        <v>#N/A</v>
      </c>
      <c r="F311" t="s">
        <v>324</v>
      </c>
    </row>
    <row r="312" spans="1:6" x14ac:dyDescent="0.2">
      <c r="A312" s="8">
        <v>312</v>
      </c>
      <c r="B312" s="10" t="s">
        <v>9</v>
      </c>
      <c r="C312">
        <v>900207450</v>
      </c>
      <c r="D312" t="e">
        <v>#N/A</v>
      </c>
      <c r="E312" t="e">
        <v>#N/A</v>
      </c>
      <c r="F312" t="s">
        <v>325</v>
      </c>
    </row>
    <row r="313" spans="1:6" x14ac:dyDescent="0.2">
      <c r="A313" s="8">
        <v>313</v>
      </c>
      <c r="B313" s="10" t="s">
        <v>9</v>
      </c>
      <c r="C313">
        <v>1019048510</v>
      </c>
      <c r="D313" t="e">
        <v>#N/A</v>
      </c>
      <c r="E313" t="e">
        <v>#N/A</v>
      </c>
      <c r="F313" t="s">
        <v>326</v>
      </c>
    </row>
    <row r="314" spans="1:6" x14ac:dyDescent="0.2">
      <c r="A314" s="8">
        <v>314</v>
      </c>
      <c r="B314" s="10" t="s">
        <v>9</v>
      </c>
      <c r="C314">
        <v>52974799</v>
      </c>
      <c r="D314" t="e">
        <v>#N/A</v>
      </c>
      <c r="E314" t="e">
        <v>#N/A</v>
      </c>
      <c r="F314" t="s">
        <v>327</v>
      </c>
    </row>
    <row r="315" spans="1:6" x14ac:dyDescent="0.2">
      <c r="A315" s="8">
        <v>315</v>
      </c>
      <c r="B315" s="10" t="s">
        <v>9</v>
      </c>
      <c r="C315">
        <v>79533261</v>
      </c>
      <c r="D315" t="e">
        <v>#N/A</v>
      </c>
      <c r="E315" t="e">
        <v>#N/A</v>
      </c>
      <c r="F315" t="s">
        <v>328</v>
      </c>
    </row>
    <row r="316" spans="1:6" x14ac:dyDescent="0.2">
      <c r="A316" s="8">
        <v>316</v>
      </c>
      <c r="B316" s="10" t="s">
        <v>9</v>
      </c>
      <c r="C316">
        <v>900671732</v>
      </c>
      <c r="D316" t="e">
        <v>#N/A</v>
      </c>
      <c r="E316" t="e">
        <v>#N/A</v>
      </c>
      <c r="F316" t="s">
        <v>329</v>
      </c>
    </row>
    <row r="317" spans="1:6" x14ac:dyDescent="0.2">
      <c r="A317" s="8">
        <v>317</v>
      </c>
      <c r="B317" s="10" t="s">
        <v>9</v>
      </c>
      <c r="C317">
        <v>900505419</v>
      </c>
      <c r="D317" t="e">
        <v>#N/A</v>
      </c>
      <c r="E317" t="e">
        <v>#N/A</v>
      </c>
      <c r="F317" t="s">
        <v>330</v>
      </c>
    </row>
    <row r="318" spans="1:6" x14ac:dyDescent="0.2">
      <c r="A318" s="8">
        <v>318</v>
      </c>
      <c r="B318" s="10" t="s">
        <v>9</v>
      </c>
      <c r="C318">
        <v>1032428976</v>
      </c>
      <c r="D318" t="e">
        <v>#N/A</v>
      </c>
      <c r="E318" t="e">
        <v>#N/A</v>
      </c>
      <c r="F318" t="s">
        <v>331</v>
      </c>
    </row>
    <row r="319" spans="1:6" x14ac:dyDescent="0.2">
      <c r="A319" s="8">
        <v>319</v>
      </c>
      <c r="B319" s="10" t="s">
        <v>9</v>
      </c>
      <c r="C319">
        <v>1014244983</v>
      </c>
      <c r="D319">
        <v>1014244983</v>
      </c>
      <c r="E319">
        <v>1014244983</v>
      </c>
      <c r="F319" t="s">
        <v>332</v>
      </c>
    </row>
    <row r="320" spans="1:6" x14ac:dyDescent="0.2">
      <c r="A320" s="8">
        <v>320</v>
      </c>
      <c r="B320" s="10" t="s">
        <v>9</v>
      </c>
      <c r="C320">
        <v>1136880712</v>
      </c>
      <c r="D320" t="e">
        <v>#N/A</v>
      </c>
      <c r="E320" t="e">
        <v>#N/A</v>
      </c>
      <c r="F320" t="s">
        <v>333</v>
      </c>
    </row>
    <row r="321" spans="1:6" x14ac:dyDescent="0.2">
      <c r="A321" s="8">
        <v>321</v>
      </c>
      <c r="B321" s="10" t="s">
        <v>9</v>
      </c>
      <c r="C321">
        <v>1033762894</v>
      </c>
      <c r="D321" t="e">
        <v>#N/A</v>
      </c>
      <c r="E321" t="e">
        <v>#N/A</v>
      </c>
      <c r="F321" t="s">
        <v>334</v>
      </c>
    </row>
    <row r="322" spans="1:6" x14ac:dyDescent="0.2">
      <c r="A322" s="8">
        <v>322</v>
      </c>
      <c r="B322" s="10" t="s">
        <v>9</v>
      </c>
      <c r="C322">
        <v>52407063</v>
      </c>
      <c r="D322" t="e">
        <v>#N/A</v>
      </c>
      <c r="E322" t="e">
        <v>#N/A</v>
      </c>
      <c r="F322" t="s">
        <v>335</v>
      </c>
    </row>
    <row r="323" spans="1:6" x14ac:dyDescent="0.2">
      <c r="A323" s="8">
        <v>323</v>
      </c>
      <c r="B323" s="10" t="s">
        <v>9</v>
      </c>
      <c r="C323">
        <v>53166489</v>
      </c>
      <c r="D323">
        <v>53166489</v>
      </c>
      <c r="E323">
        <v>53166489</v>
      </c>
      <c r="F323" t="s">
        <v>336</v>
      </c>
    </row>
    <row r="324" spans="1:6" x14ac:dyDescent="0.2">
      <c r="A324" s="8">
        <v>324</v>
      </c>
      <c r="B324" s="10" t="s">
        <v>9</v>
      </c>
      <c r="C324">
        <v>800242738</v>
      </c>
      <c r="D324" t="e">
        <v>#N/A</v>
      </c>
      <c r="E324" t="e">
        <v>#N/A</v>
      </c>
      <c r="F324" t="s">
        <v>337</v>
      </c>
    </row>
    <row r="325" spans="1:6" x14ac:dyDescent="0.2">
      <c r="A325" s="8">
        <v>325</v>
      </c>
      <c r="B325" s="10" t="s">
        <v>9</v>
      </c>
      <c r="C325">
        <v>1019032371</v>
      </c>
      <c r="D325" t="e">
        <v>#N/A</v>
      </c>
      <c r="E325" t="e">
        <v>#N/A</v>
      </c>
      <c r="F325" t="s">
        <v>338</v>
      </c>
    </row>
    <row r="326" spans="1:6" x14ac:dyDescent="0.2">
      <c r="A326" s="8">
        <v>326</v>
      </c>
      <c r="B326" s="10" t="s">
        <v>9</v>
      </c>
      <c r="C326">
        <v>52959900</v>
      </c>
      <c r="D326" t="e">
        <v>#N/A</v>
      </c>
      <c r="E326" t="e">
        <v>#N/A</v>
      </c>
      <c r="F326" t="s">
        <v>339</v>
      </c>
    </row>
    <row r="327" spans="1:6" x14ac:dyDescent="0.2">
      <c r="A327" s="8">
        <v>327</v>
      </c>
      <c r="B327" s="10" t="s">
        <v>9</v>
      </c>
      <c r="C327">
        <v>52451249</v>
      </c>
      <c r="D327" t="e">
        <v>#N/A</v>
      </c>
      <c r="E327" t="e">
        <v>#N/A</v>
      </c>
      <c r="F327" t="s">
        <v>340</v>
      </c>
    </row>
    <row r="328" spans="1:6" x14ac:dyDescent="0.2">
      <c r="A328" s="8">
        <v>328</v>
      </c>
      <c r="B328" s="10" t="s">
        <v>9</v>
      </c>
      <c r="C328">
        <v>74083581</v>
      </c>
      <c r="D328" t="e">
        <v>#N/A</v>
      </c>
      <c r="E328" t="e">
        <v>#N/A</v>
      </c>
      <c r="F328" t="s">
        <v>341</v>
      </c>
    </row>
    <row r="329" spans="1:6" x14ac:dyDescent="0.2">
      <c r="A329" s="8">
        <v>329</v>
      </c>
      <c r="B329" s="10" t="s">
        <v>9</v>
      </c>
      <c r="C329">
        <v>80073716</v>
      </c>
      <c r="D329">
        <v>80073716</v>
      </c>
      <c r="E329">
        <v>80073716</v>
      </c>
      <c r="F329" t="s">
        <v>342</v>
      </c>
    </row>
    <row r="330" spans="1:6" x14ac:dyDescent="0.2">
      <c r="A330" s="8">
        <v>330</v>
      </c>
      <c r="B330" s="10" t="s">
        <v>9</v>
      </c>
      <c r="C330">
        <v>52049580</v>
      </c>
      <c r="D330" t="e">
        <v>#N/A</v>
      </c>
      <c r="E330" t="e">
        <v>#N/A</v>
      </c>
      <c r="F330" t="s">
        <v>343</v>
      </c>
    </row>
    <row r="331" spans="1:6" x14ac:dyDescent="0.2">
      <c r="A331" s="8">
        <v>331</v>
      </c>
      <c r="B331" s="10" t="s">
        <v>10</v>
      </c>
      <c r="C331">
        <v>52215473</v>
      </c>
      <c r="D331" t="e">
        <v>#N/A</v>
      </c>
      <c r="E331" t="e">
        <v>#N/A</v>
      </c>
      <c r="F331" t="s">
        <v>344</v>
      </c>
    </row>
    <row r="332" spans="1:6" x14ac:dyDescent="0.2">
      <c r="A332" s="8">
        <v>332</v>
      </c>
      <c r="B332" s="10" t="s">
        <v>10</v>
      </c>
      <c r="C332">
        <v>80014723</v>
      </c>
      <c r="D332" t="e">
        <v>#N/A</v>
      </c>
      <c r="E332" t="e">
        <v>#N/A</v>
      </c>
      <c r="F332" t="s">
        <v>345</v>
      </c>
    </row>
    <row r="333" spans="1:6" x14ac:dyDescent="0.2">
      <c r="A333" s="8">
        <v>333</v>
      </c>
      <c r="B333" s="10" t="s">
        <v>10</v>
      </c>
      <c r="C333">
        <v>52646332</v>
      </c>
      <c r="D333" t="e">
        <v>#N/A</v>
      </c>
      <c r="E333" t="e">
        <v>#N/A</v>
      </c>
      <c r="F333" t="s">
        <v>346</v>
      </c>
    </row>
    <row r="334" spans="1:6" x14ac:dyDescent="0.2">
      <c r="A334" s="8">
        <v>334</v>
      </c>
      <c r="B334" s="10" t="s">
        <v>10</v>
      </c>
      <c r="C334">
        <v>1023029054</v>
      </c>
      <c r="D334" t="e">
        <v>#N/A</v>
      </c>
      <c r="E334" t="e">
        <v>#N/A</v>
      </c>
      <c r="F334" t="s">
        <v>347</v>
      </c>
    </row>
    <row r="335" spans="1:6" x14ac:dyDescent="0.2">
      <c r="A335" s="8">
        <v>335</v>
      </c>
      <c r="B335" s="10" t="s">
        <v>9</v>
      </c>
      <c r="C335">
        <v>1061222987</v>
      </c>
      <c r="D335" t="e">
        <v>#N/A</v>
      </c>
      <c r="E335" t="e">
        <v>#N/A</v>
      </c>
      <c r="F335" t="s">
        <v>348</v>
      </c>
    </row>
    <row r="336" spans="1:6" x14ac:dyDescent="0.2">
      <c r="A336" s="8">
        <v>336</v>
      </c>
      <c r="B336" s="10" t="s">
        <v>9</v>
      </c>
      <c r="C336">
        <v>43279712</v>
      </c>
      <c r="D336" t="e">
        <v>#N/A</v>
      </c>
      <c r="E336" t="e">
        <v>#N/A</v>
      </c>
      <c r="F336" t="s">
        <v>349</v>
      </c>
    </row>
    <row r="337" spans="1:6" x14ac:dyDescent="0.2">
      <c r="A337" s="8">
        <v>337</v>
      </c>
      <c r="B337" s="10" t="s">
        <v>9</v>
      </c>
      <c r="C337">
        <v>1015423076</v>
      </c>
      <c r="D337" t="e">
        <v>#N/A</v>
      </c>
      <c r="E337" t="e">
        <v>#N/A</v>
      </c>
      <c r="F337" t="s">
        <v>350</v>
      </c>
    </row>
    <row r="338" spans="1:6" x14ac:dyDescent="0.2">
      <c r="A338" s="8">
        <v>338</v>
      </c>
      <c r="B338" s="10" t="s">
        <v>9</v>
      </c>
      <c r="C338">
        <v>1032444506</v>
      </c>
      <c r="D338" t="e">
        <v>#N/A</v>
      </c>
      <c r="E338" t="e">
        <v>#N/A</v>
      </c>
      <c r="F338" t="s">
        <v>351</v>
      </c>
    </row>
    <row r="339" spans="1:6" x14ac:dyDescent="0.2">
      <c r="A339" s="8">
        <v>339</v>
      </c>
      <c r="B339" s="10" t="s">
        <v>9</v>
      </c>
      <c r="C339">
        <v>1022949143</v>
      </c>
      <c r="D339" t="e">
        <v>#N/A</v>
      </c>
      <c r="E339" t="e">
        <v>#N/A</v>
      </c>
      <c r="F339" t="s">
        <v>352</v>
      </c>
    </row>
    <row r="340" spans="1:6" x14ac:dyDescent="0.2">
      <c r="A340" s="8">
        <v>340</v>
      </c>
      <c r="B340" s="10" t="s">
        <v>9</v>
      </c>
      <c r="C340">
        <v>1026567243</v>
      </c>
      <c r="D340" t="e">
        <v>#N/A</v>
      </c>
      <c r="E340" t="e">
        <v>#N/A</v>
      </c>
      <c r="F340" t="s">
        <v>353</v>
      </c>
    </row>
    <row r="341" spans="1:6" x14ac:dyDescent="0.2">
      <c r="A341" s="8">
        <v>341</v>
      </c>
      <c r="B341" s="10" t="s">
        <v>9</v>
      </c>
      <c r="C341">
        <v>1020725841</v>
      </c>
      <c r="D341" t="e">
        <v>#N/A</v>
      </c>
      <c r="E341" t="e">
        <v>#N/A</v>
      </c>
      <c r="F341" t="s">
        <v>354</v>
      </c>
    </row>
    <row r="342" spans="1:6" x14ac:dyDescent="0.2">
      <c r="A342" s="8">
        <v>342</v>
      </c>
      <c r="B342" s="10" t="s">
        <v>9</v>
      </c>
      <c r="C342">
        <v>900589201</v>
      </c>
      <c r="D342" t="e">
        <v>#N/A</v>
      </c>
      <c r="E342" t="e">
        <v>#N/A</v>
      </c>
      <c r="F342" t="s">
        <v>355</v>
      </c>
    </row>
    <row r="343" spans="1:6" x14ac:dyDescent="0.2">
      <c r="A343" s="8">
        <v>343</v>
      </c>
      <c r="B343" s="10" t="s">
        <v>9</v>
      </c>
      <c r="C343">
        <v>900758149</v>
      </c>
      <c r="D343" t="e">
        <v>#N/A</v>
      </c>
      <c r="E343" t="e">
        <v>#N/A</v>
      </c>
      <c r="F343" t="s">
        <v>356</v>
      </c>
    </row>
    <row r="344" spans="1:6" x14ac:dyDescent="0.2">
      <c r="A344" s="8">
        <v>344</v>
      </c>
      <c r="B344" s="10" t="s">
        <v>9</v>
      </c>
      <c r="C344">
        <v>1010182494</v>
      </c>
      <c r="D344">
        <v>1010182494</v>
      </c>
      <c r="E344">
        <v>1010182494</v>
      </c>
      <c r="F344" t="s">
        <v>357</v>
      </c>
    </row>
    <row r="345" spans="1:6" x14ac:dyDescent="0.2">
      <c r="A345" s="8">
        <v>345</v>
      </c>
      <c r="B345" s="10" t="s">
        <v>9</v>
      </c>
      <c r="C345">
        <v>52055161</v>
      </c>
      <c r="D345">
        <v>52055161</v>
      </c>
      <c r="E345">
        <v>52055161</v>
      </c>
      <c r="F345" t="s">
        <v>358</v>
      </c>
    </row>
    <row r="346" spans="1:6" x14ac:dyDescent="0.2">
      <c r="A346" s="8">
        <v>346</v>
      </c>
      <c r="B346" s="10" t="s">
        <v>9</v>
      </c>
      <c r="C346">
        <v>890900943</v>
      </c>
      <c r="D346">
        <v>890900943</v>
      </c>
      <c r="E346">
        <v>890900943</v>
      </c>
      <c r="F346" t="s">
        <v>359</v>
      </c>
    </row>
    <row r="347" spans="1:6" x14ac:dyDescent="0.2">
      <c r="A347" s="8">
        <v>347</v>
      </c>
      <c r="B347" s="10" t="s">
        <v>9</v>
      </c>
      <c r="C347">
        <v>39660564</v>
      </c>
      <c r="D347" t="e">
        <v>#N/A</v>
      </c>
      <c r="E347" t="e">
        <v>#N/A</v>
      </c>
      <c r="F347" t="s">
        <v>360</v>
      </c>
    </row>
    <row r="348" spans="1:6" x14ac:dyDescent="0.2">
      <c r="A348" s="8">
        <v>348</v>
      </c>
      <c r="B348" s="10" t="s">
        <v>9</v>
      </c>
      <c r="C348">
        <v>1032461854</v>
      </c>
      <c r="D348" t="e">
        <v>#N/A</v>
      </c>
      <c r="E348" t="e">
        <v>#N/A</v>
      </c>
      <c r="F348" t="s">
        <v>361</v>
      </c>
    </row>
    <row r="349" spans="1:6" x14ac:dyDescent="0.2">
      <c r="A349" s="8">
        <v>349</v>
      </c>
      <c r="B349" s="10" t="s">
        <v>9</v>
      </c>
      <c r="C349">
        <v>1022936396</v>
      </c>
      <c r="D349" t="e">
        <v>#N/A</v>
      </c>
      <c r="E349" t="e">
        <v>#N/A</v>
      </c>
      <c r="F349" t="s">
        <v>362</v>
      </c>
    </row>
    <row r="350" spans="1:6" x14ac:dyDescent="0.2">
      <c r="A350" s="8">
        <v>350</v>
      </c>
      <c r="B350" s="10" t="s">
        <v>9</v>
      </c>
      <c r="C350">
        <v>1018468154</v>
      </c>
      <c r="D350" t="e">
        <v>#N/A</v>
      </c>
      <c r="E350" t="e">
        <v>#N/A</v>
      </c>
      <c r="F350" t="s">
        <v>363</v>
      </c>
    </row>
    <row r="351" spans="1:6" x14ac:dyDescent="0.2">
      <c r="A351" s="8">
        <v>351</v>
      </c>
      <c r="B351" s="10" t="s">
        <v>9</v>
      </c>
      <c r="C351">
        <v>900592392</v>
      </c>
      <c r="D351" t="e">
        <v>#N/A</v>
      </c>
      <c r="E351" t="e">
        <v>#N/A</v>
      </c>
      <c r="F351" t="s">
        <v>364</v>
      </c>
    </row>
    <row r="352" spans="1:6" x14ac:dyDescent="0.2">
      <c r="A352" s="8">
        <v>352</v>
      </c>
      <c r="B352" s="10" t="s">
        <v>9</v>
      </c>
      <c r="C352">
        <v>900582854</v>
      </c>
      <c r="D352" t="e">
        <v>#N/A</v>
      </c>
      <c r="E352" t="e">
        <v>#N/A</v>
      </c>
      <c r="F352" t="s">
        <v>365</v>
      </c>
    </row>
    <row r="353" spans="1:6" x14ac:dyDescent="0.2">
      <c r="A353" s="8">
        <v>353</v>
      </c>
      <c r="B353" s="10" t="s">
        <v>9</v>
      </c>
      <c r="C353">
        <v>901050260</v>
      </c>
      <c r="D353" t="e">
        <v>#N/A</v>
      </c>
      <c r="E353" t="e">
        <v>#N/A</v>
      </c>
      <c r="F353" t="s">
        <v>366</v>
      </c>
    </row>
    <row r="354" spans="1:6" x14ac:dyDescent="0.2">
      <c r="A354" s="8">
        <v>354</v>
      </c>
      <c r="B354" s="10" t="s">
        <v>9</v>
      </c>
      <c r="C354">
        <v>53130187</v>
      </c>
      <c r="D354" t="e">
        <v>#N/A</v>
      </c>
      <c r="E354" t="e">
        <v>#N/A</v>
      </c>
      <c r="F354" t="s">
        <v>367</v>
      </c>
    </row>
    <row r="355" spans="1:6" x14ac:dyDescent="0.2">
      <c r="A355" s="8">
        <v>355</v>
      </c>
      <c r="B355" s="10" t="s">
        <v>9</v>
      </c>
      <c r="C355">
        <v>1102720365</v>
      </c>
      <c r="D355" t="e">
        <v>#N/A</v>
      </c>
      <c r="E355" t="e">
        <v>#N/A</v>
      </c>
      <c r="F355" t="s">
        <v>368</v>
      </c>
    </row>
    <row r="356" spans="1:6" x14ac:dyDescent="0.2">
      <c r="A356" s="8">
        <v>356</v>
      </c>
      <c r="B356" s="10" t="s">
        <v>9</v>
      </c>
      <c r="C356">
        <v>52353727</v>
      </c>
      <c r="D356" t="e">
        <v>#N/A</v>
      </c>
      <c r="E356" t="e">
        <v>#N/A</v>
      </c>
      <c r="F356" t="s">
        <v>369</v>
      </c>
    </row>
    <row r="357" spans="1:6" x14ac:dyDescent="0.2">
      <c r="A357" s="8">
        <v>357</v>
      </c>
      <c r="B357" s="10" t="s">
        <v>9</v>
      </c>
      <c r="C357">
        <v>1032463349</v>
      </c>
      <c r="D357" t="e">
        <v>#N/A</v>
      </c>
      <c r="E357" t="e">
        <v>#N/A</v>
      </c>
      <c r="F357" t="s">
        <v>370</v>
      </c>
    </row>
    <row r="358" spans="1:6" x14ac:dyDescent="0.2">
      <c r="A358" s="8">
        <v>358</v>
      </c>
      <c r="B358" s="10" t="s">
        <v>9</v>
      </c>
      <c r="C358">
        <v>900218279</v>
      </c>
      <c r="D358">
        <v>900218279</v>
      </c>
      <c r="E358">
        <v>900218279</v>
      </c>
      <c r="F358" t="s">
        <v>371</v>
      </c>
    </row>
    <row r="359" spans="1:6" x14ac:dyDescent="0.2">
      <c r="A359" s="8">
        <v>359</v>
      </c>
      <c r="B359" s="10" t="s">
        <v>9</v>
      </c>
      <c r="C359">
        <v>899999061</v>
      </c>
      <c r="D359">
        <v>899999061</v>
      </c>
      <c r="E359">
        <v>899999061</v>
      </c>
      <c r="F359" t="s">
        <v>372</v>
      </c>
    </row>
    <row r="360" spans="1:6" x14ac:dyDescent="0.2">
      <c r="A360" s="8">
        <v>360</v>
      </c>
      <c r="B360" s="10" t="s">
        <v>9</v>
      </c>
      <c r="C360">
        <v>891501783</v>
      </c>
      <c r="D360">
        <v>891501783</v>
      </c>
      <c r="E360">
        <v>891501783</v>
      </c>
      <c r="F360" t="s">
        <v>373</v>
      </c>
    </row>
    <row r="361" spans="1:6" x14ac:dyDescent="0.2">
      <c r="A361" s="8">
        <v>361</v>
      </c>
      <c r="B361" s="10" t="s">
        <v>10</v>
      </c>
      <c r="C361">
        <v>1221716434</v>
      </c>
      <c r="D361" t="e">
        <v>#N/A</v>
      </c>
      <c r="E361" t="e">
        <v>#N/A</v>
      </c>
      <c r="F361" t="s">
        <v>374</v>
      </c>
    </row>
    <row r="362" spans="1:6" x14ac:dyDescent="0.2">
      <c r="A362" s="8">
        <v>362</v>
      </c>
      <c r="B362" s="10" t="s">
        <v>9</v>
      </c>
      <c r="C362">
        <v>79788646</v>
      </c>
      <c r="D362" t="e">
        <v>#N/A</v>
      </c>
      <c r="E362" t="e">
        <v>#N/A</v>
      </c>
      <c r="F362" t="s">
        <v>375</v>
      </c>
    </row>
    <row r="363" spans="1:6" x14ac:dyDescent="0.2">
      <c r="A363" s="8">
        <v>363</v>
      </c>
      <c r="B363" s="10" t="s">
        <v>9</v>
      </c>
      <c r="C363">
        <v>900332071</v>
      </c>
      <c r="D363">
        <v>900332071</v>
      </c>
      <c r="E363">
        <v>900332071</v>
      </c>
      <c r="F363" t="s">
        <v>376</v>
      </c>
    </row>
    <row r="364" spans="1:6" x14ac:dyDescent="0.2">
      <c r="A364" s="8">
        <v>364</v>
      </c>
      <c r="B364" s="10" t="s">
        <v>9</v>
      </c>
      <c r="C364">
        <v>830077380</v>
      </c>
      <c r="D364">
        <v>830077380</v>
      </c>
      <c r="E364">
        <v>830077380</v>
      </c>
      <c r="F364" t="s">
        <v>377</v>
      </c>
    </row>
    <row r="365" spans="1:6" x14ac:dyDescent="0.2">
      <c r="A365" s="8">
        <v>365</v>
      </c>
      <c r="B365" s="10" t="s">
        <v>9</v>
      </c>
      <c r="C365">
        <v>80181782</v>
      </c>
      <c r="D365" t="e">
        <v>#N/A</v>
      </c>
      <c r="E365" t="e">
        <v>#N/A</v>
      </c>
      <c r="F365" t="s">
        <v>378</v>
      </c>
    </row>
    <row r="366" spans="1:6" x14ac:dyDescent="0.2">
      <c r="A366" s="8">
        <v>366</v>
      </c>
      <c r="B366" s="10" t="s">
        <v>9</v>
      </c>
      <c r="C366">
        <v>1144067154</v>
      </c>
      <c r="D366" t="e">
        <v>#N/A</v>
      </c>
      <c r="E366" t="e">
        <v>#N/A</v>
      </c>
      <c r="F366" t="s">
        <v>379</v>
      </c>
    </row>
    <row r="367" spans="1:6" x14ac:dyDescent="0.2">
      <c r="A367" s="8">
        <v>367</v>
      </c>
      <c r="B367" s="10" t="s">
        <v>9</v>
      </c>
      <c r="C367">
        <v>1032399045</v>
      </c>
      <c r="D367" t="e">
        <v>#N/A</v>
      </c>
      <c r="E367" t="e">
        <v>#N/A</v>
      </c>
      <c r="F367" t="s">
        <v>380</v>
      </c>
    </row>
    <row r="368" spans="1:6" x14ac:dyDescent="0.2">
      <c r="A368" s="8">
        <v>368</v>
      </c>
      <c r="B368" s="10" t="s">
        <v>9</v>
      </c>
      <c r="C368">
        <v>860004023</v>
      </c>
      <c r="D368">
        <v>860004023</v>
      </c>
      <c r="E368">
        <v>860004023</v>
      </c>
      <c r="F368" t="s">
        <v>381</v>
      </c>
    </row>
    <row r="369" spans="1:6" x14ac:dyDescent="0.2">
      <c r="A369" s="8">
        <v>369</v>
      </c>
      <c r="B369" s="10" t="s">
        <v>9</v>
      </c>
      <c r="C369">
        <v>800248541</v>
      </c>
      <c r="D369" t="e">
        <v>#N/A</v>
      </c>
      <c r="E369" t="e">
        <v>#N/A</v>
      </c>
      <c r="F369" t="s">
        <v>382</v>
      </c>
    </row>
    <row r="370" spans="1:6" x14ac:dyDescent="0.2">
      <c r="A370" s="8">
        <v>370</v>
      </c>
      <c r="B370" s="10" t="s">
        <v>9</v>
      </c>
      <c r="C370">
        <v>830087786</v>
      </c>
      <c r="D370" t="e">
        <v>#N/A</v>
      </c>
      <c r="E370" t="e">
        <v>#N/A</v>
      </c>
      <c r="F370" t="s">
        <v>383</v>
      </c>
    </row>
    <row r="371" spans="1:6" x14ac:dyDescent="0.2">
      <c r="A371" s="8">
        <v>371</v>
      </c>
      <c r="B371" s="10" t="s">
        <v>9</v>
      </c>
      <c r="C371">
        <v>900428495</v>
      </c>
      <c r="D371" t="e">
        <v>#N/A</v>
      </c>
      <c r="E371" t="e">
        <v>#N/A</v>
      </c>
      <c r="F371" t="s">
        <v>384</v>
      </c>
    </row>
    <row r="372" spans="1:6" x14ac:dyDescent="0.2">
      <c r="A372" s="8">
        <v>372</v>
      </c>
      <c r="B372" s="10" t="s">
        <v>9</v>
      </c>
      <c r="C372">
        <v>901003982</v>
      </c>
      <c r="D372" t="e">
        <v>#N/A</v>
      </c>
      <c r="E372" t="e">
        <v>#N/A</v>
      </c>
      <c r="F372" t="s">
        <v>385</v>
      </c>
    </row>
    <row r="373" spans="1:6" x14ac:dyDescent="0.2">
      <c r="A373" s="8">
        <v>373</v>
      </c>
      <c r="B373" s="10" t="s">
        <v>9</v>
      </c>
      <c r="C373">
        <v>900470772</v>
      </c>
      <c r="D373" t="e">
        <v>#N/A</v>
      </c>
      <c r="E373" t="e">
        <v>#N/A</v>
      </c>
      <c r="F373" t="s">
        <v>386</v>
      </c>
    </row>
    <row r="374" spans="1:6" x14ac:dyDescent="0.2">
      <c r="A374" s="8">
        <v>374</v>
      </c>
      <c r="B374" s="10" t="s">
        <v>9</v>
      </c>
      <c r="C374">
        <v>900599343</v>
      </c>
      <c r="D374" t="e">
        <v>#N/A</v>
      </c>
      <c r="E374" t="e">
        <v>#N/A</v>
      </c>
      <c r="F374" t="s">
        <v>387</v>
      </c>
    </row>
    <row r="375" spans="1:6" x14ac:dyDescent="0.2">
      <c r="A375" s="8">
        <v>376</v>
      </c>
      <c r="B375" s="10" t="s">
        <v>9</v>
      </c>
      <c r="C375">
        <v>1010223486</v>
      </c>
      <c r="D375" t="e">
        <v>#N/A</v>
      </c>
      <c r="E375" t="e">
        <v>#N/A</v>
      </c>
      <c r="F375" t="s">
        <v>388</v>
      </c>
    </row>
    <row r="376" spans="1:6" x14ac:dyDescent="0.2">
      <c r="A376" s="8">
        <v>377</v>
      </c>
      <c r="B376" s="10" t="s">
        <v>9</v>
      </c>
      <c r="C376">
        <v>52779086</v>
      </c>
      <c r="D376" t="e">
        <v>#N/A</v>
      </c>
      <c r="E376" t="e">
        <v>#N/A</v>
      </c>
      <c r="F376" t="s">
        <v>389</v>
      </c>
    </row>
    <row r="377" spans="1:6" x14ac:dyDescent="0.2">
      <c r="A377" s="8">
        <v>378</v>
      </c>
      <c r="B377" s="10" t="s">
        <v>9</v>
      </c>
      <c r="C377">
        <v>1010187448</v>
      </c>
      <c r="D377" t="e">
        <v>#N/A</v>
      </c>
      <c r="E377" t="e">
        <v>#N/A</v>
      </c>
      <c r="F377" t="s">
        <v>390</v>
      </c>
    </row>
    <row r="378" spans="1:6" x14ac:dyDescent="0.2">
      <c r="A378" s="8">
        <v>379</v>
      </c>
      <c r="B378" s="10" t="s">
        <v>9</v>
      </c>
      <c r="C378">
        <v>53017346</v>
      </c>
      <c r="D378" t="e">
        <v>#N/A</v>
      </c>
      <c r="E378" t="e">
        <v>#N/A</v>
      </c>
      <c r="F378" t="s">
        <v>391</v>
      </c>
    </row>
    <row r="379" spans="1:6" x14ac:dyDescent="0.2">
      <c r="A379" s="8">
        <v>380</v>
      </c>
      <c r="B379" s="10" t="s">
        <v>10</v>
      </c>
      <c r="C379">
        <v>1010238765</v>
      </c>
      <c r="D379" t="e">
        <v>#N/A</v>
      </c>
      <c r="E379" t="e">
        <v>#N/A</v>
      </c>
      <c r="F379" t="s">
        <v>392</v>
      </c>
    </row>
    <row r="380" spans="1:6" x14ac:dyDescent="0.2">
      <c r="A380" s="8">
        <v>381</v>
      </c>
      <c r="B380" s="10" t="s">
        <v>10</v>
      </c>
      <c r="C380">
        <v>41753980</v>
      </c>
      <c r="D380" t="e">
        <v>#N/A</v>
      </c>
      <c r="E380" t="e">
        <v>#N/A</v>
      </c>
      <c r="F380" t="s">
        <v>393</v>
      </c>
    </row>
    <row r="381" spans="1:6" x14ac:dyDescent="0.2">
      <c r="A381" s="8">
        <v>382</v>
      </c>
      <c r="B381" s="10" t="s">
        <v>9</v>
      </c>
      <c r="C381">
        <v>1010216013</v>
      </c>
      <c r="D381" t="e">
        <v>#N/A</v>
      </c>
      <c r="E381" t="e">
        <v>#N/A</v>
      </c>
      <c r="F381" t="s">
        <v>394</v>
      </c>
    </row>
    <row r="382" spans="1:6" x14ac:dyDescent="0.2">
      <c r="A382" s="8">
        <v>383</v>
      </c>
      <c r="B382" s="10" t="s">
        <v>9</v>
      </c>
      <c r="C382">
        <v>1026303073</v>
      </c>
      <c r="D382" t="e">
        <v>#N/A</v>
      </c>
      <c r="E382" t="e">
        <v>#N/A</v>
      </c>
      <c r="F382" t="s">
        <v>395</v>
      </c>
    </row>
    <row r="383" spans="1:6" x14ac:dyDescent="0.2">
      <c r="A383" s="8">
        <v>384</v>
      </c>
      <c r="B383" s="10" t="s">
        <v>9</v>
      </c>
      <c r="C383">
        <v>79911942</v>
      </c>
      <c r="D383" t="e">
        <v>#N/A</v>
      </c>
      <c r="E383" t="e">
        <v>#N/A</v>
      </c>
      <c r="F383" t="s">
        <v>396</v>
      </c>
    </row>
    <row r="384" spans="1:6" x14ac:dyDescent="0.2">
      <c r="A384" s="8">
        <v>385</v>
      </c>
      <c r="B384" s="10" t="s">
        <v>9</v>
      </c>
      <c r="C384">
        <v>80241568</v>
      </c>
      <c r="D384" t="e">
        <v>#N/A</v>
      </c>
      <c r="E384" t="e">
        <v>#N/A</v>
      </c>
      <c r="F384" t="s">
        <v>397</v>
      </c>
    </row>
    <row r="385" spans="1:6" x14ac:dyDescent="0.2">
      <c r="A385" s="8">
        <v>386</v>
      </c>
      <c r="B385" s="10" t="s">
        <v>9</v>
      </c>
      <c r="C385">
        <v>1001279699</v>
      </c>
      <c r="D385" t="e">
        <v>#N/A</v>
      </c>
      <c r="E385" t="e">
        <v>#N/A</v>
      </c>
      <c r="F385" t="s">
        <v>398</v>
      </c>
    </row>
    <row r="386" spans="1:6" x14ac:dyDescent="0.2">
      <c r="A386" s="8">
        <v>387</v>
      </c>
      <c r="B386" s="10" t="s">
        <v>10</v>
      </c>
      <c r="C386">
        <v>79557325</v>
      </c>
      <c r="D386" t="e">
        <v>#N/A</v>
      </c>
      <c r="E386" t="e">
        <v>#N/A</v>
      </c>
      <c r="F386" t="s">
        <v>399</v>
      </c>
    </row>
    <row r="387" spans="1:6" x14ac:dyDescent="0.2">
      <c r="A387" s="8">
        <v>388</v>
      </c>
      <c r="B387" s="10" t="s">
        <v>10</v>
      </c>
      <c r="C387">
        <v>80772998</v>
      </c>
      <c r="D387" t="e">
        <v>#N/A</v>
      </c>
      <c r="E387" t="e">
        <v>#N/A</v>
      </c>
      <c r="F387" t="s">
        <v>400</v>
      </c>
    </row>
    <row r="388" spans="1:6" x14ac:dyDescent="0.2">
      <c r="A388" s="8">
        <v>389</v>
      </c>
      <c r="B388" s="10" t="s">
        <v>10</v>
      </c>
      <c r="C388">
        <v>1010086980</v>
      </c>
      <c r="D388" t="e">
        <v>#N/A</v>
      </c>
      <c r="E388" t="e">
        <v>#N/A</v>
      </c>
      <c r="F388" t="s">
        <v>401</v>
      </c>
    </row>
    <row r="389" spans="1:6" x14ac:dyDescent="0.2">
      <c r="A389" s="8">
        <v>390</v>
      </c>
      <c r="B389" s="10" t="s">
        <v>10</v>
      </c>
      <c r="C389">
        <v>52850868</v>
      </c>
      <c r="D389" t="e">
        <v>#N/A</v>
      </c>
      <c r="E389" t="e">
        <v>#N/A</v>
      </c>
      <c r="F389" t="s">
        <v>402</v>
      </c>
    </row>
    <row r="390" spans="1:6" x14ac:dyDescent="0.2">
      <c r="A390" s="8">
        <v>391</v>
      </c>
      <c r="B390" s="10" t="s">
        <v>9</v>
      </c>
      <c r="C390">
        <v>91275422</v>
      </c>
      <c r="D390" t="e">
        <v>#N/A</v>
      </c>
      <c r="E390" t="e">
        <v>#N/A</v>
      </c>
      <c r="F390" t="s">
        <v>403</v>
      </c>
    </row>
    <row r="391" spans="1:6" x14ac:dyDescent="0.2">
      <c r="A391" s="8">
        <v>392</v>
      </c>
      <c r="B391" s="10" t="s">
        <v>9</v>
      </c>
      <c r="C391">
        <v>1010243207</v>
      </c>
      <c r="D391" t="e">
        <v>#N/A</v>
      </c>
      <c r="E391" t="e">
        <v>#N/A</v>
      </c>
      <c r="F391" t="s">
        <v>404</v>
      </c>
    </row>
    <row r="392" spans="1:6" x14ac:dyDescent="0.2">
      <c r="A392" s="8">
        <v>393</v>
      </c>
      <c r="B392" s="10" t="s">
        <v>9</v>
      </c>
      <c r="C392">
        <v>1010218733</v>
      </c>
      <c r="D392" t="e">
        <v>#N/A</v>
      </c>
      <c r="E392" t="e">
        <v>#N/A</v>
      </c>
      <c r="F392" t="s">
        <v>405</v>
      </c>
    </row>
    <row r="393" spans="1:6" x14ac:dyDescent="0.2">
      <c r="A393" s="8">
        <v>394</v>
      </c>
      <c r="B393" s="10" t="s">
        <v>9</v>
      </c>
      <c r="C393">
        <v>860037013</v>
      </c>
      <c r="D393" t="e">
        <v>#N/A</v>
      </c>
      <c r="E393" t="e">
        <v>#N/A</v>
      </c>
      <c r="F393" t="s">
        <v>406</v>
      </c>
    </row>
    <row r="394" spans="1:6" x14ac:dyDescent="0.2">
      <c r="A394" s="8">
        <v>395</v>
      </c>
      <c r="B394" s="10" t="s">
        <v>9</v>
      </c>
      <c r="C394">
        <v>860005289</v>
      </c>
      <c r="D394">
        <v>860005289</v>
      </c>
      <c r="E394">
        <v>860005289</v>
      </c>
      <c r="F394" t="s">
        <v>407</v>
      </c>
    </row>
    <row r="395" spans="1:6" x14ac:dyDescent="0.2">
      <c r="A395" s="8">
        <v>396</v>
      </c>
      <c r="B395" s="10" t="s">
        <v>10</v>
      </c>
      <c r="C395">
        <v>1072705804</v>
      </c>
      <c r="D395" t="e">
        <v>#N/A</v>
      </c>
      <c r="E395" t="e">
        <v>#N/A</v>
      </c>
      <c r="F395" t="s">
        <v>408</v>
      </c>
    </row>
    <row r="396" spans="1:6" x14ac:dyDescent="0.2">
      <c r="A396" s="8">
        <v>397</v>
      </c>
      <c r="B396" s="10" t="s">
        <v>10</v>
      </c>
      <c r="C396">
        <v>1073238431</v>
      </c>
      <c r="D396" t="e">
        <v>#N/A</v>
      </c>
      <c r="E396" t="e">
        <v>#N/A</v>
      </c>
      <c r="F396" t="s">
        <v>409</v>
      </c>
    </row>
    <row r="397" spans="1:6" x14ac:dyDescent="0.2">
      <c r="A397" s="8">
        <v>398</v>
      </c>
      <c r="B397" s="10" t="s">
        <v>9</v>
      </c>
      <c r="C397">
        <v>80040123</v>
      </c>
      <c r="D397">
        <v>80040123</v>
      </c>
      <c r="E397">
        <v>80040123</v>
      </c>
      <c r="F397" t="s">
        <v>410</v>
      </c>
    </row>
    <row r="398" spans="1:6" x14ac:dyDescent="0.2">
      <c r="A398" s="8">
        <v>399</v>
      </c>
      <c r="B398" s="10" t="s">
        <v>9</v>
      </c>
      <c r="C398">
        <v>52409642</v>
      </c>
      <c r="D398" t="e">
        <v>#N/A</v>
      </c>
      <c r="E398" t="e">
        <v>#N/A</v>
      </c>
      <c r="F398" t="s">
        <v>172</v>
      </c>
    </row>
    <row r="399" spans="1:6" x14ac:dyDescent="0.2">
      <c r="A399" s="8">
        <v>400</v>
      </c>
      <c r="B399" s="10" t="s">
        <v>9</v>
      </c>
      <c r="C399">
        <v>80070272</v>
      </c>
      <c r="D399" t="e">
        <v>#N/A</v>
      </c>
      <c r="E399" t="e">
        <v>#N/A</v>
      </c>
      <c r="F399" t="s">
        <v>187</v>
      </c>
    </row>
    <row r="400" spans="1:6" x14ac:dyDescent="0.2">
      <c r="A400" s="8">
        <v>401</v>
      </c>
      <c r="B400" s="10" t="s">
        <v>10</v>
      </c>
      <c r="C400">
        <v>1024506538</v>
      </c>
      <c r="D400" t="e">
        <v>#N/A</v>
      </c>
      <c r="E400" t="e">
        <v>#N/A</v>
      </c>
      <c r="F400" t="s">
        <v>411</v>
      </c>
    </row>
    <row r="401" spans="1:6" x14ac:dyDescent="0.2">
      <c r="A401" s="8">
        <v>403</v>
      </c>
      <c r="B401" s="10" t="s">
        <v>9</v>
      </c>
      <c r="C401">
        <v>1016036297</v>
      </c>
      <c r="D401" t="e">
        <v>#N/A</v>
      </c>
      <c r="E401" t="e">
        <v>#N/A</v>
      </c>
      <c r="F401" t="s">
        <v>412</v>
      </c>
    </row>
    <row r="402" spans="1:6" x14ac:dyDescent="0.2">
      <c r="A402" s="8">
        <v>404</v>
      </c>
      <c r="B402" s="10" t="s">
        <v>9</v>
      </c>
      <c r="C402">
        <v>80008631</v>
      </c>
      <c r="D402" t="e">
        <v>#N/A</v>
      </c>
      <c r="E402" t="e">
        <v>#N/A</v>
      </c>
      <c r="F402" t="s">
        <v>413</v>
      </c>
    </row>
    <row r="403" spans="1:6" x14ac:dyDescent="0.2">
      <c r="A403" s="8">
        <v>405</v>
      </c>
      <c r="B403" s="10" t="s">
        <v>10</v>
      </c>
      <c r="C403">
        <v>1033694590</v>
      </c>
      <c r="D403" t="e">
        <v>#N/A</v>
      </c>
      <c r="E403" t="e">
        <v>#N/A</v>
      </c>
      <c r="F403" t="s">
        <v>414</v>
      </c>
    </row>
    <row r="404" spans="1:6" x14ac:dyDescent="0.2">
      <c r="A404" s="8">
        <v>406</v>
      </c>
      <c r="B404" s="10" t="s">
        <v>9</v>
      </c>
      <c r="C404">
        <v>1031133112</v>
      </c>
      <c r="D404" t="e">
        <v>#N/A</v>
      </c>
      <c r="E404" t="e">
        <v>#N/A</v>
      </c>
      <c r="F404" t="s">
        <v>415</v>
      </c>
    </row>
    <row r="405" spans="1:6" x14ac:dyDescent="0.2">
      <c r="A405" s="8">
        <v>407</v>
      </c>
      <c r="B405" s="10" t="s">
        <v>9</v>
      </c>
      <c r="C405">
        <v>1033807992</v>
      </c>
      <c r="D405" t="e">
        <v>#N/A</v>
      </c>
      <c r="E405" t="e">
        <v>#N/A</v>
      </c>
      <c r="F405" t="s">
        <v>416</v>
      </c>
    </row>
    <row r="406" spans="1:6" x14ac:dyDescent="0.2">
      <c r="A406" s="8">
        <v>408</v>
      </c>
      <c r="B406" s="10" t="s">
        <v>9</v>
      </c>
      <c r="C406">
        <v>1018482746</v>
      </c>
      <c r="D406" t="e">
        <v>#N/A</v>
      </c>
      <c r="E406" t="e">
        <v>#N/A</v>
      </c>
      <c r="F406" t="s">
        <v>417</v>
      </c>
    </row>
    <row r="407" spans="1:6" x14ac:dyDescent="0.2">
      <c r="A407" s="8">
        <v>409</v>
      </c>
      <c r="B407" s="10" t="s">
        <v>10</v>
      </c>
      <c r="C407">
        <v>1030645700</v>
      </c>
      <c r="D407" t="e">
        <v>#N/A</v>
      </c>
      <c r="E407" t="e">
        <v>#N/A</v>
      </c>
      <c r="F407" t="s">
        <v>418</v>
      </c>
    </row>
    <row r="408" spans="1:6" x14ac:dyDescent="0.2">
      <c r="A408" s="8">
        <v>410</v>
      </c>
      <c r="B408" s="10" t="s">
        <v>10</v>
      </c>
      <c r="C408">
        <v>1019028261</v>
      </c>
      <c r="D408" t="e">
        <v>#N/A</v>
      </c>
      <c r="E408" t="e">
        <v>#N/A</v>
      </c>
      <c r="F408" t="s">
        <v>419</v>
      </c>
    </row>
    <row r="409" spans="1:6" x14ac:dyDescent="0.2">
      <c r="A409" s="8">
        <v>411</v>
      </c>
      <c r="B409" s="10" t="s">
        <v>9</v>
      </c>
      <c r="C409">
        <v>860066942</v>
      </c>
      <c r="D409">
        <v>860066942</v>
      </c>
      <c r="E409">
        <v>860066942</v>
      </c>
      <c r="F409" t="s">
        <v>420</v>
      </c>
    </row>
    <row r="410" spans="1:6" x14ac:dyDescent="0.2">
      <c r="A410" s="8">
        <v>412</v>
      </c>
      <c r="B410" s="10" t="s">
        <v>9</v>
      </c>
      <c r="C410">
        <v>1012435890</v>
      </c>
      <c r="D410" t="e">
        <v>#N/A</v>
      </c>
      <c r="E410" t="e">
        <v>#N/A</v>
      </c>
      <c r="F410" t="s">
        <v>421</v>
      </c>
    </row>
    <row r="411" spans="1:6" x14ac:dyDescent="0.2">
      <c r="A411" s="8">
        <v>413</v>
      </c>
      <c r="B411" s="10" t="s">
        <v>10</v>
      </c>
      <c r="C411">
        <v>1033745819</v>
      </c>
      <c r="D411" t="e">
        <v>#N/A</v>
      </c>
      <c r="E411" t="e">
        <v>#N/A</v>
      </c>
      <c r="F411" t="s">
        <v>422</v>
      </c>
    </row>
    <row r="412" spans="1:6" x14ac:dyDescent="0.2">
      <c r="A412" s="8">
        <v>414</v>
      </c>
      <c r="B412" s="10" t="s">
        <v>9</v>
      </c>
      <c r="C412">
        <v>52814533</v>
      </c>
      <c r="D412" t="e">
        <v>#N/A</v>
      </c>
      <c r="E412" t="e">
        <v>#N/A</v>
      </c>
      <c r="F412" t="s">
        <v>423</v>
      </c>
    </row>
    <row r="413" spans="1:6" x14ac:dyDescent="0.2">
      <c r="A413" s="8">
        <v>415</v>
      </c>
      <c r="B413" s="10" t="s">
        <v>9</v>
      </c>
      <c r="C413">
        <v>890900608</v>
      </c>
      <c r="D413" t="e">
        <v>#N/A</v>
      </c>
      <c r="E413" t="e">
        <v>#N/A</v>
      </c>
      <c r="F413" t="s">
        <v>424</v>
      </c>
    </row>
    <row r="414" spans="1:6" x14ac:dyDescent="0.2">
      <c r="A414" s="8">
        <v>416</v>
      </c>
      <c r="B414" s="10" t="s">
        <v>10</v>
      </c>
      <c r="C414">
        <v>1136879141</v>
      </c>
      <c r="D414" t="e">
        <v>#N/A</v>
      </c>
      <c r="E414" t="e">
        <v>#N/A</v>
      </c>
      <c r="F414" t="s">
        <v>425</v>
      </c>
    </row>
    <row r="415" spans="1:6" x14ac:dyDescent="0.2">
      <c r="A415" s="8">
        <v>417</v>
      </c>
      <c r="B415" s="10" t="s">
        <v>9</v>
      </c>
      <c r="C415">
        <v>901269444</v>
      </c>
      <c r="D415" t="e">
        <v>#N/A</v>
      </c>
      <c r="E415" t="e">
        <v>#N/A</v>
      </c>
      <c r="F415" t="s">
        <v>426</v>
      </c>
    </row>
    <row r="416" spans="1:6" x14ac:dyDescent="0.2">
      <c r="A416" s="8">
        <v>418</v>
      </c>
      <c r="B416" s="10" t="s">
        <v>9</v>
      </c>
      <c r="C416">
        <v>79329066</v>
      </c>
      <c r="D416" t="e">
        <v>#N/A</v>
      </c>
      <c r="E416" t="e">
        <v>#N/A</v>
      </c>
      <c r="F416" t="s">
        <v>427</v>
      </c>
    </row>
    <row r="417" spans="1:6" x14ac:dyDescent="0.2">
      <c r="A417" s="8">
        <v>419</v>
      </c>
      <c r="B417" s="10" t="s">
        <v>9</v>
      </c>
      <c r="C417">
        <v>53116711</v>
      </c>
      <c r="D417" t="e">
        <v>#N/A</v>
      </c>
      <c r="E417" t="e">
        <v>#N/A</v>
      </c>
      <c r="F417" t="s">
        <v>428</v>
      </c>
    </row>
    <row r="418" spans="1:6" x14ac:dyDescent="0.2">
      <c r="A418" s="8">
        <v>420</v>
      </c>
      <c r="B418" s="10" t="s">
        <v>9</v>
      </c>
      <c r="C418">
        <v>860006543</v>
      </c>
      <c r="D418">
        <v>860006543</v>
      </c>
      <c r="E418">
        <v>860006543</v>
      </c>
      <c r="F418" t="s">
        <v>429</v>
      </c>
    </row>
    <row r="419" spans="1:6" x14ac:dyDescent="0.2">
      <c r="A419" s="8">
        <v>421</v>
      </c>
      <c r="B419" s="10" t="s">
        <v>10</v>
      </c>
      <c r="C419">
        <v>79602333</v>
      </c>
      <c r="D419" t="e">
        <v>#N/A</v>
      </c>
      <c r="E419" t="e">
        <v>#N/A</v>
      </c>
      <c r="F419" t="s">
        <v>430</v>
      </c>
    </row>
    <row r="420" spans="1:6" x14ac:dyDescent="0.2">
      <c r="A420" s="8">
        <v>422</v>
      </c>
      <c r="B420" s="10" t="s">
        <v>9</v>
      </c>
      <c r="C420">
        <v>830065552</v>
      </c>
      <c r="D420">
        <v>830065552</v>
      </c>
      <c r="E420">
        <v>830065552</v>
      </c>
      <c r="F420" t="s">
        <v>431</v>
      </c>
    </row>
    <row r="421" spans="1:6" x14ac:dyDescent="0.2">
      <c r="A421" s="8">
        <v>423</v>
      </c>
      <c r="B421" s="10" t="s">
        <v>10</v>
      </c>
      <c r="C421">
        <v>1026567243</v>
      </c>
      <c r="D421" t="e">
        <v>#N/A</v>
      </c>
      <c r="E421" t="e">
        <v>#N/A</v>
      </c>
      <c r="F421" t="s">
        <v>353</v>
      </c>
    </row>
    <row r="422" spans="1:6" x14ac:dyDescent="0.2">
      <c r="A422" s="8">
        <v>424</v>
      </c>
      <c r="B422" s="10" t="s">
        <v>9</v>
      </c>
      <c r="C422">
        <v>41648145</v>
      </c>
      <c r="D422" t="e">
        <v>#N/A</v>
      </c>
      <c r="E422" t="e">
        <v>#N/A</v>
      </c>
      <c r="F422" t="s">
        <v>432</v>
      </c>
    </row>
    <row r="423" spans="1:6" x14ac:dyDescent="0.2">
      <c r="A423" s="8">
        <v>425</v>
      </c>
      <c r="B423" s="10" t="s">
        <v>9</v>
      </c>
      <c r="C423">
        <v>860030197</v>
      </c>
      <c r="D423" t="e">
        <v>#N/A</v>
      </c>
      <c r="E423" t="e">
        <v>#N/A</v>
      </c>
      <c r="F423" t="s">
        <v>433</v>
      </c>
    </row>
    <row r="424" spans="1:6" x14ac:dyDescent="0.2">
      <c r="A424" s="8">
        <v>426</v>
      </c>
      <c r="B424" s="10" t="s">
        <v>9</v>
      </c>
      <c r="C424">
        <v>79670875</v>
      </c>
      <c r="D424" t="e">
        <v>#N/A</v>
      </c>
      <c r="E424" t="e">
        <v>#N/A</v>
      </c>
      <c r="F424" t="s">
        <v>434</v>
      </c>
    </row>
    <row r="425" spans="1:6" x14ac:dyDescent="0.2">
      <c r="A425" s="8">
        <v>427</v>
      </c>
      <c r="B425" s="10" t="s">
        <v>9</v>
      </c>
      <c r="C425">
        <v>900413030</v>
      </c>
      <c r="D425" t="e">
        <v>#N/A</v>
      </c>
      <c r="E425" t="e">
        <v>#N/A</v>
      </c>
      <c r="F425" t="s">
        <v>435</v>
      </c>
    </row>
    <row r="426" spans="1:6" x14ac:dyDescent="0.2">
      <c r="A426" s="8">
        <v>428</v>
      </c>
      <c r="B426" s="10" t="s">
        <v>9</v>
      </c>
      <c r="C426">
        <v>1032446474</v>
      </c>
      <c r="D426" t="e">
        <v>#N/A</v>
      </c>
      <c r="E426" t="e">
        <v>#N/A</v>
      </c>
      <c r="F426" t="s">
        <v>436</v>
      </c>
    </row>
    <row r="427" spans="1:6" x14ac:dyDescent="0.2">
      <c r="A427" s="8">
        <v>429</v>
      </c>
      <c r="B427" s="10" t="s">
        <v>9</v>
      </c>
      <c r="C427">
        <v>1020767089</v>
      </c>
      <c r="D427" t="e">
        <v>#N/A</v>
      </c>
      <c r="E427" t="e">
        <v>#N/A</v>
      </c>
      <c r="F427" t="s">
        <v>437</v>
      </c>
    </row>
    <row r="428" spans="1:6" x14ac:dyDescent="0.2">
      <c r="A428" s="8">
        <v>430</v>
      </c>
      <c r="B428" s="10" t="s">
        <v>9</v>
      </c>
      <c r="C428">
        <v>1129539049</v>
      </c>
      <c r="D428" t="e">
        <v>#N/A</v>
      </c>
      <c r="E428" t="e">
        <v>#N/A</v>
      </c>
      <c r="F428" t="s">
        <v>438</v>
      </c>
    </row>
    <row r="429" spans="1:6" x14ac:dyDescent="0.2">
      <c r="A429" s="8">
        <v>432</v>
      </c>
      <c r="B429" s="10" t="s">
        <v>9</v>
      </c>
      <c r="C429">
        <v>830147635</v>
      </c>
      <c r="D429">
        <v>830147635</v>
      </c>
      <c r="E429">
        <v>830147635</v>
      </c>
      <c r="F429" t="s">
        <v>439</v>
      </c>
    </row>
    <row r="430" spans="1:6" x14ac:dyDescent="0.2">
      <c r="A430" s="8">
        <v>433</v>
      </c>
      <c r="B430" s="10" t="s">
        <v>9</v>
      </c>
      <c r="C430">
        <v>80209434</v>
      </c>
      <c r="D430">
        <v>80209434</v>
      </c>
      <c r="E430">
        <v>80209434</v>
      </c>
      <c r="F430" t="s">
        <v>157</v>
      </c>
    </row>
    <row r="431" spans="1:6" x14ac:dyDescent="0.2">
      <c r="A431" s="8">
        <v>434</v>
      </c>
      <c r="B431" s="10" t="s">
        <v>9</v>
      </c>
      <c r="C431">
        <v>52888179</v>
      </c>
      <c r="D431">
        <v>52888179</v>
      </c>
      <c r="E431">
        <v>52888179</v>
      </c>
      <c r="F431" t="s">
        <v>440</v>
      </c>
    </row>
    <row r="432" spans="1:6" x14ac:dyDescent="0.2">
      <c r="A432" s="8">
        <v>437</v>
      </c>
      <c r="B432" s="10" t="s">
        <v>10</v>
      </c>
      <c r="C432">
        <v>1018403020</v>
      </c>
      <c r="D432" t="e">
        <v>#N/A</v>
      </c>
      <c r="E432" t="e">
        <v>#N/A</v>
      </c>
      <c r="F432" t="s">
        <v>441</v>
      </c>
    </row>
    <row r="433" spans="1:6" x14ac:dyDescent="0.2">
      <c r="A433" s="13">
        <v>438</v>
      </c>
      <c r="B433" s="10" t="s">
        <v>9</v>
      </c>
      <c r="C433">
        <v>52476570</v>
      </c>
      <c r="D433" t="e">
        <v>#N/A</v>
      </c>
      <c r="E433" t="e">
        <v>#N/A</v>
      </c>
      <c r="F433" t="s">
        <v>442</v>
      </c>
    </row>
    <row r="434" spans="1:6" x14ac:dyDescent="0.2">
      <c r="A434" s="13">
        <v>439</v>
      </c>
      <c r="B434" s="10" t="s">
        <v>9</v>
      </c>
      <c r="C434">
        <v>1053864697</v>
      </c>
      <c r="D434" t="e">
        <v>#N/A</v>
      </c>
      <c r="E434" t="e">
        <v>#N/A</v>
      </c>
      <c r="F434" t="s">
        <v>443</v>
      </c>
    </row>
    <row r="435" spans="1:6" x14ac:dyDescent="0.2">
      <c r="A435" s="13">
        <v>440</v>
      </c>
      <c r="B435" s="10" t="s">
        <v>9</v>
      </c>
      <c r="C435">
        <v>1026560808</v>
      </c>
      <c r="D435" t="e">
        <v>#N/A</v>
      </c>
      <c r="E435" t="e">
        <v>#N/A</v>
      </c>
      <c r="F435" t="s">
        <v>444</v>
      </c>
    </row>
    <row r="436" spans="1:6" x14ac:dyDescent="0.2">
      <c r="A436" s="13">
        <v>441</v>
      </c>
      <c r="B436" s="10" t="s">
        <v>9</v>
      </c>
      <c r="C436">
        <v>12910034</v>
      </c>
      <c r="D436" t="e">
        <v>#N/A</v>
      </c>
      <c r="E436" t="e">
        <v>#N/A</v>
      </c>
      <c r="F436" t="s">
        <v>445</v>
      </c>
    </row>
    <row r="437" spans="1:6" x14ac:dyDescent="0.2">
      <c r="A437" s="13">
        <v>442</v>
      </c>
      <c r="B437" s="10" t="s">
        <v>10</v>
      </c>
      <c r="C437">
        <v>1020740267</v>
      </c>
      <c r="D437" t="e">
        <v>#N/A</v>
      </c>
      <c r="E437" t="e">
        <v>#N/A</v>
      </c>
      <c r="F437" t="s">
        <v>446</v>
      </c>
    </row>
    <row r="438" spans="1:6" x14ac:dyDescent="0.2">
      <c r="A438" s="13">
        <v>443</v>
      </c>
      <c r="B438" s="10" t="s">
        <v>9</v>
      </c>
      <c r="C438">
        <v>52439734</v>
      </c>
      <c r="D438">
        <v>52439734</v>
      </c>
      <c r="E438">
        <v>52439734</v>
      </c>
      <c r="F438" t="s">
        <v>447</v>
      </c>
    </row>
    <row r="439" spans="1:6" x14ac:dyDescent="0.2">
      <c r="A439" s="13">
        <v>444</v>
      </c>
      <c r="B439" s="10" t="s">
        <v>9</v>
      </c>
      <c r="C439">
        <v>900442577</v>
      </c>
      <c r="D439" t="e">
        <v>#N/A</v>
      </c>
      <c r="E439" t="e">
        <v>#N/A</v>
      </c>
      <c r="F439" t="s">
        <v>448</v>
      </c>
    </row>
    <row r="440" spans="1:6" x14ac:dyDescent="0.2">
      <c r="A440" s="13">
        <v>445</v>
      </c>
      <c r="B440" s="10" t="s">
        <v>9</v>
      </c>
      <c r="C440">
        <v>52912702</v>
      </c>
      <c r="D440">
        <v>52912702</v>
      </c>
      <c r="E440">
        <v>52912702</v>
      </c>
      <c r="F440" t="s">
        <v>449</v>
      </c>
    </row>
    <row r="441" spans="1:6" x14ac:dyDescent="0.2">
      <c r="A441" s="13">
        <v>446</v>
      </c>
      <c r="B441" s="10" t="s">
        <v>9</v>
      </c>
      <c r="C441">
        <v>1085288444</v>
      </c>
      <c r="D441" t="e">
        <v>#N/A</v>
      </c>
      <c r="E441" t="e">
        <v>#N/A</v>
      </c>
      <c r="F441" t="s">
        <v>450</v>
      </c>
    </row>
    <row r="442" spans="1:6" x14ac:dyDescent="0.2">
      <c r="A442" s="13">
        <v>447</v>
      </c>
      <c r="B442" s="10" t="s">
        <v>10</v>
      </c>
      <c r="C442">
        <v>79670284</v>
      </c>
      <c r="D442" t="e">
        <v>#N/A</v>
      </c>
      <c r="E442" t="e">
        <v>#N/A</v>
      </c>
      <c r="F442" t="s">
        <v>451</v>
      </c>
    </row>
    <row r="443" spans="1:6" x14ac:dyDescent="0.2">
      <c r="A443" s="13">
        <v>448</v>
      </c>
      <c r="B443" s="10" t="s">
        <v>10</v>
      </c>
      <c r="C443">
        <v>1073238431</v>
      </c>
      <c r="D443" t="e">
        <v>#N/A</v>
      </c>
      <c r="E443" t="e">
        <v>#N/A</v>
      </c>
      <c r="F443" t="s">
        <v>409</v>
      </c>
    </row>
    <row r="444" spans="1:6" x14ac:dyDescent="0.2">
      <c r="A444" s="13">
        <v>449</v>
      </c>
      <c r="B444" s="10" t="s">
        <v>9</v>
      </c>
      <c r="C444">
        <v>1024585439</v>
      </c>
      <c r="D444" t="e">
        <v>#N/A</v>
      </c>
      <c r="E444" t="e">
        <v>#N/A</v>
      </c>
      <c r="F444" t="s">
        <v>452</v>
      </c>
    </row>
    <row r="445" spans="1:6" x14ac:dyDescent="0.2">
      <c r="A445" s="13">
        <v>450</v>
      </c>
      <c r="B445" s="10" t="s">
        <v>10</v>
      </c>
      <c r="C445">
        <v>1010192571</v>
      </c>
      <c r="D445" t="e">
        <v>#N/A</v>
      </c>
      <c r="E445" t="e">
        <v>#N/A</v>
      </c>
      <c r="F445" t="s">
        <v>89</v>
      </c>
    </row>
    <row r="446" spans="1:6" x14ac:dyDescent="0.2">
      <c r="A446" s="13">
        <v>451</v>
      </c>
      <c r="B446" s="10" t="s">
        <v>10</v>
      </c>
      <c r="C446">
        <v>1072705804</v>
      </c>
      <c r="D446" t="e">
        <v>#N/A</v>
      </c>
      <c r="E446" t="e">
        <v>#N/A</v>
      </c>
      <c r="F446" t="s">
        <v>408</v>
      </c>
    </row>
    <row r="447" spans="1:6" x14ac:dyDescent="0.2">
      <c r="A447" s="13">
        <v>452</v>
      </c>
      <c r="B447" s="10" t="s">
        <v>9</v>
      </c>
      <c r="C447">
        <v>0</v>
      </c>
      <c r="D447" t="e">
        <v>#N/A</v>
      </c>
      <c r="E447" t="e">
        <v>#N/A</v>
      </c>
      <c r="F447" t="s">
        <v>453</v>
      </c>
    </row>
    <row r="448" spans="1:6" x14ac:dyDescent="0.2">
      <c r="A448" s="13">
        <v>453</v>
      </c>
      <c r="B448" s="10" t="s">
        <v>10</v>
      </c>
      <c r="C448">
        <v>1030600345</v>
      </c>
      <c r="D448" t="e">
        <v>#N/A</v>
      </c>
      <c r="E448" t="e">
        <v>#N/A</v>
      </c>
      <c r="F448" t="s">
        <v>454</v>
      </c>
    </row>
    <row r="449" spans="1:6" x14ac:dyDescent="0.2">
      <c r="A449" s="13">
        <v>454</v>
      </c>
      <c r="B449" s="10" t="s">
        <v>10</v>
      </c>
      <c r="C449">
        <v>52780869</v>
      </c>
      <c r="D449" t="e">
        <v>#N/A</v>
      </c>
      <c r="E449" t="e">
        <v>#N/A</v>
      </c>
      <c r="F449" t="s">
        <v>455</v>
      </c>
    </row>
    <row r="450" spans="1:6" x14ac:dyDescent="0.2">
      <c r="A450" s="13">
        <v>455</v>
      </c>
      <c r="B450" s="10" t="s">
        <v>9</v>
      </c>
      <c r="C450">
        <v>51930482</v>
      </c>
      <c r="D450">
        <v>51930482</v>
      </c>
      <c r="E450">
        <v>51930482</v>
      </c>
      <c r="F450" t="s">
        <v>456</v>
      </c>
    </row>
    <row r="451" spans="1:6" x14ac:dyDescent="0.2">
      <c r="A451" s="13">
        <v>456</v>
      </c>
      <c r="B451" s="10" t="s">
        <v>10</v>
      </c>
      <c r="C451">
        <v>53072369</v>
      </c>
      <c r="D451" t="e">
        <v>#N/A</v>
      </c>
      <c r="E451" t="e">
        <v>#N/A</v>
      </c>
      <c r="F451" t="s">
        <v>457</v>
      </c>
    </row>
    <row r="452" spans="1:6" x14ac:dyDescent="0.2">
      <c r="A452" s="13">
        <v>457</v>
      </c>
      <c r="B452" s="10" t="s">
        <v>10</v>
      </c>
      <c r="C452">
        <v>1026284539</v>
      </c>
      <c r="D452" t="e">
        <v>#N/A</v>
      </c>
      <c r="E452" t="e">
        <v>#N/A</v>
      </c>
      <c r="F452" t="s">
        <v>458</v>
      </c>
    </row>
    <row r="453" spans="1:6" x14ac:dyDescent="0.2">
      <c r="A453" s="13">
        <v>458</v>
      </c>
      <c r="B453" s="10" t="s">
        <v>10</v>
      </c>
      <c r="C453">
        <v>1010219505</v>
      </c>
      <c r="D453" t="e">
        <v>#N/A</v>
      </c>
      <c r="E453" t="e">
        <v>#N/A</v>
      </c>
      <c r="F453" t="s">
        <v>459</v>
      </c>
    </row>
    <row r="454" spans="1:6" x14ac:dyDescent="0.2">
      <c r="A454" s="13">
        <v>459</v>
      </c>
      <c r="B454" s="10" t="s">
        <v>10</v>
      </c>
      <c r="C454">
        <v>1010187448</v>
      </c>
      <c r="D454" t="e">
        <v>#N/A</v>
      </c>
      <c r="E454" t="e">
        <v>#N/A</v>
      </c>
      <c r="F454" t="s">
        <v>390</v>
      </c>
    </row>
    <row r="455" spans="1:6" x14ac:dyDescent="0.2">
      <c r="A455" s="13">
        <v>460</v>
      </c>
      <c r="B455" s="10" t="s">
        <v>10</v>
      </c>
      <c r="C455">
        <v>1026298832</v>
      </c>
      <c r="D455" t="e">
        <v>#N/A</v>
      </c>
      <c r="E455" t="e">
        <v>#N/A</v>
      </c>
      <c r="F455" t="s">
        <v>460</v>
      </c>
    </row>
    <row r="456" spans="1:6" x14ac:dyDescent="0.2">
      <c r="A456" s="13">
        <v>461</v>
      </c>
      <c r="B456" s="10" t="s">
        <v>10</v>
      </c>
      <c r="C456">
        <v>80768877</v>
      </c>
      <c r="D456" t="e">
        <v>#N/A</v>
      </c>
      <c r="E456" t="e">
        <v>#N/A</v>
      </c>
      <c r="F456" t="s">
        <v>461</v>
      </c>
    </row>
    <row r="457" spans="1:6" x14ac:dyDescent="0.2">
      <c r="A457" s="13">
        <v>462</v>
      </c>
      <c r="B457" s="10" t="s">
        <v>10</v>
      </c>
      <c r="C457">
        <v>1026298672</v>
      </c>
      <c r="D457" t="e">
        <v>#N/A</v>
      </c>
      <c r="E457" t="e">
        <v>#N/A</v>
      </c>
      <c r="F457" t="s">
        <v>462</v>
      </c>
    </row>
    <row r="458" spans="1:6" x14ac:dyDescent="0.2">
      <c r="A458" s="13">
        <v>463</v>
      </c>
      <c r="B458" s="10" t="s">
        <v>10</v>
      </c>
      <c r="C458">
        <v>1026264264</v>
      </c>
      <c r="D458" t="e">
        <v>#N/A</v>
      </c>
      <c r="E458" t="e">
        <v>#N/A</v>
      </c>
      <c r="F458" t="s">
        <v>463</v>
      </c>
    </row>
    <row r="459" spans="1:6" x14ac:dyDescent="0.2">
      <c r="A459" s="13">
        <v>464</v>
      </c>
      <c r="B459" s="10" t="s">
        <v>10</v>
      </c>
      <c r="C459">
        <v>1001285976</v>
      </c>
      <c r="D459" t="e">
        <v>#N/A</v>
      </c>
      <c r="E459" t="e">
        <v>#N/A</v>
      </c>
      <c r="F459" t="s">
        <v>464</v>
      </c>
    </row>
    <row r="460" spans="1:6" x14ac:dyDescent="0.2">
      <c r="A460" s="13">
        <v>465</v>
      </c>
      <c r="B460" s="10" t="s">
        <v>10</v>
      </c>
      <c r="C460">
        <v>79754972</v>
      </c>
      <c r="D460" t="e">
        <v>#N/A</v>
      </c>
      <c r="E460" t="e">
        <v>#N/A</v>
      </c>
      <c r="F460" t="s">
        <v>465</v>
      </c>
    </row>
    <row r="461" spans="1:6" x14ac:dyDescent="0.2">
      <c r="A461" s="13">
        <v>466</v>
      </c>
      <c r="B461" s="10" t="s">
        <v>9</v>
      </c>
      <c r="C461">
        <v>53051195</v>
      </c>
      <c r="D461">
        <v>53051195</v>
      </c>
      <c r="E461">
        <v>53051195</v>
      </c>
      <c r="F461" t="s">
        <v>171</v>
      </c>
    </row>
    <row r="462" spans="1:6" x14ac:dyDescent="0.2">
      <c r="A462" s="13">
        <v>467</v>
      </c>
      <c r="B462" s="10" t="s">
        <v>10</v>
      </c>
      <c r="C462">
        <v>1010203673</v>
      </c>
      <c r="D462" t="e">
        <v>#N/A</v>
      </c>
      <c r="E462" t="e">
        <v>#N/A</v>
      </c>
      <c r="F462" t="s">
        <v>466</v>
      </c>
    </row>
    <row r="463" spans="1:6" x14ac:dyDescent="0.2">
      <c r="A463" s="13">
        <v>468</v>
      </c>
      <c r="B463" s="10" t="s">
        <v>10</v>
      </c>
      <c r="C463">
        <v>52436221</v>
      </c>
      <c r="D463" t="e">
        <v>#N/A</v>
      </c>
      <c r="E463" t="e">
        <v>#N/A</v>
      </c>
      <c r="F463" t="s">
        <v>467</v>
      </c>
    </row>
    <row r="464" spans="1:6" x14ac:dyDescent="0.2">
      <c r="A464" s="13">
        <v>469</v>
      </c>
      <c r="B464" s="10" t="s">
        <v>10</v>
      </c>
      <c r="C464">
        <v>52888171</v>
      </c>
      <c r="D464" t="e">
        <v>#N/A</v>
      </c>
      <c r="E464" t="e">
        <v>#N/A</v>
      </c>
      <c r="F464" t="s">
        <v>468</v>
      </c>
    </row>
    <row r="465" spans="1:6" x14ac:dyDescent="0.2">
      <c r="A465" s="13">
        <v>470</v>
      </c>
      <c r="B465" s="10" t="s">
        <v>10</v>
      </c>
      <c r="C465">
        <v>52888172</v>
      </c>
      <c r="D465" t="e">
        <v>#N/A</v>
      </c>
      <c r="E465" t="e">
        <v>#N/A</v>
      </c>
      <c r="F465" t="s">
        <v>469</v>
      </c>
    </row>
    <row r="466" spans="1:6" x14ac:dyDescent="0.2">
      <c r="A466" s="13">
        <v>471</v>
      </c>
      <c r="B466" s="10" t="s">
        <v>10</v>
      </c>
      <c r="C466">
        <v>1010201911</v>
      </c>
      <c r="D466" t="e">
        <v>#N/A</v>
      </c>
      <c r="E466" t="e">
        <v>#N/A</v>
      </c>
      <c r="F466" t="s">
        <v>470</v>
      </c>
    </row>
    <row r="467" spans="1:6" x14ac:dyDescent="0.2">
      <c r="A467" s="13">
        <v>472</v>
      </c>
      <c r="B467" s="10" t="s">
        <v>10</v>
      </c>
      <c r="C467">
        <v>1032376164</v>
      </c>
      <c r="D467" t="e">
        <v>#N/A</v>
      </c>
      <c r="E467" t="e">
        <v>#N/A</v>
      </c>
      <c r="F467" t="s">
        <v>471</v>
      </c>
    </row>
    <row r="468" spans="1:6" x14ac:dyDescent="0.2">
      <c r="A468" s="13">
        <v>473</v>
      </c>
      <c r="B468" s="10" t="s">
        <v>10</v>
      </c>
      <c r="C468">
        <v>1015429073</v>
      </c>
      <c r="D468" t="e">
        <v>#N/A</v>
      </c>
      <c r="E468" t="e">
        <v>#N/A</v>
      </c>
      <c r="F468" t="s">
        <v>472</v>
      </c>
    </row>
    <row r="469" spans="1:6" x14ac:dyDescent="0.2">
      <c r="A469" s="13">
        <v>474</v>
      </c>
      <c r="B469" s="10" t="s">
        <v>10</v>
      </c>
      <c r="C469">
        <v>1032395925</v>
      </c>
      <c r="D469" t="e">
        <v>#N/A</v>
      </c>
      <c r="E469" t="e">
        <v>#N/A</v>
      </c>
      <c r="F469" t="s">
        <v>473</v>
      </c>
    </row>
    <row r="470" spans="1:6" x14ac:dyDescent="0.2">
      <c r="A470" s="13">
        <v>475</v>
      </c>
      <c r="B470" s="10" t="s">
        <v>9</v>
      </c>
      <c r="C470">
        <v>1032417067</v>
      </c>
      <c r="D470">
        <v>1032417067</v>
      </c>
      <c r="E470">
        <v>1032417067</v>
      </c>
      <c r="F470" t="s">
        <v>224</v>
      </c>
    </row>
    <row r="471" spans="1:6" x14ac:dyDescent="0.2">
      <c r="A471" s="13">
        <v>476</v>
      </c>
      <c r="B471" s="10" t="s">
        <v>9</v>
      </c>
      <c r="C471">
        <v>1018487098</v>
      </c>
      <c r="D471" t="e">
        <v>#N/A</v>
      </c>
      <c r="E471" t="e">
        <v>#N/A</v>
      </c>
      <c r="F471" t="s">
        <v>474</v>
      </c>
    </row>
    <row r="472" spans="1:6" x14ac:dyDescent="0.2">
      <c r="A472" s="13">
        <v>477</v>
      </c>
      <c r="B472" s="10" t="s">
        <v>9</v>
      </c>
      <c r="C472">
        <v>830136563</v>
      </c>
      <c r="D472" t="e">
        <v>#N/A</v>
      </c>
      <c r="E472" t="e">
        <v>#N/A</v>
      </c>
      <c r="F472" t="s">
        <v>475</v>
      </c>
    </row>
    <row r="473" spans="1:6" x14ac:dyDescent="0.2">
      <c r="A473" s="13">
        <v>478</v>
      </c>
      <c r="B473" s="10" t="s">
        <v>9</v>
      </c>
      <c r="C473">
        <v>900332071</v>
      </c>
      <c r="D473">
        <v>900332071</v>
      </c>
      <c r="E473">
        <v>900332071</v>
      </c>
      <c r="F473" t="s">
        <v>476</v>
      </c>
    </row>
    <row r="474" spans="1:6" x14ac:dyDescent="0.2">
      <c r="A474" s="13">
        <v>479</v>
      </c>
      <c r="B474" s="10" t="s">
        <v>9</v>
      </c>
      <c r="C474">
        <v>860053274</v>
      </c>
      <c r="D474" t="e">
        <v>#N/A</v>
      </c>
      <c r="E474" t="e">
        <v>#N/A</v>
      </c>
      <c r="F474" t="s">
        <v>477</v>
      </c>
    </row>
    <row r="475" spans="1:6" x14ac:dyDescent="0.2">
      <c r="A475" s="13">
        <v>480</v>
      </c>
      <c r="B475" s="10" t="s">
        <v>10</v>
      </c>
      <c r="C475">
        <v>74379747</v>
      </c>
      <c r="D475" t="e">
        <v>#N/A</v>
      </c>
      <c r="E475" t="e">
        <v>#N/A</v>
      </c>
      <c r="F475" t="s">
        <v>478</v>
      </c>
    </row>
    <row r="476" spans="1:6" x14ac:dyDescent="0.2">
      <c r="A476" s="13">
        <v>481</v>
      </c>
      <c r="B476" s="10" t="s">
        <v>9</v>
      </c>
      <c r="C476">
        <v>52810235</v>
      </c>
      <c r="D476">
        <v>52810235</v>
      </c>
      <c r="E476">
        <v>52810235</v>
      </c>
      <c r="F476" t="s">
        <v>267</v>
      </c>
    </row>
    <row r="477" spans="1:6" x14ac:dyDescent="0.2">
      <c r="A477" s="13">
        <v>482</v>
      </c>
      <c r="B477" s="10" t="s">
        <v>10</v>
      </c>
      <c r="C477">
        <v>1010241580</v>
      </c>
      <c r="D477" t="e">
        <v>#N/A</v>
      </c>
      <c r="E477" t="e">
        <v>#N/A</v>
      </c>
      <c r="F477" t="s">
        <v>479</v>
      </c>
    </row>
    <row r="478" spans="1:6" x14ac:dyDescent="0.2">
      <c r="A478" s="13">
        <v>483</v>
      </c>
      <c r="B478" s="10" t="s">
        <v>9</v>
      </c>
      <c r="C478">
        <v>900388874</v>
      </c>
      <c r="D478">
        <v>900388874</v>
      </c>
      <c r="E478">
        <v>900388874</v>
      </c>
      <c r="F478" t="s">
        <v>480</v>
      </c>
    </row>
    <row r="479" spans="1:6" x14ac:dyDescent="0.2">
      <c r="A479" s="13">
        <v>484</v>
      </c>
      <c r="B479" s="10" t="s">
        <v>9</v>
      </c>
      <c r="C479">
        <v>52776723</v>
      </c>
      <c r="D479">
        <v>52776723</v>
      </c>
      <c r="E479">
        <v>52776723</v>
      </c>
      <c r="F479" t="s">
        <v>93</v>
      </c>
    </row>
    <row r="480" spans="1:6" x14ac:dyDescent="0.2">
      <c r="A480" s="13">
        <v>485</v>
      </c>
      <c r="B480" s="10" t="s">
        <v>9</v>
      </c>
      <c r="C480">
        <v>52366824</v>
      </c>
      <c r="D480">
        <v>52366824</v>
      </c>
      <c r="E480">
        <v>52366824</v>
      </c>
      <c r="F480" t="s">
        <v>206</v>
      </c>
    </row>
    <row r="481" spans="1:6" x14ac:dyDescent="0.2">
      <c r="A481" s="13">
        <v>486</v>
      </c>
      <c r="B481" s="10" t="s">
        <v>9</v>
      </c>
      <c r="C481">
        <v>0</v>
      </c>
      <c r="D481" t="e">
        <v>#N/A</v>
      </c>
      <c r="E481" t="e">
        <v>#N/A</v>
      </c>
      <c r="F481">
        <v>0</v>
      </c>
    </row>
  </sheetData>
  <autoFilter ref="A1:F481"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2022 Agosto</vt: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2019-06-11T16:05:51Z</cp:lastPrinted>
  <dcterms:created xsi:type="dcterms:W3CDTF">2019-03-01T12:35:12Z</dcterms:created>
  <dcterms:modified xsi:type="dcterms:W3CDTF">2022-10-01T04:52:56Z</dcterms:modified>
</cp:coreProperties>
</file>