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D:\Jurídica\Informes\TRANSPARENCIA\2021\5 Mayo\"/>
    </mc:Choice>
  </mc:AlternateContent>
  <xr:revisionPtr revIDLastSave="0" documentId="13_ncr:1_{10B20210-B54A-49E1-BD07-160F988F63A5}" xr6:coauthVersionLast="47" xr6:coauthVersionMax="47" xr10:uidLastSave="{00000000-0000-0000-0000-000000000000}"/>
  <bookViews>
    <workbookView xWindow="-120" yWindow="-120" windowWidth="20730" windowHeight="11160" xr2:uid="{00000000-000D-0000-FFFF-FFFF00000000}"/>
  </bookViews>
  <sheets>
    <sheet name="2021" sheetId="1" r:id="rId1"/>
    <sheet name="Valida_Ppto" sheetId="2" state="hidden" r:id="rId2"/>
  </sheets>
  <externalReferences>
    <externalReference r:id="rId3"/>
  </externalReferences>
  <definedNames>
    <definedName name="_xlnm._FilterDatabase" localSheetId="0" hidden="1">'2021'!$B$2:$P$399</definedName>
    <definedName name="_xlnm._FilterDatabase" localSheetId="1" hidden="1">Valida_Ppto!$A$2:$N$409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2" l="1"/>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3" i="2"/>
  <c r="G354" i="2"/>
  <c r="G355" i="2"/>
  <c r="G356" i="2"/>
  <c r="G357" i="2"/>
  <c r="G358" i="2"/>
  <c r="G359" i="2"/>
  <c r="G361" i="2"/>
  <c r="G362" i="2"/>
  <c r="G363" i="2"/>
  <c r="G364" i="2"/>
  <c r="G365" i="2"/>
  <c r="G366" i="2"/>
  <c r="G367" i="2"/>
  <c r="G368" i="2"/>
  <c r="G369" i="2"/>
  <c r="G370" i="2"/>
  <c r="G371" i="2"/>
  <c r="G372" i="2"/>
  <c r="G373" i="2"/>
  <c r="G374" i="2"/>
  <c r="G375" i="2"/>
  <c r="G377" i="2"/>
  <c r="G378" i="2"/>
  <c r="G379" i="2"/>
  <c r="G380" i="2"/>
  <c r="G381" i="2"/>
  <c r="G382" i="2"/>
  <c r="G383" i="2"/>
  <c r="G384" i="2"/>
  <c r="G385" i="2"/>
  <c r="G386" i="2"/>
  <c r="G387" i="2"/>
  <c r="G388" i="2"/>
  <c r="G389" i="2"/>
  <c r="G390" i="2"/>
  <c r="G391" i="2"/>
  <c r="G392" i="2"/>
  <c r="G393" i="2"/>
  <c r="G394" i="2"/>
  <c r="G395" i="2"/>
  <c r="G399" i="2"/>
  <c r="G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3" i="2"/>
  <c r="F354" i="2"/>
  <c r="F355" i="2"/>
  <c r="F356" i="2"/>
  <c r="F357" i="2"/>
  <c r="F358" i="2"/>
  <c r="F359" i="2"/>
  <c r="F361" i="2"/>
  <c r="F362" i="2"/>
  <c r="F363" i="2"/>
  <c r="F364" i="2"/>
  <c r="F365" i="2"/>
  <c r="F366" i="2"/>
  <c r="F367" i="2"/>
  <c r="F368" i="2"/>
  <c r="F369" i="2"/>
  <c r="F370" i="2"/>
  <c r="F371" i="2"/>
  <c r="F372" i="2"/>
  <c r="F373" i="2"/>
  <c r="F374" i="2"/>
  <c r="F375" i="2"/>
  <c r="F377" i="2"/>
  <c r="F378" i="2"/>
  <c r="F379" i="2"/>
  <c r="F380" i="2"/>
  <c r="F381" i="2"/>
  <c r="F382" i="2"/>
  <c r="F383" i="2"/>
  <c r="F384" i="2"/>
  <c r="F385" i="2"/>
  <c r="F386" i="2"/>
  <c r="F387" i="2"/>
  <c r="F388" i="2"/>
  <c r="F389" i="2"/>
  <c r="F390" i="2"/>
  <c r="F391" i="2"/>
  <c r="F392" i="2"/>
  <c r="F393" i="2"/>
  <c r="F394" i="2"/>
  <c r="F395" i="2"/>
  <c r="F399" i="2"/>
  <c r="F3" i="2"/>
  <c r="C4" i="2"/>
  <c r="D4" i="2" s="1"/>
  <c r="C5" i="2"/>
  <c r="D5" i="2" s="1"/>
  <c r="C6" i="2"/>
  <c r="D6" i="2" s="1"/>
  <c r="C7" i="2"/>
  <c r="D7" i="2" s="1"/>
  <c r="C8" i="2"/>
  <c r="D8" i="2" s="1"/>
  <c r="C9" i="2"/>
  <c r="D9" i="2" s="1"/>
  <c r="C10" i="2"/>
  <c r="D10" i="2" s="1"/>
  <c r="C11" i="2"/>
  <c r="D11" i="2" s="1"/>
  <c r="C12" i="2"/>
  <c r="D12" i="2" s="1"/>
  <c r="C13" i="2"/>
  <c r="D13" i="2" s="1"/>
  <c r="C14" i="2"/>
  <c r="D14" i="2" s="1"/>
  <c r="C15" i="2"/>
  <c r="D15" i="2" s="1"/>
  <c r="C16" i="2"/>
  <c r="D16" i="2" s="1"/>
  <c r="C17" i="2"/>
  <c r="D17" i="2" s="1"/>
  <c r="C18" i="2"/>
  <c r="D18" i="2" s="1"/>
  <c r="C19" i="2"/>
  <c r="D19" i="2" s="1"/>
  <c r="C20" i="2"/>
  <c r="D20" i="2" s="1"/>
  <c r="C21" i="2"/>
  <c r="D21" i="2" s="1"/>
  <c r="C22" i="2"/>
  <c r="D22" i="2" s="1"/>
  <c r="C23" i="2"/>
  <c r="D23" i="2" s="1"/>
  <c r="C24" i="2"/>
  <c r="D24" i="2" s="1"/>
  <c r="C25" i="2"/>
  <c r="D25" i="2" s="1"/>
  <c r="C26" i="2"/>
  <c r="D26" i="2" s="1"/>
  <c r="C27" i="2"/>
  <c r="D27" i="2" s="1"/>
  <c r="C28" i="2"/>
  <c r="D28" i="2" s="1"/>
  <c r="C29" i="2"/>
  <c r="D29" i="2" s="1"/>
  <c r="C30" i="2"/>
  <c r="D30" i="2" s="1"/>
  <c r="C31" i="2"/>
  <c r="D31" i="2" s="1"/>
  <c r="C32" i="2"/>
  <c r="D32" i="2" s="1"/>
  <c r="C33" i="2"/>
  <c r="D33" i="2" s="1"/>
  <c r="C34" i="2"/>
  <c r="D34" i="2" s="1"/>
  <c r="C35" i="2"/>
  <c r="D35" i="2" s="1"/>
  <c r="C36" i="2"/>
  <c r="D36" i="2" s="1"/>
  <c r="C37" i="2"/>
  <c r="D37" i="2" s="1"/>
  <c r="C38" i="2"/>
  <c r="D38" i="2" s="1"/>
  <c r="C39" i="2"/>
  <c r="D39" i="2" s="1"/>
  <c r="C40" i="2"/>
  <c r="D40" i="2" s="1"/>
  <c r="C41" i="2"/>
  <c r="D41" i="2" s="1"/>
  <c r="C42" i="2"/>
  <c r="D42" i="2" s="1"/>
  <c r="C43" i="2"/>
  <c r="D43" i="2" s="1"/>
  <c r="C44" i="2"/>
  <c r="D44" i="2" s="1"/>
  <c r="C45" i="2"/>
  <c r="D45" i="2" s="1"/>
  <c r="C46" i="2"/>
  <c r="D46" i="2" s="1"/>
  <c r="C47" i="2"/>
  <c r="D47" i="2" s="1"/>
  <c r="C48" i="2"/>
  <c r="D48" i="2" s="1"/>
  <c r="C49" i="2"/>
  <c r="D49" i="2" s="1"/>
  <c r="C50" i="2"/>
  <c r="D50" i="2" s="1"/>
  <c r="C51" i="2"/>
  <c r="D51" i="2" s="1"/>
  <c r="C52" i="2"/>
  <c r="D52" i="2" s="1"/>
  <c r="C53" i="2"/>
  <c r="D53" i="2" s="1"/>
  <c r="C54" i="2"/>
  <c r="D54" i="2" s="1"/>
  <c r="C55" i="2"/>
  <c r="D55" i="2" s="1"/>
  <c r="C56" i="2"/>
  <c r="D56" i="2" s="1"/>
  <c r="C57" i="2"/>
  <c r="D57" i="2" s="1"/>
  <c r="C58" i="2"/>
  <c r="D58" i="2" s="1"/>
  <c r="C59" i="2"/>
  <c r="D59" i="2" s="1"/>
  <c r="C60" i="2"/>
  <c r="D60" i="2" s="1"/>
  <c r="C61" i="2"/>
  <c r="D61" i="2" s="1"/>
  <c r="C62" i="2"/>
  <c r="D62" i="2" s="1"/>
  <c r="C63" i="2"/>
  <c r="D63" i="2" s="1"/>
  <c r="C64" i="2"/>
  <c r="D64" i="2" s="1"/>
  <c r="C65" i="2"/>
  <c r="D65" i="2" s="1"/>
  <c r="C66" i="2"/>
  <c r="D66" i="2" s="1"/>
  <c r="C67" i="2"/>
  <c r="D67" i="2" s="1"/>
  <c r="C68" i="2"/>
  <c r="D68" i="2" s="1"/>
  <c r="C69" i="2"/>
  <c r="D69" i="2" s="1"/>
  <c r="C70" i="2"/>
  <c r="D70" i="2" s="1"/>
  <c r="C71" i="2"/>
  <c r="D71" i="2" s="1"/>
  <c r="C72" i="2"/>
  <c r="D72" i="2" s="1"/>
  <c r="C73" i="2"/>
  <c r="D73" i="2" s="1"/>
  <c r="C74" i="2"/>
  <c r="D74" i="2" s="1"/>
  <c r="C75" i="2"/>
  <c r="D75" i="2" s="1"/>
  <c r="C76" i="2"/>
  <c r="D76" i="2" s="1"/>
  <c r="C77" i="2"/>
  <c r="D77" i="2" s="1"/>
  <c r="C78" i="2"/>
  <c r="D78" i="2" s="1"/>
  <c r="C79" i="2"/>
  <c r="D79" i="2" s="1"/>
  <c r="C80" i="2"/>
  <c r="D80" i="2" s="1"/>
  <c r="C81" i="2"/>
  <c r="D81" i="2" s="1"/>
  <c r="C82" i="2"/>
  <c r="D82" i="2" s="1"/>
  <c r="C83" i="2"/>
  <c r="D83" i="2" s="1"/>
  <c r="C84" i="2"/>
  <c r="D84" i="2" s="1"/>
  <c r="C85" i="2"/>
  <c r="D85" i="2" s="1"/>
  <c r="C86" i="2"/>
  <c r="D86" i="2" s="1"/>
  <c r="C87" i="2"/>
  <c r="D87" i="2" s="1"/>
  <c r="C88" i="2"/>
  <c r="D88" i="2" s="1"/>
  <c r="C89" i="2"/>
  <c r="D89" i="2" s="1"/>
  <c r="C90" i="2"/>
  <c r="D90" i="2" s="1"/>
  <c r="C91" i="2"/>
  <c r="D91" i="2" s="1"/>
  <c r="C92" i="2"/>
  <c r="D92" i="2" s="1"/>
  <c r="C93" i="2"/>
  <c r="D93" i="2" s="1"/>
  <c r="C94" i="2"/>
  <c r="D94" i="2" s="1"/>
  <c r="C95" i="2"/>
  <c r="D95" i="2" s="1"/>
  <c r="C96" i="2"/>
  <c r="D96" i="2" s="1"/>
  <c r="C97" i="2"/>
  <c r="D97" i="2" s="1"/>
  <c r="C98" i="2"/>
  <c r="D98" i="2" s="1"/>
  <c r="C99" i="2"/>
  <c r="D99" i="2" s="1"/>
  <c r="C100" i="2"/>
  <c r="D100" i="2" s="1"/>
  <c r="C101" i="2"/>
  <c r="D101" i="2" s="1"/>
  <c r="C102" i="2"/>
  <c r="D102" i="2" s="1"/>
  <c r="C103" i="2"/>
  <c r="D103" i="2" s="1"/>
  <c r="C104" i="2"/>
  <c r="D104" i="2" s="1"/>
  <c r="C105" i="2"/>
  <c r="D105" i="2" s="1"/>
  <c r="C106" i="2"/>
  <c r="D106" i="2" s="1"/>
  <c r="C107" i="2"/>
  <c r="D107" i="2" s="1"/>
  <c r="C108" i="2"/>
  <c r="D108" i="2" s="1"/>
  <c r="C109" i="2"/>
  <c r="D109" i="2" s="1"/>
  <c r="C110" i="2"/>
  <c r="D110" i="2" s="1"/>
  <c r="C111" i="2"/>
  <c r="D111" i="2" s="1"/>
  <c r="C112" i="2"/>
  <c r="D112" i="2" s="1"/>
  <c r="C113" i="2"/>
  <c r="D113" i="2" s="1"/>
  <c r="C114" i="2"/>
  <c r="D114" i="2" s="1"/>
  <c r="C115" i="2"/>
  <c r="D115" i="2" s="1"/>
  <c r="C116" i="2"/>
  <c r="D116" i="2" s="1"/>
  <c r="C117" i="2"/>
  <c r="D117" i="2" s="1"/>
  <c r="C118" i="2"/>
  <c r="D118" i="2" s="1"/>
  <c r="C119" i="2"/>
  <c r="D119" i="2" s="1"/>
  <c r="C120" i="2"/>
  <c r="D120" i="2" s="1"/>
  <c r="C121" i="2"/>
  <c r="D121" i="2" s="1"/>
  <c r="C122" i="2"/>
  <c r="D122" i="2" s="1"/>
  <c r="C123" i="2"/>
  <c r="D123" i="2" s="1"/>
  <c r="C124" i="2"/>
  <c r="D124" i="2" s="1"/>
  <c r="C125" i="2"/>
  <c r="D125" i="2" s="1"/>
  <c r="C126" i="2"/>
  <c r="D126" i="2" s="1"/>
  <c r="C127" i="2"/>
  <c r="D127" i="2" s="1"/>
  <c r="C128" i="2"/>
  <c r="D128" i="2" s="1"/>
  <c r="C129" i="2"/>
  <c r="D129" i="2" s="1"/>
  <c r="C130" i="2"/>
  <c r="D130" i="2" s="1"/>
  <c r="C131" i="2"/>
  <c r="D131" i="2" s="1"/>
  <c r="C132" i="2"/>
  <c r="D132" i="2" s="1"/>
  <c r="C133" i="2"/>
  <c r="D133" i="2" s="1"/>
  <c r="C134" i="2"/>
  <c r="D134" i="2" s="1"/>
  <c r="C135" i="2"/>
  <c r="D135" i="2" s="1"/>
  <c r="C136" i="2"/>
  <c r="D136" i="2" s="1"/>
  <c r="C137" i="2"/>
  <c r="D137" i="2" s="1"/>
  <c r="C138" i="2"/>
  <c r="D138" i="2" s="1"/>
  <c r="C139" i="2"/>
  <c r="D139" i="2" s="1"/>
  <c r="C140" i="2"/>
  <c r="D140" i="2" s="1"/>
  <c r="C141" i="2"/>
  <c r="D141" i="2" s="1"/>
  <c r="C142" i="2"/>
  <c r="D142" i="2" s="1"/>
  <c r="C143" i="2"/>
  <c r="D143" i="2" s="1"/>
  <c r="C144" i="2"/>
  <c r="D144" i="2" s="1"/>
  <c r="C145" i="2"/>
  <c r="D145" i="2" s="1"/>
  <c r="C146" i="2"/>
  <c r="D146" i="2" s="1"/>
  <c r="C147" i="2"/>
  <c r="D147" i="2" s="1"/>
  <c r="C148" i="2"/>
  <c r="D148" i="2" s="1"/>
  <c r="C149" i="2"/>
  <c r="D149" i="2" s="1"/>
  <c r="C150" i="2"/>
  <c r="D150" i="2" s="1"/>
  <c r="C151" i="2"/>
  <c r="D151" i="2" s="1"/>
  <c r="C152" i="2"/>
  <c r="D152" i="2" s="1"/>
  <c r="C153" i="2"/>
  <c r="D153" i="2" s="1"/>
  <c r="C154" i="2"/>
  <c r="D154" i="2" s="1"/>
  <c r="C155" i="2"/>
  <c r="D155" i="2" s="1"/>
  <c r="C156" i="2"/>
  <c r="D156" i="2" s="1"/>
  <c r="C157" i="2"/>
  <c r="D157" i="2" s="1"/>
  <c r="C158" i="2"/>
  <c r="D158" i="2" s="1"/>
  <c r="C159" i="2"/>
  <c r="D159" i="2" s="1"/>
  <c r="C160" i="2"/>
  <c r="D160" i="2" s="1"/>
  <c r="C161" i="2"/>
  <c r="D161" i="2" s="1"/>
  <c r="C162" i="2"/>
  <c r="D162" i="2" s="1"/>
  <c r="C163" i="2"/>
  <c r="D163" i="2" s="1"/>
  <c r="C164" i="2"/>
  <c r="D164" i="2" s="1"/>
  <c r="C165" i="2"/>
  <c r="D165" i="2" s="1"/>
  <c r="C166" i="2"/>
  <c r="D166" i="2" s="1"/>
  <c r="C167" i="2"/>
  <c r="D167" i="2" s="1"/>
  <c r="C168" i="2"/>
  <c r="D168" i="2" s="1"/>
  <c r="C169" i="2"/>
  <c r="D169" i="2" s="1"/>
  <c r="C170" i="2"/>
  <c r="D170" i="2" s="1"/>
  <c r="C171" i="2"/>
  <c r="D171" i="2" s="1"/>
  <c r="C172" i="2"/>
  <c r="D172" i="2" s="1"/>
  <c r="C173" i="2"/>
  <c r="D173" i="2" s="1"/>
  <c r="C174" i="2"/>
  <c r="D174" i="2" s="1"/>
  <c r="C175" i="2"/>
  <c r="D175" i="2" s="1"/>
  <c r="C176" i="2"/>
  <c r="D176" i="2" s="1"/>
  <c r="C177" i="2"/>
  <c r="D177" i="2" s="1"/>
  <c r="C178" i="2"/>
  <c r="D178" i="2" s="1"/>
  <c r="C179" i="2"/>
  <c r="D179" i="2" s="1"/>
  <c r="C180" i="2"/>
  <c r="D180" i="2" s="1"/>
  <c r="C181" i="2"/>
  <c r="D181" i="2" s="1"/>
  <c r="C182" i="2"/>
  <c r="D182" i="2" s="1"/>
  <c r="C183" i="2"/>
  <c r="D183" i="2" s="1"/>
  <c r="C184" i="2"/>
  <c r="D184" i="2" s="1"/>
  <c r="C185" i="2"/>
  <c r="D185" i="2" s="1"/>
  <c r="C186" i="2"/>
  <c r="D186" i="2" s="1"/>
  <c r="C187" i="2"/>
  <c r="D187" i="2" s="1"/>
  <c r="C188" i="2"/>
  <c r="D188" i="2" s="1"/>
  <c r="C189" i="2"/>
  <c r="D189" i="2" s="1"/>
  <c r="C190" i="2"/>
  <c r="D190" i="2" s="1"/>
  <c r="C191" i="2"/>
  <c r="D191" i="2" s="1"/>
  <c r="C192" i="2"/>
  <c r="D192" i="2" s="1"/>
  <c r="C193" i="2"/>
  <c r="D193" i="2" s="1"/>
  <c r="C194" i="2"/>
  <c r="D194" i="2" s="1"/>
  <c r="C195" i="2"/>
  <c r="D195" i="2" s="1"/>
  <c r="C196" i="2"/>
  <c r="D196" i="2" s="1"/>
  <c r="C197" i="2"/>
  <c r="D197" i="2" s="1"/>
  <c r="C198" i="2"/>
  <c r="D198" i="2" s="1"/>
  <c r="C199" i="2"/>
  <c r="D199" i="2" s="1"/>
  <c r="C200" i="2"/>
  <c r="D200" i="2" s="1"/>
  <c r="C201" i="2"/>
  <c r="D201" i="2" s="1"/>
  <c r="C202" i="2"/>
  <c r="D202" i="2" s="1"/>
  <c r="C203" i="2"/>
  <c r="D203" i="2" s="1"/>
  <c r="C204" i="2"/>
  <c r="D204" i="2" s="1"/>
  <c r="C205" i="2"/>
  <c r="D205" i="2" s="1"/>
  <c r="C206" i="2"/>
  <c r="D206" i="2" s="1"/>
  <c r="C207" i="2"/>
  <c r="D207" i="2" s="1"/>
  <c r="C208" i="2"/>
  <c r="D208" i="2" s="1"/>
  <c r="C209" i="2"/>
  <c r="D209" i="2" s="1"/>
  <c r="C210" i="2"/>
  <c r="D210" i="2" s="1"/>
  <c r="C211" i="2"/>
  <c r="D211" i="2" s="1"/>
  <c r="C212" i="2"/>
  <c r="D212" i="2" s="1"/>
  <c r="C213" i="2"/>
  <c r="D213" i="2" s="1"/>
  <c r="C214" i="2"/>
  <c r="D214" i="2" s="1"/>
  <c r="C215" i="2"/>
  <c r="D215" i="2" s="1"/>
  <c r="C216" i="2"/>
  <c r="D216" i="2" s="1"/>
  <c r="C217" i="2"/>
  <c r="D217" i="2" s="1"/>
  <c r="C218" i="2"/>
  <c r="D218" i="2" s="1"/>
  <c r="C219" i="2"/>
  <c r="D219" i="2" s="1"/>
  <c r="C220" i="2"/>
  <c r="D220" i="2" s="1"/>
  <c r="C221" i="2"/>
  <c r="D221" i="2" s="1"/>
  <c r="C222" i="2"/>
  <c r="D222" i="2" s="1"/>
  <c r="C223" i="2"/>
  <c r="D223" i="2" s="1"/>
  <c r="C224" i="2"/>
  <c r="D224" i="2" s="1"/>
  <c r="C225" i="2"/>
  <c r="D225" i="2" s="1"/>
  <c r="C226" i="2"/>
  <c r="D226" i="2" s="1"/>
  <c r="C227" i="2"/>
  <c r="D227" i="2" s="1"/>
  <c r="C228" i="2"/>
  <c r="D228" i="2" s="1"/>
  <c r="C229" i="2"/>
  <c r="D229" i="2" s="1"/>
  <c r="C230" i="2"/>
  <c r="D230" i="2" s="1"/>
  <c r="C231" i="2"/>
  <c r="D231" i="2" s="1"/>
  <c r="C232" i="2"/>
  <c r="D232" i="2" s="1"/>
  <c r="C233" i="2"/>
  <c r="D233" i="2" s="1"/>
  <c r="C234" i="2"/>
  <c r="D234" i="2" s="1"/>
  <c r="C235" i="2"/>
  <c r="D235" i="2" s="1"/>
  <c r="C236" i="2"/>
  <c r="D236" i="2" s="1"/>
  <c r="C237" i="2"/>
  <c r="D237" i="2" s="1"/>
  <c r="C238" i="2"/>
  <c r="D238" i="2" s="1"/>
  <c r="C239" i="2"/>
  <c r="D239" i="2" s="1"/>
  <c r="C240" i="2"/>
  <c r="D240" i="2" s="1"/>
  <c r="C241" i="2"/>
  <c r="D241" i="2" s="1"/>
  <c r="C242" i="2"/>
  <c r="D242" i="2" s="1"/>
  <c r="C243" i="2"/>
  <c r="D243" i="2" s="1"/>
  <c r="C244" i="2"/>
  <c r="D244" i="2" s="1"/>
  <c r="C245" i="2"/>
  <c r="D245" i="2" s="1"/>
  <c r="C246" i="2"/>
  <c r="D246" i="2" s="1"/>
  <c r="C247" i="2"/>
  <c r="D247" i="2" s="1"/>
  <c r="C248" i="2"/>
  <c r="D248" i="2" s="1"/>
  <c r="C249" i="2"/>
  <c r="D249" i="2" s="1"/>
  <c r="C250" i="2"/>
  <c r="D250" i="2" s="1"/>
  <c r="C251" i="2"/>
  <c r="D251" i="2" s="1"/>
  <c r="C252" i="2"/>
  <c r="D252" i="2" s="1"/>
  <c r="C253" i="2"/>
  <c r="D253" i="2" s="1"/>
  <c r="C254" i="2"/>
  <c r="D254" i="2" s="1"/>
  <c r="C255" i="2"/>
  <c r="D255" i="2" s="1"/>
  <c r="C256" i="2"/>
  <c r="D256" i="2" s="1"/>
  <c r="C257" i="2"/>
  <c r="D257" i="2" s="1"/>
  <c r="C258" i="2"/>
  <c r="D258" i="2" s="1"/>
  <c r="C259" i="2"/>
  <c r="D259" i="2" s="1"/>
  <c r="C260" i="2"/>
  <c r="D260" i="2" s="1"/>
  <c r="C261" i="2"/>
  <c r="D261" i="2" s="1"/>
  <c r="C262" i="2"/>
  <c r="D262" i="2" s="1"/>
  <c r="C263" i="2"/>
  <c r="D263" i="2" s="1"/>
  <c r="C264" i="2"/>
  <c r="D264" i="2" s="1"/>
  <c r="C265" i="2"/>
  <c r="D265" i="2" s="1"/>
  <c r="C266" i="2"/>
  <c r="D266" i="2" s="1"/>
  <c r="C267" i="2"/>
  <c r="D267" i="2" s="1"/>
  <c r="C268" i="2"/>
  <c r="D268" i="2" s="1"/>
  <c r="C269" i="2"/>
  <c r="D269" i="2" s="1"/>
  <c r="C270" i="2"/>
  <c r="D270" i="2" s="1"/>
  <c r="C271" i="2"/>
  <c r="D271" i="2" s="1"/>
  <c r="C272" i="2"/>
  <c r="D272" i="2" s="1"/>
  <c r="C273" i="2"/>
  <c r="D273" i="2" s="1"/>
  <c r="C274" i="2"/>
  <c r="D274" i="2" s="1"/>
  <c r="C275" i="2"/>
  <c r="D275" i="2" s="1"/>
  <c r="C276" i="2"/>
  <c r="D276" i="2" s="1"/>
  <c r="C277" i="2"/>
  <c r="D277" i="2" s="1"/>
  <c r="C278" i="2"/>
  <c r="D278" i="2" s="1"/>
  <c r="C279" i="2"/>
  <c r="D279" i="2" s="1"/>
  <c r="C280" i="2"/>
  <c r="D280" i="2" s="1"/>
  <c r="C281" i="2"/>
  <c r="D281" i="2" s="1"/>
  <c r="C282" i="2"/>
  <c r="D282" i="2" s="1"/>
  <c r="C283" i="2"/>
  <c r="D283" i="2" s="1"/>
  <c r="C284" i="2"/>
  <c r="D284" i="2" s="1"/>
  <c r="C285" i="2"/>
  <c r="D285" i="2" s="1"/>
  <c r="C286" i="2"/>
  <c r="D286" i="2" s="1"/>
  <c r="C287" i="2"/>
  <c r="D287" i="2" s="1"/>
  <c r="C288" i="2"/>
  <c r="D288" i="2" s="1"/>
  <c r="C289" i="2"/>
  <c r="D289" i="2" s="1"/>
  <c r="C290" i="2"/>
  <c r="D290" i="2" s="1"/>
  <c r="C291" i="2"/>
  <c r="D291" i="2" s="1"/>
  <c r="C292" i="2"/>
  <c r="D292" i="2" s="1"/>
  <c r="C293" i="2"/>
  <c r="D293" i="2" s="1"/>
  <c r="C294" i="2"/>
  <c r="D294" i="2" s="1"/>
  <c r="C295" i="2"/>
  <c r="D295" i="2" s="1"/>
  <c r="C296" i="2"/>
  <c r="D296" i="2" s="1"/>
  <c r="C297" i="2"/>
  <c r="D297" i="2" s="1"/>
  <c r="C298" i="2"/>
  <c r="D298" i="2" s="1"/>
  <c r="C299" i="2"/>
  <c r="D299" i="2" s="1"/>
  <c r="C300" i="2"/>
  <c r="D300" i="2" s="1"/>
  <c r="C301" i="2"/>
  <c r="D301" i="2" s="1"/>
  <c r="C302" i="2"/>
  <c r="D302" i="2" s="1"/>
  <c r="C303" i="2"/>
  <c r="D303" i="2" s="1"/>
  <c r="C304" i="2"/>
  <c r="D304" i="2" s="1"/>
  <c r="C305" i="2"/>
  <c r="D305" i="2" s="1"/>
  <c r="C306" i="2"/>
  <c r="D306" i="2" s="1"/>
  <c r="C307" i="2"/>
  <c r="D307" i="2" s="1"/>
  <c r="C308" i="2"/>
  <c r="D308" i="2" s="1"/>
  <c r="C309" i="2"/>
  <c r="D309" i="2" s="1"/>
  <c r="C310" i="2"/>
  <c r="D310" i="2" s="1"/>
  <c r="C311" i="2"/>
  <c r="D311" i="2" s="1"/>
  <c r="C312" i="2"/>
  <c r="D312" i="2" s="1"/>
  <c r="C313" i="2"/>
  <c r="D313" i="2" s="1"/>
  <c r="C314" i="2"/>
  <c r="D314" i="2" s="1"/>
  <c r="C315" i="2"/>
  <c r="D315" i="2" s="1"/>
  <c r="C316" i="2"/>
  <c r="D316" i="2" s="1"/>
  <c r="C317" i="2"/>
  <c r="D317" i="2" s="1"/>
  <c r="C318" i="2"/>
  <c r="D318" i="2" s="1"/>
  <c r="C319" i="2"/>
  <c r="D319" i="2" s="1"/>
  <c r="C320" i="2"/>
  <c r="D320" i="2" s="1"/>
  <c r="C321" i="2"/>
  <c r="D321" i="2" s="1"/>
  <c r="C322" i="2"/>
  <c r="D322" i="2" s="1"/>
  <c r="C323" i="2"/>
  <c r="D323" i="2" s="1"/>
  <c r="C324" i="2"/>
  <c r="D324" i="2" s="1"/>
  <c r="C325" i="2"/>
  <c r="D325" i="2" s="1"/>
  <c r="C326" i="2"/>
  <c r="D326" i="2" s="1"/>
  <c r="C327" i="2"/>
  <c r="D327" i="2" s="1"/>
  <c r="C328" i="2"/>
  <c r="D328" i="2" s="1"/>
  <c r="C329" i="2"/>
  <c r="D329" i="2" s="1"/>
  <c r="C330" i="2"/>
  <c r="D330" i="2" s="1"/>
  <c r="C331" i="2"/>
  <c r="D331" i="2" s="1"/>
  <c r="C332" i="2"/>
  <c r="D332" i="2" s="1"/>
  <c r="C333" i="2"/>
  <c r="D333" i="2" s="1"/>
  <c r="C334" i="2"/>
  <c r="D334" i="2" s="1"/>
  <c r="C335" i="2"/>
  <c r="D335" i="2" s="1"/>
  <c r="C336" i="2"/>
  <c r="D336" i="2" s="1"/>
  <c r="C337" i="2"/>
  <c r="D337" i="2" s="1"/>
  <c r="C338" i="2"/>
  <c r="D338" i="2" s="1"/>
  <c r="C339" i="2"/>
  <c r="D339" i="2" s="1"/>
  <c r="C340" i="2"/>
  <c r="D340" i="2" s="1"/>
  <c r="C341" i="2"/>
  <c r="D341" i="2" s="1"/>
  <c r="C342" i="2"/>
  <c r="D342" i="2" s="1"/>
  <c r="C343" i="2"/>
  <c r="D343" i="2" s="1"/>
  <c r="C344" i="2"/>
  <c r="D344" i="2" s="1"/>
  <c r="C345" i="2"/>
  <c r="D345" i="2" s="1"/>
  <c r="C346" i="2"/>
  <c r="D346" i="2" s="1"/>
  <c r="C347" i="2"/>
  <c r="D347" i="2" s="1"/>
  <c r="C348" i="2"/>
  <c r="D348" i="2" s="1"/>
  <c r="C349" i="2"/>
  <c r="D349" i="2" s="1"/>
  <c r="C350" i="2"/>
  <c r="D350" i="2" s="1"/>
  <c r="C351" i="2"/>
  <c r="D351" i="2" s="1"/>
  <c r="D352" i="2"/>
  <c r="C353" i="2"/>
  <c r="D353" i="2" s="1"/>
  <c r="C354" i="2"/>
  <c r="D354" i="2" s="1"/>
  <c r="C355" i="2"/>
  <c r="D355" i="2" s="1"/>
  <c r="C356" i="2"/>
  <c r="D356" i="2" s="1"/>
  <c r="C357" i="2"/>
  <c r="D357" i="2" s="1"/>
  <c r="C358" i="2"/>
  <c r="D358" i="2" s="1"/>
  <c r="C359" i="2"/>
  <c r="D359" i="2" s="1"/>
  <c r="D360" i="2"/>
  <c r="C361" i="2"/>
  <c r="D361" i="2" s="1"/>
  <c r="C362" i="2"/>
  <c r="D362" i="2" s="1"/>
  <c r="C363" i="2"/>
  <c r="D363" i="2" s="1"/>
  <c r="C364" i="2"/>
  <c r="D364" i="2" s="1"/>
  <c r="C365" i="2"/>
  <c r="D365" i="2" s="1"/>
  <c r="C366" i="2"/>
  <c r="D366" i="2" s="1"/>
  <c r="C367" i="2"/>
  <c r="D367" i="2" s="1"/>
  <c r="C368" i="2"/>
  <c r="D368" i="2" s="1"/>
  <c r="C369" i="2"/>
  <c r="D369" i="2" s="1"/>
  <c r="C370" i="2"/>
  <c r="D370" i="2" s="1"/>
  <c r="C371" i="2"/>
  <c r="D371" i="2" s="1"/>
  <c r="C372" i="2"/>
  <c r="D372" i="2" s="1"/>
  <c r="C373" i="2"/>
  <c r="D373" i="2" s="1"/>
  <c r="C374" i="2"/>
  <c r="D374" i="2" s="1"/>
  <c r="C375" i="2"/>
  <c r="D375" i="2" s="1"/>
  <c r="D376" i="2"/>
  <c r="C377" i="2"/>
  <c r="D377" i="2" s="1"/>
  <c r="C378" i="2"/>
  <c r="D378" i="2" s="1"/>
  <c r="C379" i="2"/>
  <c r="D379" i="2" s="1"/>
  <c r="C380" i="2"/>
  <c r="D380" i="2" s="1"/>
  <c r="C381" i="2"/>
  <c r="D381" i="2" s="1"/>
  <c r="C382" i="2"/>
  <c r="D382" i="2" s="1"/>
  <c r="C383" i="2"/>
  <c r="D383" i="2" s="1"/>
  <c r="C384" i="2"/>
  <c r="D384" i="2" s="1"/>
  <c r="C385" i="2"/>
  <c r="D385" i="2" s="1"/>
  <c r="C386" i="2"/>
  <c r="D386" i="2" s="1"/>
  <c r="C387" i="2"/>
  <c r="D387" i="2" s="1"/>
  <c r="C388" i="2"/>
  <c r="D388" i="2" s="1"/>
  <c r="C389" i="2"/>
  <c r="D389" i="2" s="1"/>
  <c r="C390" i="2"/>
  <c r="D390" i="2" s="1"/>
  <c r="C391" i="2"/>
  <c r="D391" i="2" s="1"/>
  <c r="C392" i="2"/>
  <c r="D392" i="2" s="1"/>
  <c r="C393" i="2"/>
  <c r="D393" i="2" s="1"/>
  <c r="C394" i="2"/>
  <c r="D394" i="2" s="1"/>
  <c r="C395" i="2"/>
  <c r="D395" i="2" s="1"/>
  <c r="D396" i="2"/>
  <c r="D397" i="2"/>
  <c r="D398" i="2"/>
  <c r="C399" i="2"/>
  <c r="D399" i="2" s="1"/>
  <c r="D400" i="2"/>
  <c r="D401" i="2"/>
  <c r="D402" i="2"/>
  <c r="D403" i="2"/>
  <c r="D404" i="2"/>
  <c r="D405" i="2"/>
  <c r="D406" i="2"/>
  <c r="D407" i="2"/>
  <c r="D408" i="2"/>
  <c r="D409" i="2"/>
  <c r="C3" i="2"/>
  <c r="D3" i="2" s="1"/>
  <c r="B412" i="2"/>
  <c r="G413" i="2"/>
  <c r="C413" i="2"/>
  <c r="F413" i="2"/>
  <c r="D412" i="2" l="1"/>
  <c r="F412" i="2"/>
  <c r="F414" i="2" s="1"/>
  <c r="G412" i="2"/>
  <c r="G414" i="2" s="1"/>
  <c r="H70" i="2"/>
  <c r="H249" i="2"/>
  <c r="H195" i="2"/>
  <c r="H141" i="2"/>
  <c r="H404" i="2"/>
  <c r="E273" i="2"/>
  <c r="H303" i="2"/>
  <c r="H390" i="2"/>
  <c r="H348" i="2"/>
  <c r="H330" i="2"/>
  <c r="H276" i="2"/>
  <c r="H222" i="2"/>
  <c r="H168" i="2"/>
  <c r="H112" i="2"/>
  <c r="H16" i="2"/>
  <c r="E382" i="2"/>
  <c r="E250" i="2"/>
  <c r="E375" i="2"/>
  <c r="E357" i="2"/>
  <c r="E339" i="2"/>
  <c r="E333" i="2"/>
  <c r="H327" i="2"/>
  <c r="E309" i="2"/>
  <c r="E291" i="2"/>
  <c r="H273" i="2"/>
  <c r="E255" i="2"/>
  <c r="E237" i="2"/>
  <c r="H219" i="2"/>
  <c r="E201" i="2"/>
  <c r="E183" i="2"/>
  <c r="H165" i="2"/>
  <c r="E147" i="2"/>
  <c r="E129" i="2"/>
  <c r="H81" i="2"/>
  <c r="H15" i="2"/>
  <c r="H357" i="2"/>
  <c r="E327" i="2"/>
  <c r="E394" i="2"/>
  <c r="H394" i="2"/>
  <c r="H376" i="2"/>
  <c r="H352" i="2"/>
  <c r="E334" i="2"/>
  <c r="H334" i="2"/>
  <c r="E316" i="2"/>
  <c r="H316" i="2"/>
  <c r="E298" i="2"/>
  <c r="H298" i="2"/>
  <c r="E280" i="2"/>
  <c r="H280" i="2"/>
  <c r="E256" i="2"/>
  <c r="H256" i="2"/>
  <c r="E393" i="2"/>
  <c r="H393" i="2"/>
  <c r="E363" i="2"/>
  <c r="H363" i="2"/>
  <c r="E351" i="2"/>
  <c r="H351" i="2"/>
  <c r="H397" i="2"/>
  <c r="H294" i="2"/>
  <c r="H240" i="2"/>
  <c r="H186" i="2"/>
  <c r="H132" i="2"/>
  <c r="H55" i="2"/>
  <c r="H400" i="2"/>
  <c r="E364" i="2"/>
  <c r="H364" i="2"/>
  <c r="E346" i="2"/>
  <c r="H346" i="2"/>
  <c r="E328" i="2"/>
  <c r="H328" i="2"/>
  <c r="E310" i="2"/>
  <c r="H310" i="2"/>
  <c r="E292" i="2"/>
  <c r="H292" i="2"/>
  <c r="E274" i="2"/>
  <c r="H274" i="2"/>
  <c r="E262" i="2"/>
  <c r="H262" i="2"/>
  <c r="E399" i="2"/>
  <c r="H399" i="2"/>
  <c r="E381" i="2"/>
  <c r="H381" i="2"/>
  <c r="E3" i="2"/>
  <c r="H3" i="2"/>
  <c r="H398" i="2"/>
  <c r="E392" i="2"/>
  <c r="H392" i="2"/>
  <c r="E386" i="2"/>
  <c r="H386" i="2"/>
  <c r="H380" i="2"/>
  <c r="H374" i="2"/>
  <c r="E374" i="2"/>
  <c r="E368" i="2"/>
  <c r="H368" i="2"/>
  <c r="H362" i="2"/>
  <c r="E362" i="2"/>
  <c r="H356" i="2"/>
  <c r="E356" i="2"/>
  <c r="E350" i="2"/>
  <c r="H350" i="2"/>
  <c r="H344" i="2"/>
  <c r="E344" i="2"/>
  <c r="H338" i="2"/>
  <c r="E338" i="2"/>
  <c r="E332" i="2"/>
  <c r="H332" i="2"/>
  <c r="H326" i="2"/>
  <c r="E326" i="2"/>
  <c r="H320" i="2"/>
  <c r="E320" i="2"/>
  <c r="E314" i="2"/>
  <c r="H314" i="2"/>
  <c r="H308" i="2"/>
  <c r="E308" i="2"/>
  <c r="H302" i="2"/>
  <c r="E302" i="2"/>
  <c r="E296" i="2"/>
  <c r="H296" i="2"/>
  <c r="H290" i="2"/>
  <c r="E272" i="2"/>
  <c r="E218" i="2"/>
  <c r="E164" i="2"/>
  <c r="E110" i="2"/>
  <c r="E56" i="2"/>
  <c r="H339" i="2"/>
  <c r="H285" i="2"/>
  <c r="H231" i="2"/>
  <c r="H177" i="2"/>
  <c r="H123" i="2"/>
  <c r="H37" i="2"/>
  <c r="E219" i="2"/>
  <c r="H406" i="2"/>
  <c r="E388" i="2"/>
  <c r="H388" i="2"/>
  <c r="E370" i="2"/>
  <c r="H370" i="2"/>
  <c r="E358" i="2"/>
  <c r="H358" i="2"/>
  <c r="E340" i="2"/>
  <c r="H340" i="2"/>
  <c r="E322" i="2"/>
  <c r="H322" i="2"/>
  <c r="E304" i="2"/>
  <c r="H304" i="2"/>
  <c r="E286" i="2"/>
  <c r="H286" i="2"/>
  <c r="E268" i="2"/>
  <c r="H268" i="2"/>
  <c r="H405" i="2"/>
  <c r="E387" i="2"/>
  <c r="H387" i="2"/>
  <c r="E369" i="2"/>
  <c r="H369" i="2"/>
  <c r="E345" i="2"/>
  <c r="H345" i="2"/>
  <c r="H409" i="2"/>
  <c r="H403" i="2"/>
  <c r="E391" i="2"/>
  <c r="H391" i="2"/>
  <c r="E385" i="2"/>
  <c r="H385" i="2"/>
  <c r="E379" i="2"/>
  <c r="H379" i="2"/>
  <c r="E373" i="2"/>
  <c r="H373" i="2"/>
  <c r="E367" i="2"/>
  <c r="H367" i="2"/>
  <c r="E361" i="2"/>
  <c r="H361" i="2"/>
  <c r="E355" i="2"/>
  <c r="H355" i="2"/>
  <c r="E349" i="2"/>
  <c r="H349" i="2"/>
  <c r="E343" i="2"/>
  <c r="H343" i="2"/>
  <c r="E337" i="2"/>
  <c r="H337" i="2"/>
  <c r="E331" i="2"/>
  <c r="H331" i="2"/>
  <c r="E325" i="2"/>
  <c r="H325" i="2"/>
  <c r="E319" i="2"/>
  <c r="H319" i="2"/>
  <c r="E313" i="2"/>
  <c r="H313" i="2"/>
  <c r="E307" i="2"/>
  <c r="H307" i="2"/>
  <c r="E301" i="2"/>
  <c r="H301" i="2"/>
  <c r="E295" i="2"/>
  <c r="H295" i="2"/>
  <c r="E289" i="2"/>
  <c r="H289" i="2"/>
  <c r="E283" i="2"/>
  <c r="H283" i="2"/>
  <c r="E277" i="2"/>
  <c r="H277" i="2"/>
  <c r="E271" i="2"/>
  <c r="H271" i="2"/>
  <c r="E265" i="2"/>
  <c r="H265" i="2"/>
  <c r="H253" i="2"/>
  <c r="H247" i="2"/>
  <c r="H235" i="2"/>
  <c r="H229" i="2"/>
  <c r="H217" i="2"/>
  <c r="H211" i="2"/>
  <c r="H199" i="2"/>
  <c r="H193" i="2"/>
  <c r="H181" i="2"/>
  <c r="H175" i="2"/>
  <c r="H163" i="2"/>
  <c r="H157" i="2"/>
  <c r="H145" i="2"/>
  <c r="H139" i="2"/>
  <c r="H127" i="2"/>
  <c r="H121" i="2"/>
  <c r="H109" i="2"/>
  <c r="H91" i="2"/>
  <c r="H79" i="2"/>
  <c r="H7" i="2"/>
  <c r="H382" i="2"/>
  <c r="E165" i="2"/>
  <c r="H408" i="2"/>
  <c r="H402" i="2"/>
  <c r="H396" i="2"/>
  <c r="E390" i="2"/>
  <c r="E384" i="2"/>
  <c r="H384" i="2"/>
  <c r="E378" i="2"/>
  <c r="H378" i="2"/>
  <c r="E372" i="2"/>
  <c r="H372" i="2"/>
  <c r="E366" i="2"/>
  <c r="H360" i="2"/>
  <c r="E354" i="2"/>
  <c r="H354" i="2"/>
  <c r="E348" i="2"/>
  <c r="E342" i="2"/>
  <c r="H342" i="2"/>
  <c r="E336" i="2"/>
  <c r="H336" i="2"/>
  <c r="E330" i="2"/>
  <c r="E324" i="2"/>
  <c r="H324" i="2"/>
  <c r="E318" i="2"/>
  <c r="H318" i="2"/>
  <c r="E312" i="2"/>
  <c r="E306" i="2"/>
  <c r="H306" i="2"/>
  <c r="E300" i="2"/>
  <c r="H300" i="2"/>
  <c r="E294" i="2"/>
  <c r="E288" i="2"/>
  <c r="H288" i="2"/>
  <c r="E282" i="2"/>
  <c r="H282" i="2"/>
  <c r="E276" i="2"/>
  <c r="E270" i="2"/>
  <c r="H270" i="2"/>
  <c r="E264" i="2"/>
  <c r="H264" i="2"/>
  <c r="E258" i="2"/>
  <c r="E252" i="2"/>
  <c r="H252" i="2"/>
  <c r="E246" i="2"/>
  <c r="H246" i="2"/>
  <c r="E240" i="2"/>
  <c r="E234" i="2"/>
  <c r="H234" i="2"/>
  <c r="E228" i="2"/>
  <c r="H228" i="2"/>
  <c r="E222" i="2"/>
  <c r="E216" i="2"/>
  <c r="H216" i="2"/>
  <c r="E210" i="2"/>
  <c r="H210" i="2"/>
  <c r="E204" i="2"/>
  <c r="E198" i="2"/>
  <c r="H198" i="2"/>
  <c r="E192" i="2"/>
  <c r="H192" i="2"/>
  <c r="E186" i="2"/>
  <c r="E180" i="2"/>
  <c r="H180" i="2"/>
  <c r="E174" i="2"/>
  <c r="H174" i="2"/>
  <c r="E168" i="2"/>
  <c r="E162" i="2"/>
  <c r="H162" i="2"/>
  <c r="E156" i="2"/>
  <c r="H156" i="2"/>
  <c r="E150" i="2"/>
  <c r="E144" i="2"/>
  <c r="H144" i="2"/>
  <c r="E138" i="2"/>
  <c r="H138" i="2"/>
  <c r="E132" i="2"/>
  <c r="E126" i="2"/>
  <c r="H126" i="2"/>
  <c r="E120" i="2"/>
  <c r="H120" i="2"/>
  <c r="E114" i="2"/>
  <c r="H114" i="2"/>
  <c r="E108" i="2"/>
  <c r="H108" i="2"/>
  <c r="E102" i="2"/>
  <c r="H102" i="2"/>
  <c r="E96" i="2"/>
  <c r="H96" i="2"/>
  <c r="E90" i="2"/>
  <c r="H90" i="2"/>
  <c r="E84" i="2"/>
  <c r="E78" i="2"/>
  <c r="H78" i="2"/>
  <c r="E72" i="2"/>
  <c r="H72" i="2"/>
  <c r="E66" i="2"/>
  <c r="H66" i="2"/>
  <c r="E60" i="2"/>
  <c r="H60" i="2"/>
  <c r="E54" i="2"/>
  <c r="H54" i="2"/>
  <c r="E48" i="2"/>
  <c r="H48" i="2"/>
  <c r="E42" i="2"/>
  <c r="H42" i="2"/>
  <c r="E36" i="2"/>
  <c r="H36" i="2"/>
  <c r="E30" i="2"/>
  <c r="H30" i="2"/>
  <c r="E24" i="2"/>
  <c r="H24" i="2"/>
  <c r="E18" i="2"/>
  <c r="H18" i="2"/>
  <c r="E12" i="2"/>
  <c r="H12" i="2"/>
  <c r="E6" i="2"/>
  <c r="H6" i="2"/>
  <c r="H375" i="2"/>
  <c r="H321" i="2"/>
  <c r="H267" i="2"/>
  <c r="H213" i="2"/>
  <c r="H159" i="2"/>
  <c r="H99" i="2"/>
  <c r="E111" i="2"/>
  <c r="H407" i="2"/>
  <c r="H401" i="2"/>
  <c r="E395" i="2"/>
  <c r="H395" i="2"/>
  <c r="E389" i="2"/>
  <c r="H389" i="2"/>
  <c r="E383" i="2"/>
  <c r="H383" i="2"/>
  <c r="E377" i="2"/>
  <c r="H377" i="2"/>
  <c r="E371" i="2"/>
  <c r="H371" i="2"/>
  <c r="E365" i="2"/>
  <c r="H365" i="2"/>
  <c r="E359" i="2"/>
  <c r="H359" i="2"/>
  <c r="E353" i="2"/>
  <c r="H353" i="2"/>
  <c r="E347" i="2"/>
  <c r="H347" i="2"/>
  <c r="E341" i="2"/>
  <c r="H341" i="2"/>
  <c r="E335" i="2"/>
  <c r="H335" i="2"/>
  <c r="E329" i="2"/>
  <c r="H329" i="2"/>
  <c r="E323" i="2"/>
  <c r="H323" i="2"/>
  <c r="E317" i="2"/>
  <c r="H317" i="2"/>
  <c r="E311" i="2"/>
  <c r="H311" i="2"/>
  <c r="E305" i="2"/>
  <c r="H305" i="2"/>
  <c r="E299" i="2"/>
  <c r="H299" i="2"/>
  <c r="E293" i="2"/>
  <c r="H293" i="2"/>
  <c r="E287" i="2"/>
  <c r="H287" i="2"/>
  <c r="E281" i="2"/>
  <c r="H281" i="2"/>
  <c r="E275" i="2"/>
  <c r="H275" i="2"/>
  <c r="E269" i="2"/>
  <c r="H269" i="2"/>
  <c r="E263" i="2"/>
  <c r="H263" i="2"/>
  <c r="E257" i="2"/>
  <c r="H257" i="2"/>
  <c r="E251" i="2"/>
  <c r="H251" i="2"/>
  <c r="E245" i="2"/>
  <c r="H245" i="2"/>
  <c r="E239" i="2"/>
  <c r="H239" i="2"/>
  <c r="E233" i="2"/>
  <c r="H233" i="2"/>
  <c r="E227" i="2"/>
  <c r="H227" i="2"/>
  <c r="E221" i="2"/>
  <c r="H221" i="2"/>
  <c r="E215" i="2"/>
  <c r="H215" i="2"/>
  <c r="E209" i="2"/>
  <c r="H209" i="2"/>
  <c r="E203" i="2"/>
  <c r="H203" i="2"/>
  <c r="E197" i="2"/>
  <c r="H197" i="2"/>
  <c r="E191" i="2"/>
  <c r="H191" i="2"/>
  <c r="E185" i="2"/>
  <c r="H185" i="2"/>
  <c r="E179" i="2"/>
  <c r="H179" i="2"/>
  <c r="E173" i="2"/>
  <c r="H173" i="2"/>
  <c r="E167" i="2"/>
  <c r="H167" i="2"/>
  <c r="E161" i="2"/>
  <c r="H161" i="2"/>
  <c r="E155" i="2"/>
  <c r="H155" i="2"/>
  <c r="E149" i="2"/>
  <c r="H149" i="2"/>
  <c r="E143" i="2"/>
  <c r="H143" i="2"/>
  <c r="E137" i="2"/>
  <c r="H137" i="2"/>
  <c r="E131" i="2"/>
  <c r="H131" i="2"/>
  <c r="E125" i="2"/>
  <c r="H125" i="2"/>
  <c r="E119" i="2"/>
  <c r="H119" i="2"/>
  <c r="E113" i="2"/>
  <c r="H113" i="2"/>
  <c r="E107" i="2"/>
  <c r="H107" i="2"/>
  <c r="E101" i="2"/>
  <c r="H101" i="2"/>
  <c r="E95" i="2"/>
  <c r="H95" i="2"/>
  <c r="E89" i="2"/>
  <c r="H89" i="2"/>
  <c r="E83" i="2"/>
  <c r="H83" i="2"/>
  <c r="E77" i="2"/>
  <c r="H77" i="2"/>
  <c r="E71" i="2"/>
  <c r="H71" i="2"/>
  <c r="E65" i="2"/>
  <c r="H65" i="2"/>
  <c r="E59" i="2"/>
  <c r="H59" i="2"/>
  <c r="E53" i="2"/>
  <c r="H53" i="2"/>
  <c r="E47" i="2"/>
  <c r="H47" i="2"/>
  <c r="E41" i="2"/>
  <c r="H41" i="2"/>
  <c r="E35" i="2"/>
  <c r="H35" i="2"/>
  <c r="E29" i="2"/>
  <c r="H29" i="2"/>
  <c r="E23" i="2"/>
  <c r="H23" i="2"/>
  <c r="E17" i="2"/>
  <c r="H17" i="2"/>
  <c r="E11" i="2"/>
  <c r="H11" i="2"/>
  <c r="E5" i="2"/>
  <c r="H5" i="2"/>
  <c r="H366" i="2"/>
  <c r="H312" i="2"/>
  <c r="H258" i="2"/>
  <c r="H204" i="2"/>
  <c r="H150" i="2"/>
  <c r="H84" i="2"/>
  <c r="E380" i="2"/>
  <c r="E57" i="2"/>
  <c r="E244" i="2"/>
  <c r="E238" i="2"/>
  <c r="E232" i="2"/>
  <c r="E226" i="2"/>
  <c r="E220" i="2"/>
  <c r="E214" i="2"/>
  <c r="E208" i="2"/>
  <c r="E202" i="2"/>
  <c r="E196" i="2"/>
  <c r="E190" i="2"/>
  <c r="E184" i="2"/>
  <c r="E178" i="2"/>
  <c r="E172" i="2"/>
  <c r="E166" i="2"/>
  <c r="E160" i="2"/>
  <c r="E154" i="2"/>
  <c r="E148" i="2"/>
  <c r="E142" i="2"/>
  <c r="E136" i="2"/>
  <c r="E130" i="2"/>
  <c r="E124" i="2"/>
  <c r="E118" i="2"/>
  <c r="E112" i="2"/>
  <c r="E106" i="2"/>
  <c r="E100" i="2"/>
  <c r="H100" i="2"/>
  <c r="E94" i="2"/>
  <c r="E88" i="2"/>
  <c r="E82" i="2"/>
  <c r="H82" i="2"/>
  <c r="E76" i="2"/>
  <c r="H76" i="2"/>
  <c r="E70" i="2"/>
  <c r="E64" i="2"/>
  <c r="H64" i="2"/>
  <c r="E58" i="2"/>
  <c r="E52" i="2"/>
  <c r="E46" i="2"/>
  <c r="H46" i="2"/>
  <c r="E40" i="2"/>
  <c r="H40" i="2"/>
  <c r="E34" i="2"/>
  <c r="H34" i="2"/>
  <c r="E28" i="2"/>
  <c r="H28" i="2"/>
  <c r="E22" i="2"/>
  <c r="E16" i="2"/>
  <c r="E10" i="2"/>
  <c r="H10" i="2"/>
  <c r="E4" i="2"/>
  <c r="H4" i="2"/>
  <c r="H238" i="2"/>
  <c r="H220" i="2"/>
  <c r="H202" i="2"/>
  <c r="H184" i="2"/>
  <c r="H166" i="2"/>
  <c r="H148" i="2"/>
  <c r="H130" i="2"/>
  <c r="H52" i="2"/>
  <c r="E321" i="2"/>
  <c r="E315" i="2"/>
  <c r="E303" i="2"/>
  <c r="E297" i="2"/>
  <c r="E285" i="2"/>
  <c r="E279" i="2"/>
  <c r="E267" i="2"/>
  <c r="E261" i="2"/>
  <c r="E249" i="2"/>
  <c r="E243" i="2"/>
  <c r="E231" i="2"/>
  <c r="E225" i="2"/>
  <c r="E213" i="2"/>
  <c r="E207" i="2"/>
  <c r="E195" i="2"/>
  <c r="E189" i="2"/>
  <c r="E177" i="2"/>
  <c r="E171" i="2"/>
  <c r="E159" i="2"/>
  <c r="E153" i="2"/>
  <c r="E141" i="2"/>
  <c r="E135" i="2"/>
  <c r="E123" i="2"/>
  <c r="E117" i="2"/>
  <c r="H117" i="2"/>
  <c r="H111" i="2"/>
  <c r="H105" i="2"/>
  <c r="E105" i="2"/>
  <c r="E99" i="2"/>
  <c r="H93" i="2"/>
  <c r="E87" i="2"/>
  <c r="E81" i="2"/>
  <c r="H75" i="2"/>
  <c r="H69" i="2"/>
  <c r="E69" i="2"/>
  <c r="E63" i="2"/>
  <c r="H57" i="2"/>
  <c r="E51" i="2"/>
  <c r="E45" i="2"/>
  <c r="H39" i="2"/>
  <c r="H33" i="2"/>
  <c r="E33" i="2"/>
  <c r="E27" i="2"/>
  <c r="H27" i="2"/>
  <c r="H21" i="2"/>
  <c r="E15" i="2"/>
  <c r="E9" i="2"/>
  <c r="H309" i="2"/>
  <c r="H291" i="2"/>
  <c r="H255" i="2"/>
  <c r="H237" i="2"/>
  <c r="H201" i="2"/>
  <c r="H183" i="2"/>
  <c r="H147" i="2"/>
  <c r="H129" i="2"/>
  <c r="H94" i="2"/>
  <c r="H51" i="2"/>
  <c r="H9" i="2"/>
  <c r="E93" i="2"/>
  <c r="E39" i="2"/>
  <c r="H284" i="2"/>
  <c r="E284" i="2"/>
  <c r="E278" i="2"/>
  <c r="H278" i="2"/>
  <c r="H272" i="2"/>
  <c r="H266" i="2"/>
  <c r="E266" i="2"/>
  <c r="E260" i="2"/>
  <c r="H260" i="2"/>
  <c r="H254" i="2"/>
  <c r="H248" i="2"/>
  <c r="E248" i="2"/>
  <c r="E242" i="2"/>
  <c r="H242" i="2"/>
  <c r="H236" i="2"/>
  <c r="H230" i="2"/>
  <c r="E230" i="2"/>
  <c r="E224" i="2"/>
  <c r="H224" i="2"/>
  <c r="H218" i="2"/>
  <c r="H212" i="2"/>
  <c r="E212" i="2"/>
  <c r="E206" i="2"/>
  <c r="H206" i="2"/>
  <c r="H200" i="2"/>
  <c r="H194" i="2"/>
  <c r="E194" i="2"/>
  <c r="E188" i="2"/>
  <c r="H188" i="2"/>
  <c r="H182" i="2"/>
  <c r="H176" i="2"/>
  <c r="E176" i="2"/>
  <c r="E170" i="2"/>
  <c r="H170" i="2"/>
  <c r="H164" i="2"/>
  <c r="H158" i="2"/>
  <c r="E158" i="2"/>
  <c r="E152" i="2"/>
  <c r="H152" i="2"/>
  <c r="H146" i="2"/>
  <c r="H140" i="2"/>
  <c r="E140" i="2"/>
  <c r="E134" i="2"/>
  <c r="H134" i="2"/>
  <c r="H128" i="2"/>
  <c r="H122" i="2"/>
  <c r="E122" i="2"/>
  <c r="E116" i="2"/>
  <c r="H116" i="2"/>
  <c r="H110" i="2"/>
  <c r="H104" i="2"/>
  <c r="E104" i="2"/>
  <c r="H98" i="2"/>
  <c r="E98" i="2"/>
  <c r="H92" i="2"/>
  <c r="H86" i="2"/>
  <c r="E86" i="2"/>
  <c r="H80" i="2"/>
  <c r="E80" i="2"/>
  <c r="H74" i="2"/>
  <c r="H68" i="2"/>
  <c r="E68" i="2"/>
  <c r="H62" i="2"/>
  <c r="E62" i="2"/>
  <c r="H56" i="2"/>
  <c r="H50" i="2"/>
  <c r="E50" i="2"/>
  <c r="H44" i="2"/>
  <c r="E44" i="2"/>
  <c r="H38" i="2"/>
  <c r="H32" i="2"/>
  <c r="E32" i="2"/>
  <c r="H26" i="2"/>
  <c r="E26" i="2"/>
  <c r="H20" i="2"/>
  <c r="H14" i="2"/>
  <c r="E14" i="2"/>
  <c r="H8" i="2"/>
  <c r="E8" i="2"/>
  <c r="H244" i="2"/>
  <c r="H226" i="2"/>
  <c r="H208" i="2"/>
  <c r="H190" i="2"/>
  <c r="H172" i="2"/>
  <c r="H154" i="2"/>
  <c r="H136" i="2"/>
  <c r="H118" i="2"/>
  <c r="H106" i="2"/>
  <c r="H63" i="2"/>
  <c r="E254" i="2"/>
  <c r="E200" i="2"/>
  <c r="E146" i="2"/>
  <c r="E92" i="2"/>
  <c r="E38" i="2"/>
  <c r="E259" i="2"/>
  <c r="E253" i="2"/>
  <c r="E247" i="2"/>
  <c r="E241" i="2"/>
  <c r="E235" i="2"/>
  <c r="E229" i="2"/>
  <c r="E223" i="2"/>
  <c r="E217" i="2"/>
  <c r="E211" i="2"/>
  <c r="E205" i="2"/>
  <c r="E199" i="2"/>
  <c r="E193" i="2"/>
  <c r="E187" i="2"/>
  <c r="E181" i="2"/>
  <c r="E175" i="2"/>
  <c r="E169" i="2"/>
  <c r="E163" i="2"/>
  <c r="E157" i="2"/>
  <c r="E151" i="2"/>
  <c r="E145" i="2"/>
  <c r="E139" i="2"/>
  <c r="E133" i="2"/>
  <c r="E127" i="2"/>
  <c r="E121" i="2"/>
  <c r="E115" i="2"/>
  <c r="E109" i="2"/>
  <c r="E103" i="2"/>
  <c r="H103" i="2"/>
  <c r="E97" i="2"/>
  <c r="H97" i="2"/>
  <c r="E91" i="2"/>
  <c r="E85" i="2"/>
  <c r="H85" i="2"/>
  <c r="E79" i="2"/>
  <c r="E73" i="2"/>
  <c r="E67" i="2"/>
  <c r="H67" i="2"/>
  <c r="E61" i="2"/>
  <c r="H61" i="2"/>
  <c r="E55" i="2"/>
  <c r="E49" i="2"/>
  <c r="H49" i="2"/>
  <c r="E43" i="2"/>
  <c r="E37" i="2"/>
  <c r="E31" i="2"/>
  <c r="H31" i="2"/>
  <c r="E25" i="2"/>
  <c r="H25" i="2"/>
  <c r="E19" i="2"/>
  <c r="H19" i="2"/>
  <c r="E13" i="2"/>
  <c r="H13" i="2"/>
  <c r="E7" i="2"/>
  <c r="H333" i="2"/>
  <c r="H315" i="2"/>
  <c r="H297" i="2"/>
  <c r="H279" i="2"/>
  <c r="H261" i="2"/>
  <c r="H243" i="2"/>
  <c r="H225" i="2"/>
  <c r="H207" i="2"/>
  <c r="H189" i="2"/>
  <c r="H171" i="2"/>
  <c r="H153" i="2"/>
  <c r="H135" i="2"/>
  <c r="H115" i="2"/>
  <c r="H88" i="2"/>
  <c r="H73" i="2"/>
  <c r="H45" i="2"/>
  <c r="E75" i="2"/>
  <c r="E21" i="2"/>
  <c r="H259" i="2"/>
  <c r="H250" i="2"/>
  <c r="H241" i="2"/>
  <c r="H232" i="2"/>
  <c r="H223" i="2"/>
  <c r="H214" i="2"/>
  <c r="H205" i="2"/>
  <c r="H196" i="2"/>
  <c r="H187" i="2"/>
  <c r="H178" i="2"/>
  <c r="H169" i="2"/>
  <c r="H160" i="2"/>
  <c r="H151" i="2"/>
  <c r="H142" i="2"/>
  <c r="H133" i="2"/>
  <c r="H124" i="2"/>
  <c r="H87" i="2"/>
  <c r="H58" i="2"/>
  <c r="H43" i="2"/>
  <c r="H22" i="2"/>
  <c r="E290" i="2"/>
  <c r="E236" i="2"/>
  <c r="E182" i="2"/>
  <c r="E128" i="2"/>
  <c r="E74" i="2"/>
  <c r="E20" i="2"/>
  <c r="C412" i="2"/>
  <c r="C414" i="2" s="1"/>
  <c r="H412" i="2" l="1"/>
</calcChain>
</file>

<file path=xl/sharedStrings.xml><?xml version="1.0" encoding="utf-8"?>
<sst xmlns="http://schemas.openxmlformats.org/spreadsheetml/2006/main" count="1998" uniqueCount="1195">
  <si>
    <t>Objeto</t>
  </si>
  <si>
    <t>Honorarios</t>
  </si>
  <si>
    <t>Correo</t>
  </si>
  <si>
    <t>Plazo</t>
  </si>
  <si>
    <t>Link de acceso</t>
  </si>
  <si>
    <t>Fecha Inicio</t>
  </si>
  <si>
    <t>Fecha Finalización</t>
  </si>
  <si>
    <t>Valor del contrato</t>
  </si>
  <si>
    <t>Recursos totales desembolasados o pagados</t>
  </si>
  <si>
    <t>Cantidad de otrosis y adiciones realizadas</t>
  </si>
  <si>
    <t>PUBLICACIÓN DE LA EJECUCIÓN DE LOS CONTRATOS</t>
  </si>
  <si>
    <t>No. Contrato</t>
  </si>
  <si>
    <t>125-Prestar servicios de apoyo a la gestión realizando actividades de soporte técnico para el correcto funcionamiento de la infraestructura técnológica del IDPC.</t>
  </si>
  <si>
    <t>132-Prestar servicios profesionales al Instituto Distrital de Patrimonio Cultural para orientar la implementación de las acciones de fortalecimiento de las Políticas del Estado - Ciudadano en el marco del Modelo Integrado de Planeación y Gestión.</t>
  </si>
  <si>
    <t>133-Prestar servicios profesionales al Instituto Distrital de Patrimonio Cultural para la gestión de las PQRSDF que ingresan a la entidad, a través de los diferentes canales de atención</t>
  </si>
  <si>
    <t>135-Prestar servicios de apoyo a la gestión al Instituto Distrital de Patrimonio Cultural para la atención de los trámites y otros procesos administrativos que solicita la ciudadanía, usuarios y grupos de interés.</t>
  </si>
  <si>
    <t>144-Prestar servicios profesionales al Instituto Distrital de Patrimonio Cultural para apoyar jurídicamente en las actuaciones que se adelanten dentro de los procesos disciplinarios de competencia de la Entidad.</t>
  </si>
  <si>
    <t>149-Prestar servicios profesionales al Instituto Distrital de Patrimonio Cultural en las actividades de seguimiento administrativo y financiero del proyecto de inversión y demás asuntos a cargo de la Subdirección de Gestión Corporativa.</t>
  </si>
  <si>
    <t>150-Prestar servicios profesionales al Instituto Distrital de Patrimonio Cultural para liderar las actividades relacionadas con la gestión contractual y demás asuntos a cargo de la Subdirección de Gestión Corporativa.</t>
  </si>
  <si>
    <t>152-Prestar servicios profesionales al Instituto Distrital de Patrimonio Cultural en la elaboración y seguimiento de planes, procesos y procedimientos de la Subdirección de Gestión Corporativa.</t>
  </si>
  <si>
    <t>86-Prestar servicios profesionales al Instituto Distrital de Patrimonio Cultural en las etapas precontractual, contractual y poscontractual y demás asuntos requeridos.</t>
  </si>
  <si>
    <t>91-Prestar servicios profesionales al Instituto Distrital de Patrimonio Cultural para apoyar jurídicamente la contratación en sus diferentes etapas precontractual, contractual y poscontractual, y demás asuntos requeridos.</t>
  </si>
  <si>
    <t>93-Prestar servicios profesionales al Instituto Distrital de Patrimonio Cultural en el apoyo jurídico que requiera la entidad en las etapas precontractual, contractual y post-contractual.</t>
  </si>
  <si>
    <t>96-Prestar servicios de apoyo a la gestión al Instituto Distrital de Patrimonio Cultural en las actividades relacionadas con la organización y administración del archivo documental de la Oficina Asesora Jurídica.</t>
  </si>
  <si>
    <t>98-Prestar servicios profesionales al Instituto Distrital de Patrimonio Cultural para apoyar jurídicamente la contratación en sus diferentes etapas precontractual, contractual y poscontractual, y demás asuntos jurídicos y administrativos requeridos.</t>
  </si>
  <si>
    <t>80-Prestar servicios de apoyo a la gestión al Instituto Distrital de Patrimonio Cultural en las actividades administrativas que requiera la Dirección General.</t>
  </si>
  <si>
    <t>84-Prestar servicios profesionales al Instituto Distrital de Patrimonio Cultural en las etapas precontractual, contractual y poscontractual y demás asuntos requeridos.</t>
  </si>
  <si>
    <t>117-Prestar servicios profesionales al IDPC, para apoyar la ejecución de evaluaciones y seguimientos, así como los demás roles asignados a la Asesoría de Control Interno, cumpliendo las actividades programadas en el Plan Anual de Auditorías 2021.</t>
  </si>
  <si>
    <t>162-Prestar servicios de apoyo a la gestión al Instituto Distrital de Patrimonio Cultural para el desarrollo de actividades relacionadas con el Programa de Gestión Documental - PGD y el Plan Institucional de Archivos PINAR.</t>
  </si>
  <si>
    <t>164-Prestar servicios de apoyo a la gestión al Instituto Distrital de Patrimonio Cultural en la digitalización y organización de archivos relacionados con la Política de Gestión Documental.</t>
  </si>
  <si>
    <t>90-Prestar servicios profesionales al Instituto Distrital de Patrimonio Cultural en los asuntos contractuales que desarrolle la Oficina Asesora Jurídica, especialmente en la etapa post-contractual.</t>
  </si>
  <si>
    <t>140-Prestar servicios profesionales al Instituto Distrital de Patrimonio Cultural en las actividades relacionadas con la gestión contable, financiera y presupuestal.</t>
  </si>
  <si>
    <t>106-Prestar servicios profesionales al Instituto Distrital de Patrimonio Cultural, para la implementación y monitoreo del Modelo Integrado de Planeación y Gestión-MIPG.</t>
  </si>
  <si>
    <t>99-Prestar servicios de apoyo a la gestión al Instituto Distrital de Patrimonio Cultural en las actividades administrativas que requiera la Oficina Asesoría Jurídica</t>
  </si>
  <si>
    <t>97-Prestar servicios profesionales al Instituto Distrital de Patrimonio Cultural para apoyar a la Oficina Asesora Jurídica en la defensa judicial de los intereses patrimoniales de la entidad</t>
  </si>
  <si>
    <t>115-Prestar servicios profesionales al Instituto Distrital de Patrimonio Cultural, apoyando en la ejecución del Plan Anual de Auditorías 2021, incluyendo todos los roles asignados a la Asesoría de Control Interno.</t>
  </si>
  <si>
    <t>142-Prestar servicios de apoyo a la gestión al Instituto Distrital de Patrimonio Cultural en las actividades administrativas de la Subdirección de Gestión Corporativa.</t>
  </si>
  <si>
    <t>163-Prestar servicios de apoyo a la gestión al Instituto Distrital de Patrimonio Cultural en la organización de archivos recibidos y producidos conforme los procedimientos establecidos y las disposiciones normativas vigentes.</t>
  </si>
  <si>
    <t>119-Prestar servicios profesionales al Instituto Distrital de Patrimonio Cultural para orientar el mejoramiento de la infraestructura técnológica y las actividades de adquisición, actualización, mantenimiento de los sistemas de información.</t>
  </si>
  <si>
    <t>87-Prestar servicios de apoyo a la gestión al Instituto Distrital de Patrimonio Cultural en las actividades relacionadas con la implementación del SECOP II.</t>
  </si>
  <si>
    <t>121-Prestar servicios profesionales al Instituto Distrital de Patrimonio Cultural en las actividades de análisis, construcción, implementación, actualización y soporte de los sistemas de información de la Entidad.</t>
  </si>
  <si>
    <t>165-Prestar servicios profesionales al Instituto Distrital de Patrimonio Cultural para apoyar la implementación de la Política de Gestión Documental del Modelo Integrado de Planeación y Gestión</t>
  </si>
  <si>
    <t>168-Prestar servicios de apoyo a la gestión al Instituto Distrital de Patrimonio Cultural en la recepción, organización documental y de correspondencia.</t>
  </si>
  <si>
    <t>158-Prestar servicios de apoyo a la gestión al Instituto Distrital de Patrimonio Cultural en la organización de archivos recibidos y producidos conforme los procedimientos establecidos y las disposiciones normativas vigentes.</t>
  </si>
  <si>
    <t>134-Prestar servicios profesionales al Instituto Distrital de Patrimonio Cultural en la implementación de la Política de Servicio al Ciudadano en el marco del Modelo Integrado de Planeación y Gestión.</t>
  </si>
  <si>
    <t>101-Prestar servicios profesionales al Instituto Distrital de Patrimonio Cultural, para la implementación de la Política de Participación Ciudadana del Modelo Integrado de Planeación y Gestión.</t>
  </si>
  <si>
    <t>156-Prestar servicios de apoyo a la gestión al Instituto Distrital de Patrimonio Cultural para desarrollar actividades de organización, archivo de documentos y demás actividades administrativas requeridas.</t>
  </si>
  <si>
    <t>146-Prestar servicios profesionales al Instituto Distrital de Patrimonio Cultural en las actividades relacionadas con la gestión del talento humano inherentes a la vinculación, permanencia y retiro de los servidores públicos del IDPC.</t>
  </si>
  <si>
    <t>148-Prestar servicios profesionales al Instituto Distrital de Patrimonio Cultural para apoyar la formulación,  actualización, seguimiento y mejoramiento del Sistema de Gestión de Seguridad y Salud en el Trabajo.</t>
  </si>
  <si>
    <t>170-Prestar servicios de apoyo a la gestión al Instituto Distrital de Patrimonio Cultural, en las actividades operativas relacionadas con la recepción, organización documental y de correspondencia.</t>
  </si>
  <si>
    <t>103-Prestar servicios de apoyo a la gestión al Instituto Distrital de Patrimonio Cultural en la implementación de herramientas para la gestión de la información, en el marco del Modelo Integrado de Planeación y Gestión.</t>
  </si>
  <si>
    <t>102-Prestar servicios profesionales al Instituto Distrital de Patrimonio Cultural, para orientar la implementación de la Política de Participación Ciudadana de la entidad y la incorporación de la participación ciudadana en el programa de Fomento del IDPC.</t>
  </si>
  <si>
    <t>104-Prestar servicios profesionales al Instituto Distrital de Patrimonio Cultural, para apoyar la implementación, seguimiento y mejora del Subsistema de Gestión Ambiental en el marco del Modelo Integrado de Planeación y Gestión.</t>
  </si>
  <si>
    <t>107-Prestar servicios profesionales al Instituto Distrital de Patrimonio Cultural, para el desarrollo de actividades de gestión y monitoreo de la Oficina Asesora de Planeación.</t>
  </si>
  <si>
    <t>110-Prestar servicios profesionales al Instituto Distrital de Patrimonio Cultural para implementar metodologías y estrategias para la participación efectiva de la ciudadanía en los procesos misionales de la entidad.</t>
  </si>
  <si>
    <t>126-Prestar servicios profesionales al Instituto Distrital de Patrimonio Cultural en las actividades de soporte técnico y los trámites para la adquisición de bienes y servicios relacionados con el sistema de información y tecnología.</t>
  </si>
  <si>
    <t>160-Prestar servicios de apoyo a la gestión al Instituto Distrital de Patrimonio Cultural en la organización de archivos relacionados con la Política de Gestión Documental.</t>
  </si>
  <si>
    <t>138-Prestar servicios profesionales al Instituto Distrital de Patrimonio Cultural para la programación, seguimiento y ejecución de las actividades de mantenimiento a los bienes e infraestructura física de propiedad y en administración.</t>
  </si>
  <si>
    <t>343-Prestar servicios profesionales al Instituto Distrital de Patrimonio Cultural para la ejecución de las actividades relacionadas con el Sistema Integrado de Conservación, en concordancia con la normatividad vigente.</t>
  </si>
  <si>
    <t>130-Prestar servicios profesionales para el desarrollo de actividades relacionadas con la seguridad de la información del Instituto Distrital de Patrimonio Cultural</t>
  </si>
  <si>
    <t>131-Prestar servicios profesionales al Instituto Distrital de Patrimonio cultural para la administración de la red de datos del IDPC y participar en la implementación de servicios tecnológicos de red.</t>
  </si>
  <si>
    <t>136-Prestar servicios de apoyo a la gestión al Instituto Distrital de Patrimonio Cultural en las actividades operativas y de mantenimiento a la infraestructura física.</t>
  </si>
  <si>
    <t>137-Prestar servicios profesionales al Instituto Distrital de Patrimonio Cultural en el seguimiento contable y administrativo de los bienes y otros asuntos a cargo del proceso de Bienes e Infraestructura.</t>
  </si>
  <si>
    <t>236-Prestar servicios profesionales al Instituto Distrital de Patrimonio Cultural, para el desarrollo de contenidos comunicativos diversos que apunten al fortalecimiento de la estrategia digital con enfoque participativo y comunitario.</t>
  </si>
  <si>
    <t>128-Prestar servicios profesionales al Instituto Distrital de Patrimonio Cultural para realizar el soporte, mantenimiento, actualización y desarrollo de la plataforma del sistema de gestión documental ORFEO.</t>
  </si>
  <si>
    <t>166-Prestar servicios de apoyo a la gestión al Instituto Distrital de Patrimonio Cultural en las actividades de préstamo, consulta y organización de archivos.</t>
  </si>
  <si>
    <t>212-Prestar apoyo a la gestión del Instituto Distrital de Patrimonio Cultural en las mediaciones educativas y atención al público en las sedes del Museo de Bogotá.</t>
  </si>
  <si>
    <t>116-Prestar servicios profesionales al Instituto Distrital de Patrimonio Cultural par apoyar la planificación y ejecución del componente de acción del programa de recorridos patrimoniales.</t>
  </si>
  <si>
    <t>180-Prestar servicios profesionales al IDPC como Gestor Digital para planear y gestionar estrategias, contenidos y manejo de plataformas digitales, redes sociales y el sitio web del IDPC.</t>
  </si>
  <si>
    <t>210-Prestar apoyo a la gestión del Instituto Distrital de Patrimonio Cultural en las mediaciones educativas y atención al público en las sedes del Museo de Bogotá.</t>
  </si>
  <si>
    <t>175-Prestar servicios profesionales al Instituto Distrital de Patrimonio Cultural llevando a cabo las actividades periodísticas requeridas para el fortalecimiento de la comunicación interna y externa de la entidad.</t>
  </si>
  <si>
    <t>122-Prestar servicios profesionales al Instituto Distrital de Patrimonio Cultural para acompañar el componente histórico de los proyectos editoriales y de las acciones requeridas en la estrategia de territorializacion del Museo de Bogotá.</t>
  </si>
  <si>
    <t>123-Prestar servicios profesionales al Instituto Distrital de Patrimonio Cultural para implementar la Política de Gobierno Digital</t>
  </si>
  <si>
    <t>593-Prestar servicios profesionales al Instituto Distrital de Patrimonio Cultural para orientar los procesos de formación en patrimonio cultural en el ciclo integral de educación para la vida</t>
  </si>
  <si>
    <t>22-Prestar servicios profesionales al Instituto Distrital de Patrimonio Cultural para desarrollar los contenidos de las líneas del programa de formación-investigación.</t>
  </si>
  <si>
    <t>11-Prestar servicios profesionales al Instituto Distrital de Patrimonio Cultural para apoyar las actividades administrativas del programa en Formación en patrimonio cultural en el ciclo integral de educación para la vida</t>
  </si>
  <si>
    <t>251-Prestar servicios profesionales al Instituto Distrital de Patrimonio Cultural para desarrollar procesos que permitan el acceso diverso, plural e igualitario a los programas institucionales, con un enfoque diferencial de discapacidad</t>
  </si>
  <si>
    <t>51-Prestar servicios profesionales al IDPC para adelantar acciones de seguimiento administrativo y apoyo a la supervisión de los contratos de la Subdirección de Gestión Territorial.</t>
  </si>
  <si>
    <t>42-Prestar servicios profesionales al Instituto Distrital de Patrimonio Cultural para orientar el desarrollo y gestión de las acciones jurídicas, administrativas e institucionales en el marco de la implementación del PEMP Centro Historico de Bogotá.</t>
  </si>
  <si>
    <t>52-Prestar servicios profesionales al Instituto Distrital de Patrimonio Cultural para orientar y acompañar jurídicamente los aspectos administrativos de la Subdirección de Gestión Territorial del Patrimonio</t>
  </si>
  <si>
    <t>550-Prestar servicios profesionales para la estructuración, ejecución y liquidación de programas y proyectos de intervención y protección que requiera el Instituto Distrital de Patrimonio Cultural.</t>
  </si>
  <si>
    <t>14-Prestar servicios profesionales al Instituto Distrital de Patrimonio Cultural para acompañar el componente pedagógico de los procesos de Formación en Patrimonio Cultural en el ciclo integral de educación para la vida en Bogotá.</t>
  </si>
  <si>
    <t>325-Prestar servicios profesionales al Instituto Distrital de Patrimonio Cultural para orientar las estrategias, procesos y acciones de comunicación institucional.</t>
  </si>
  <si>
    <t>397-Prestar servicios profesionales como apoyo técnico, administrativo y financiero a la supervisión de proyectos de intervención para la recuperación del patrimonio  cultural - Columbarios - Globo B- que le sean requeridas.</t>
  </si>
  <si>
    <t>30-Prestar servicios profesionales al Instituto Distrital de Patrimonio Cultural para apoyar las acciones técnicas y operativas del inventario y valoración del patrimonio cultural inmueble del Centro Histórico de Bogotá.</t>
  </si>
  <si>
    <t>28-Prestar servicios profesionales al Instituto Distrital de Patrimonio Cultural para apoyar las acciones técnicas y operativas del inventario y valoración del patrimonio cultural inmueble del Centro Histórico de Bogotá.</t>
  </si>
  <si>
    <t>382-Prestar servicios profesionales al Instituto Distrital de Patrimonio Cultural en el estudio y evaluación de las solicitudes de intervención y protección de la Subdirección de Protección e Intervención del Patrimonio</t>
  </si>
  <si>
    <t>29-Prestar servicios profesionales al Instituto Distrital de Patrimonio Cultural para apoyar las acciones técnicas y operativas  inventario y valoración del patrimonio cultural inmueble del Centro Histórico de Bogotá.</t>
  </si>
  <si>
    <t>23-Prestar servicios profesionales al Instituto Distrital de Patrimonio Cultural para la elaboración de documentos técnicos del componente urbano del PEMP Centro Histórico de Bogotá.</t>
  </si>
  <si>
    <t>26-Prestar servicios profesionales al Instituto Distrital de Patrimonio Cultural para orientar la complementación, verificación y consolidación del inventario y valoración del patrimonio cultural inmueble del Centro Histórico de Bogotá.</t>
  </si>
  <si>
    <t>247-Prestar servicios profesionales al Instituto Distrital de Patrimonio Cultural para implementar procesos de participación ciudadana  que aporten a la apropiación, activación e integralidad del patrimonio cultural.</t>
  </si>
  <si>
    <t>20-Prestar servicios profesionales al Instituto Distrital de Patrimonio Cultural para apoyar la transversalización de las líneas del programa de formación-investigación.</t>
  </si>
  <si>
    <t>17-Prestar servicios profesionales al Instituto Distrital de Patrimonio Cultural para acompañar el componente de apropiación social del patrimonio de los procesos de Formación en Patrimonio Cultural en el ciclo integral de educación para la vida en Bogotá</t>
  </si>
  <si>
    <t>414-Prestar servicios de apoyo a la gestión al Instituto Distrital de Patrimonio Cultural en el desarrollo y control de las intervenciones que adelante la Subdirección de Protección e Intervención del Patrimonio en el espacio público y fachadas.</t>
  </si>
  <si>
    <t>451-Prestar servicios de apoyo a la gestión al Instituto Distrital de Patrimonio Cultural para la ejecución de acciones de intervención en bienes muebles ubicados en el espacio público de la ciudad.</t>
  </si>
  <si>
    <t>456-Prestar servicios profesionales al Instituto Distrital de Patrimonio Cultural para el desarrollo del programa "Adopta un monumento".</t>
  </si>
  <si>
    <t>416-Prestar servicios de apoyo a la gestión al Instituto Distrital de Patrimonio Cultural para ejecutar en campo las intervenciones que adelante la Subdirección de Protección e Intervención del Patrimonio en el espacio público y fachadas.</t>
  </si>
  <si>
    <t>421-Prestar servicios de apoyo a la gestión al Instituto Distrital de Patrimonio Cultural para ejecutar en campo las intervenciones que adelante la Subdirección de Protección e Intervención del Patrimonio en el espacio público y fachadas.</t>
  </si>
  <si>
    <t>417-Prestar servicios de apoyo a la gestión al Instituto Distrital de Patrimonio Cultural para ejecutar en campo las intervenciones que adelante la Subdirección de Protección e Intervención del Patrimonio en el espacio público y fachadas.</t>
  </si>
  <si>
    <t>419-Prestar servicios de apoyo a la gestión al Instituto Distrital de Patrimonio Cultural para ejecutar en campo las intervenciones que adelante la Subdirección de Protección e Intervención del Patrimonio en el espacio público y fachadas.</t>
  </si>
  <si>
    <t>143-Prestar servicios profesionales al Instituto Distrital de Patrimonio Cultural para realizar actividades requeridas por la Oficina de Control Interno Disciplinario de la Entidad.</t>
  </si>
  <si>
    <t>418-Prestar servicios de apoyo a la gestión al Instituto Distrital de Patrimonio Cultural para ejecutar en campo las intervenciones que adelante la Subdirección de Protección e Intervención del Patrimonio en el espacio público y fachadas.</t>
  </si>
  <si>
    <t>410-Prestar servicios profesionales al Instituto Distrital de Patrimonio Cultural para apoyar las acciones de intervención que adelante la Subdirección de Protección e Intervención del Patrimonio en el espacio público y fachadas.</t>
  </si>
  <si>
    <t>453-Prestar servicios de apoyo a la gestión al Instituto Distrital de Patrimonio Cultural para la ejecución de acciones de intervención en bienes muebles ubicados en el espacio público de la ciudad.</t>
  </si>
  <si>
    <t>454-Prestar servicios de apoyo a la gestión al Instituto Distrital de Patrimonio Cultural para la ejecución de acciones de intervención en bienes muebles ubicados en el espacio público de la ciudad.</t>
  </si>
  <si>
    <t>455-Prestar servicios de apoyo a la gestión al Instituto Distrital de Patrimonio Cultural para la ejecución de acciones de intervención en bienes muebles ubicados en el espacio público de la ciudad.</t>
  </si>
  <si>
    <t>514-Prestar servicios profesionales  al Instituto Distrital de Patrimonio Cultural para realizar el seguimiento administrativo y levantamiento de información de las acciones de intervención en bienes muebles en la ciudad de Bogotá.</t>
  </si>
  <si>
    <t>153-Prestar servicios profesionales al Instituto Distrital de Patrimonio Cultural para apoyar transversalmente el desarrollo de los ejes estratégicos de la Subdirección de Divulgación y Apropiación del Patrimonio.</t>
  </si>
  <si>
    <t>171-Prestar servicios profesionales al Instituto Distrital de Patrimonio Cultural para apoyar las actividades financieras de la Subdirección de divulgación y apropiación del patrimonio</t>
  </si>
  <si>
    <t>21-Prestar servicios profesionales al Instituto Distrital de Patrimonio Cultural para apoyar el desarrollo de los contenidos de las líneas del programa de formación-investigación.</t>
  </si>
  <si>
    <t>24-Prestar servicios profesionales al Instituto Distrital de Patrimonio Cultural para la elaboración de insumos del componente normativo orientados a la divulgación y posicionamiento del PEMP Centro Histórico de Bogotá.</t>
  </si>
  <si>
    <t>39-Prestar servicios profesionales al Instituto Distrital de Patrimonio Cultural para la elaboración de cartografía y análisis de información que permitan el seguimiento y la evaluación del PEMP Centro Histórico de Bogotá.</t>
  </si>
  <si>
    <t>60-Prestar servicios profesionales al Instituto Distrital de Patrimonio Cultural en las actividades de gestión, acompañamiento y seguimiento de los programas y proyectos, en el marco de la activación de entornos patrimoniales.</t>
  </si>
  <si>
    <t>57-Prestar servicios profesionales al Instituto Distrital de Patrimonio Cultural para el control y apoyo administrativo de seguimiento a metas del proyecto de inversión en la Subdirección de Gestión Territorial.</t>
  </si>
  <si>
    <t>63-Prestar servicios profesionales al Instituto Distrital de Patrimonio Cultural para desarrollar la investigación histórica de los Sectores de Interés Cultural en el marco de la activación de entornos patrimoniales.</t>
  </si>
  <si>
    <t>254-Prestar servicios profesionales al Instituto Distrital de Patrimonio Cultural para elaborar los insumos del componente de patrimonio inmueble y espacio público en el marco de la formulación de los instrumentos de planeación territorial.</t>
  </si>
  <si>
    <t>302-Prestar servicios profesionales al Instituto Distrital de Patrimonio Cultural para apoyar el desarrollo de los aspectos concernientes al manejo de redes húmedas en el marco de la formulación de los instrumentos de gestión territorial.</t>
  </si>
  <si>
    <t>54-Prestar servicios profesionales al Instituto Distrital de Patrimonio Cultural para la consolidación metodológica de bases de datos georeferenciadas y la caracterización de los Sectores de Interés Cultural en la activación de entornos patrimoniales.</t>
  </si>
  <si>
    <t>450-Prestar servicios profesionales al Instituto Distrital de Patrimonio Cultural para realizar el seguimiento técnico de las intervenciones que se realicen sobre los bienes muebles ubicados en el espacio público de la ciudad.</t>
  </si>
  <si>
    <t>281-Prestar servicios profesionales al Instituto Distrital de Patrimonio Cultural para realizar el proceso de participación ciudadana y de divulgación  en el marco de la formulación de los instrumentos de planeación territorial.</t>
  </si>
  <si>
    <t>278-Prestar servicios profesionales al Instituto Distrital de Patrimonio Cultural para elaborar los insumos del componente habitacional en el marco de la formulación de los instrumentos de planeación territorial.</t>
  </si>
  <si>
    <t>290-Prestar servicios profesionales al Instituto Distrital de Patrimonio Cultural para apoyar el proceso de participación ciudadana y  divulgación en el marco de la formulación de los instrumentos de planeación territorial.</t>
  </si>
  <si>
    <t>572-Prestar servicios profesionales al Instituto Distrital de Patrimonio Cultural para elaborar los insumos del componente de patrimonio mueble y espacio público en el marco de la formulación de los instrumentos de planeación territorial.</t>
  </si>
  <si>
    <t>573-Prestar servicios de apoyo a la consolidación del componente cultural y la estrategia de participacion social en la Declaratoria de Sumapaz y demás territorios definidos por la SGT.</t>
  </si>
  <si>
    <t>266-Prestar servicios profesionales al Instituto Distrital de Patrimonio Cultural para elaborar los insumos del componente de movilidad y accesibilidad en el marco de la formulación de los instrumentos de planeación territorial.</t>
  </si>
  <si>
    <t>272-Prestar servicios profesionales al Instituto Distrital de Patrimonio Cultural para apoyar el desarrollo técnico de los insumos urbanos en el marco de la formulación de los instrumentos de planeación territorial.</t>
  </si>
  <si>
    <t>31-Prestar servicios profesionales al Instituto Distrital de Patrimonio Cultural para apoyar las acciones técnicas y operativas del inventario y valoración del patrimonio cultural inmueble del Centro Histórico de Bogotá.</t>
  </si>
  <si>
    <t>55-Prestar servicios de apoyo al Instituto Distrital de Patrimonio Cultural para desarrollar actividades de gestión administrativa en la Subdirección de Gestión Territorial.</t>
  </si>
  <si>
    <t>25-Prestar servicios profesionales al Instituto Distrital de Patrimonio Cultural para la elaboración de insumos técnicos de valoración del patrimonio inmueble del PEMP Centro Histórico de Bogotá.</t>
  </si>
  <si>
    <t>59-Prestar servicios profesionales al Instituto Distrital de Patrimonio Cultural para orientar la gestión intra e interinstitucional en el marco de la activación de entornos patrimoniales.</t>
  </si>
  <si>
    <t>139-Prestar servicios profesionales al Instituto Distrital de Patrimonio Cultural para la realización de actividades financieras, presupuestales, contables y tributarias requeridas por el IDPC</t>
  </si>
  <si>
    <t>185-Prestar servicios de apoyo a la gestión al Instituto Distrital de Patrimonio Cultural para apoyar las estrategias de comunicación relacionadas con la memoria y valoración del patromonio cultural</t>
  </si>
  <si>
    <t>415-Prestar servicios de apoyo a la gestión al Instituto Distrital de Patrimonio Cultural para ejecutar en campo las intervenciones que adelante la Subdirección de Protección e Intervención del Patrimonio en el espacio público y fachadas.</t>
  </si>
  <si>
    <t>452-Prestar servicios de apoyo a la gestión al Instituto Distrital de Patrimonio Cultural para la ejecución de acciones de intervención en bienes muebles ubicados en el espacio público de la ciudad.</t>
  </si>
  <si>
    <t>271-Prestar servicios profesionales para apoyar la  implementación y seguimiento  de las convocatorias del Instituto Distrital de Patrimonio Cultural en el marco del programa distrital de estímulos para la cultura -  vigencia 2021.</t>
  </si>
  <si>
    <t>182-Prestar servicios de apoyo a la gestión al Instituto Distrital de Patrimonio Cultural para realizar el registro fotográfico y audiovisual requeridas para el fortalecimiento de la comunicación interna y externa de la entidad.</t>
  </si>
  <si>
    <t>159-Prestar servicios profesionales al Instituto Distrital de Patrimonio Cultural para apoyar el desarrollo y seguimiento de los proyectos misionales de la Subdirección de Divulgación y apropiación del patrimonio</t>
  </si>
  <si>
    <t>420-Prestar servicios de apoyo a la gestión al Instituto Distrital de Patrimonio Cultural para ejecutar en campo las intervenciones que adelante la Subdirección de Protección e Intervención del Patrimonio en el espacio público y fachadas.</t>
  </si>
  <si>
    <t>441-Prestar servicios de apoyo a la gestión en actividades relacionadas con la evaluación de solicitudes de equiparación a estrato 1, amenaza de ruina y aquellas relacionadas con las acciones de control urbano en bienes de interés cultural.</t>
  </si>
  <si>
    <t>45-Prestar servicios profesionales al Instituto Distrital de Patrimonio Cultural para orientar y desarrollar estrategias, acciones de gestión colaborativa, participación ciudadana en la implementación del PEMP Centro Histórico de Bogotá.</t>
  </si>
  <si>
    <t>253-Prestar servicios profesionales al Instituto Distrital de Patrimonio Cultural para elaborar los insumos del componente de patrimonio cultural inmaterial en la formulación de los instrumentos de planeación territorial.</t>
  </si>
  <si>
    <t>319-Prestar servicios profesionales al Instituto Distrital de Patrimonio Cultural para el diseño y desarrollo de la estrategia de relacionamiento interinstitucional y apoyo administrativo de la declaratoria de Sumapaz y demás territorios del IDPC.</t>
  </si>
  <si>
    <t>518-Prestar servicios de apoyo a la gestión al Instituto Distrital de Patrimonio Cultural, para ejecutar en campo las intervenciones que adelante la Subdirección de Protección e Intervención del Patrimonio en el espacio público y fachadas.</t>
  </si>
  <si>
    <t>105-Prestar servicios profesionales al Instituto Distrital de Patrimonio Cultural, para orientar la articulación de actividades de seguimiento y monitoreo de los proyectos misionales de la entidad.</t>
  </si>
  <si>
    <t>533-Prestar servicios profesionales al Instituto Distrital de Patrimonio Cultural para apoyar el inventario de patrimonio cultural de Bogotá,  realizando acciones de valoración, identificación, documentación y registro en campo.</t>
  </si>
  <si>
    <t>13-Prestar servicios profesionales al Instituto Distrital de Patrimonio Cultural como enlace territorial de los procesos de Formación en patrimonio cultural en el ciclo integral de educación para la vida en Bogotá</t>
  </si>
  <si>
    <t>177-Prestar servicios profesionales al Instituto Distrital de Patrimonio Cultural en el diseño de piezas gráficas y de comunicación requeridas para el desarrollo de las acciones de comunicaciones de la entidad</t>
  </si>
  <si>
    <t>178-Prestar servicios profesionales al Instituto Distrital de Patrimonio Cultural para acompañar la producción audiovisual y multimedial requerida para el desarrollo de las acciones de comunicación de la entidad</t>
  </si>
  <si>
    <t>386-Prestar servicios profesionales al Instituto Distrital de Patrimonio Cultural en el estudio y evaluación de las solicitudes de intervención y protección de la Subdirección de Protección e Intervención del Patrimonio.</t>
  </si>
  <si>
    <t>120-Prestar servicios profesionales al Instituto Distrital de Patrimonio Cultural para apoyar las actividades de imagen gráfica y diseño de las publicaciones y proyectos editoriales adelantados en el plan de publicaciones institucional.</t>
  </si>
  <si>
    <t>118-Prestar servicios profesionales al Instituto Distrital de Patrimonio Cultural para orientar los proyectos de publicaciones desarrollados en el marco de la estrategia de territorializacion del Museo de Bogotá.</t>
  </si>
  <si>
    <t>111-Prestar servicios profesionales al Instituto Distrital de Patrimonio Cultural para apoyar la planificación y ejecución del componente de reflexión del programa de recorridos patrimoniales</t>
  </si>
  <si>
    <t>151-Prestar servicios profesionales al Instituto Distrital de Patrimonio Cultural para acompañar jurídicamente a la Subdirección de Divulgación y Apropiación del Patrimonio Cultural.</t>
  </si>
  <si>
    <t>56-Prestar servicios profesionales al Instituto Distrital de Patrimonio Cultural en las actividades de seguimiento administrativo y contractual requeridas por la Subdirección de Gestión Territorial del Patrimonio.</t>
  </si>
  <si>
    <t>288-Prestar servicios profesionales al Instituto Distrital de Patrimonio Cultural para apoyar la elaboración de insumos arquitectónicos, urbanísticos y gráficos orientados a la divulgación pública del PEMP Centro Histórico de Bogotá.</t>
  </si>
  <si>
    <t>292-Prestar servicios profesionales al Instituto Distrital de Patrimonio Cultural para apoyar el proceso de participación ciudadana y divulgación en el marco de la formulación de los instrumentos de planeación territorial.</t>
  </si>
  <si>
    <t>326-Prestar servicios al Instituto Distrital de Patrimonio Cultural de apoyo a la gestión ambiental participativa en el marco de los proyectos de declaratoria de Sumapaz y demas territorios definidos por la SGT.</t>
  </si>
  <si>
    <t>94-Prestar servicios profesionales al Instituto Distrital de Patrimonio Cultural para apoyar las actividades relacionadas con los procesos de gestión contractual y gestión jurídica, liderados por la Oficina Asesora Jurídica.</t>
  </si>
  <si>
    <t>310-Prestar servicios profesionales al Instituto Distrital de Patrimonio Cultural para elaborar los insumos del componente de patrimonio inmueble en el marco de la formulación de los instrumentos de planeación territorial.</t>
  </si>
  <si>
    <t>320-Prestar servicios profesionales al Instituto Distrital de Patrimonio Cultural para la consolidación del componente cultural del expediente para la declaratoria de Sumapaz como patrimonio, incorporando la estrategia de participación social.</t>
  </si>
  <si>
    <t>275-Prestar servicios profesionales al Instituto Distrital de Patrimonio Cultural para el desarrollo de actividades técnicas de análisis, producción de mapas y reportes de apoyo necesario para los instrumentos de planeación.</t>
  </si>
  <si>
    <t>167-Prestar servicios profesionales al Instituto Distrital de Patrimonio Cultural para orientar las acciones administrativas a cargo de la Subdirección de Divulgación y Apropiación del Patrimonio.</t>
  </si>
  <si>
    <t>340-Prestar servicios profesionales al Instituto Distrital de Patrimonio Cultural para apoyar la armonización intercultural en perspectiva étnica para los proyectos de declaratoria de Sumapaz y demás territorios IDPC.</t>
  </si>
  <si>
    <t>38-Prestar servicios profesionales al Instituto Distrital de Patrimonio Cultural para apoyar las acciones técnicas y operativas  inventario y valoración del patrimonio cultural inmueble del Centro Histórico de Bogotá.</t>
  </si>
  <si>
    <t>248-Prestar servicios profesionales al Instituto Distrital de Patrimonio Cultural para direccionar el desarrollo técnico de los insumos urbanos en el marco de la formulación de los instrumentos de planeación territorial.</t>
  </si>
  <si>
    <t>33-Prestar servicios profesionales al Instituto Distrital de Patrimonio Cultural para apoyar las acciones técnicas y operativas  inventario y valoración del patrimonio cultural inmueble del Centro Histórico de Bogotá.</t>
  </si>
  <si>
    <t>32-Prestar servicios profesionales al Instituto Distrital de Patrimonio Cultural para apoyar las acciones técnicas y operativas  inventario y valoración del patrimonio cultural inmueble del Centro Histórico de Bogotá.</t>
  </si>
  <si>
    <t>34-Prestar servicios profesionales al Instituto Distrital de Patrimonio Cultural para apoyar las acciones técnicas y operativas  inventario y valoración del patrimonio cultural inmueble del Centro Histórico de Bogotá.</t>
  </si>
  <si>
    <t>338-Prestar servicios de apoyo a la gestión como conductor de los vehículos de propiedad del IDPC.</t>
  </si>
  <si>
    <t>339-Prestar servicios de apoyo a la gestión en actividades de mantenimiento de los bienes de propiedad y a cargo del Instituto Distrital de Patrimonio Cultural.</t>
  </si>
  <si>
    <t>344-Prestar los servicios de apoyo a la gestión para el mantenimiento de los jardines y zonas verdes existentes en las instalaciones del IDPC.</t>
  </si>
  <si>
    <t>68-Prestar servicios profesionales al Instituto Distrital de Patrimonio Cultural para formular estrategias de estructuración desde el componente técnico en los procesos que requiera la Subdirección de Gestión Territorial.</t>
  </si>
  <si>
    <t>35-Prestar servicios profesionales al Instituto Distrital de Patrimonio Cultural para apoyar las acciones técnicas y operativas  inventario y valoración del patrimonio cultural inmueble del Centro Histórico de Bogotá.</t>
  </si>
  <si>
    <t>36-Prestar servicios profesionales al Instituto Distrital de Patrimonio Cultural para apoyar las acciones técnicas y operativas  inventario y valoración del patrimonio cultural inmueble del Centro Histórico de Bogotá.</t>
  </si>
  <si>
    <t>37-Prestar servicios profesionales al Instituto Distrital de Patrimonio Cultural para apoyar las acciones técnicas y operativas  inventario y valoración del patrimonio cultural inmueble del Centro Histórico de Bogotá.</t>
  </si>
  <si>
    <t>19-Prestar servicios profesionales al Instituto Distrital de Patrimonio Cultural para orientar  el desarrollo de los contenidos de las líneas del programa de formación-investigación.</t>
  </si>
  <si>
    <t>438-Prestar servicios profesionales para realizar la evaluación de solicitudes de equiparación a estrato 1, amenaza de ruina y aquellas relacionadas con las acciones de control urbano en bienes de interés cultural.</t>
  </si>
  <si>
    <t>315-Prestar servicios profesionales al Instituto Distrital de Patrimonio Cultural para elaborar el componente de patrimonio naural en la consolidación del expediente de la declaratoria de Sumapaz.</t>
  </si>
  <si>
    <t>541-Prestar servicios de apoyo a la gestión para realizar las actividades administrativas y operativas de la Subdirección requeridas por la Subdirección de Protección e Intervención del Patrimonio.</t>
  </si>
  <si>
    <t>544-Prestar servicios profesionales para la estructuración, ejecución y liquidación de programas y proyectos de intervención y protección que requiera el Instituto Distrital de Patrimonio Cultural.</t>
  </si>
  <si>
    <t>546-Prestar servicios profesionales para orientar la gestión, planeación y seguimiento de las estrategias, programas y proyectos de la Subdirección de Protección e Intervención del Patrimonio del Instituto Distrital de Patrimonio Cultural.</t>
  </si>
  <si>
    <t>547-Prestar servicios profesionales para el desarrollo y control de las actividades y procedimientos financieros que se requieran en la Subdirección de Protección e Intervención del Patrimonio del Instituto Distrital de Patrimonio Cultural.</t>
  </si>
  <si>
    <t>75-Prestar servicios profesionales al Instituto Distrital de Patrimonio Cultural para orientar  el proceso de inventario de patrimonio cultural inmaterial de Bogotá, desde la perspectiva de patrimonios integrados.</t>
  </si>
  <si>
    <t>73-Prestar servicios profesionales al IDPC para apoyar el desarrollo de  procesos de salvaguardia y declaratoria del patrimonio cultural inmaterial de la ciudad, con énfasis en diversidad territorial y poblacional</t>
  </si>
  <si>
    <t>341-Prestar servicios de apoyo a la gestión como conductor de los vehículos de propiedad del IDPC.</t>
  </si>
  <si>
    <t>412-Prestar servicios profesionales al Instituto Distrital de Patrimonio Cultural para apoyar las acciones de intervención que adelante la Subdirección de Protección e Intervención del Patrimonio en el espacio público y fachadas.</t>
  </si>
  <si>
    <t>449-Prestar servicios profesionales al Instituto Distrital de Patrimonio Cultural para realizar el seguimiento técnico de las intervenciones que se realicen sobre los bienes muebles ubicados en el espacio público de la ciudad.</t>
  </si>
  <si>
    <t>384-Prestar servicios profesionales al Instituto Distrital de Patrimonio Cultural para orientar y apoyar la evaluación técnica relacionada con las solicitudes de intervención y protección en los Bienes de Interés Cultural del Distrito Capital.</t>
  </si>
  <si>
    <t>545-Prestar servicios profesionales al Instituto Distrital de Patrimonio Cultural para orientar y acompañar jurídicamente los temas relacionados con el manejo, intervención, protección y sostenibilidad del patrimonio cultural.</t>
  </si>
  <si>
    <t>551-Prestar servicios profesionales al Instituto Distrital de Patrimonio Cultural para apoyar la gestión de los programas y proyectos de intervención y protección que requiera la Subdirección de Protección e Intervención del Patrimonio.</t>
  </si>
  <si>
    <t>548-Prestar servicios profesionales para llevar a cabo el seguimiento y control de la ejecución de metas y planes operativos a cargo de la Subdirección de Protección e Intervención del Patrimonio del Instituto Distrital de Patrimonio Cultural.</t>
  </si>
  <si>
    <t>543-Prestar servicios profesionales para la estructuración, ejecución y liquidación de programas y proyectos de intervención y protección que requiera el Instituto Distrital de Patrimonio Cultural.</t>
  </si>
  <si>
    <t>542-Prestar servicios profesionales en los asuntos jurídicos requeridos por la Subdirección de Protección e Intervención del Patrimonio.</t>
  </si>
  <si>
    <t>227-Pestar servicios profesionales al Instituto Distrital de Patrimonio Cultural en los trámites administrativos y operativos generados por la operación del Museo de Bogotá</t>
  </si>
  <si>
    <t>197-Prestar servicios de apoyo a la gestión al Instituto Distrital de Patrimonio Cultural en los procesos de montaje y actividades de mantenimiento requeridas por el Museo de Bogotá.</t>
  </si>
  <si>
    <t>208-Prestar servicios profesionales al Instituto Distrital de Patrimonio Cultural en la orientación y ejecución de los procesos de mediación de las exposiciones del Museo de Bogotá.</t>
  </si>
  <si>
    <t>157-Prestar servicios profesionales al Instituto Distrital de Patrimonio Cultural requeridos para apoyar el desarrollo de los procesos administrativos de la Subdirección de Divulgación y Apropiación del Patrimonio.</t>
  </si>
  <si>
    <t>560-Prestar servicios profesionales al Instituto Distrital de Patrimonio Cultural para apoyar la preparación de las solicitudes a presentar al Consejo Distrital de Patrimonio Cultural y en el desarrollo del inventario de bienes de interés cultural.</t>
  </si>
  <si>
    <t>383-Prestar servicios profesionales al Instituto Distrital de Patrimonio Cultural para orientar el proceso de evaluación técnica relacionada con las solicitudes de intervención y protección en los Bienes de Interés Cultural del Distrito Capital.</t>
  </si>
  <si>
    <t>385-Prestar servicios profesionales al Instituto Distrital de Patrimonio Cultural en el estudio y evaluación de las solicitudes de intervención y protección de la Subdirección de Protección e Intervención del Patrimonio.</t>
  </si>
  <si>
    <t>268-Prestar servicios profesionales para apoyar la  implementación y seguimiento  de las convocatorias del Instituto Distrital de Patrimonio Cultural en el marco del programa distrital de estímulos para la cultura, vigencia 2021.</t>
  </si>
  <si>
    <t>409-Prestar servicios profesionales al Instituto Distrital de Patrimonio Cultural para apoyar las acciones de intervención que adelante la Subdirección de Protección e Intervención del Patrimonio en el espacio público y fachadas.</t>
  </si>
  <si>
    <t>27-Prestar servicios profesionales al Instituto Distrital de Patrimonio Cultural para apoyar las acciones técnicas y operativas del inventario y valoración del patrimonio cultural inmueble del Centro Histórico de Bogotá.</t>
  </si>
  <si>
    <t>72-Prestar servicios profesionales al IDPC para apoyar procesos de salvaguardia del patrimonio cultural inmaterial del Distrito Capital, a través de estrategias y acciones de reconocimiento, declaratoria y gestión integral del patrimonio</t>
  </si>
  <si>
    <t>169-Prestar servicios profesionales al Instituto Distrital de Patrimonio Cultural para el manejo y consulta de las colecciones que hacen parte del Centro de Documentación de la Entidad.</t>
  </si>
  <si>
    <t>62-Prestar servicios profesionales al Instituto Distrital de Patrimonio Cultural para desarrollar la gestión y formulación del componente urbano y de espacio público para los programas y proyectos en el marco de la activación de entornos patrimoniales.</t>
  </si>
  <si>
    <t>256-Prestar servicios profesionales al Instituto Distrital de Patrimonio Cultural para direccionar el desarrollo técnico de los insumos urbanos en el marco de la formulación de los instrumentos de planeación territorial.</t>
  </si>
  <si>
    <t>114-Prestar servicios profesionales al Instituto Distrital de Patrimonio Cultural para apoyar la planificación y ejecución del componente de exploración del programa de recorridos patrimoniales.</t>
  </si>
  <si>
    <t>113-Prestar servicios profesionales al Instituto Distrital de Patrimonio Cultural para orientar la planificación y ejecución del programa de recorridos patrimoniales en el marco de la estrategia de territorialización del Museo de Bogotá</t>
  </si>
  <si>
    <t>43-Prestar servicios profesionales al Instituto Distrital de Patrimonio Cultural para apoyar la elaboración de insumos arquitectónicos, urbanísticos y gráficos orientados a la divulgación pública del PEMP Centro Histórico de Bogotá.</t>
  </si>
  <si>
    <t>50-Prestar servicios profesionales al Instituto Distrital de Patrimonio Cultural para orientar la gestión interinstitucional de los programas y proyectos, en el marco de la activación de entornos patrimoniales.</t>
  </si>
  <si>
    <t>617-Prestar servicios profesionales al Instituto Distrital de Patrimonio Cultural en la ejecución de los procesos de generación de contenidos museográficos en torno a la movilización social para el Museo de la Ciudad Autoconstruida.</t>
  </si>
  <si>
    <t>108-Prestar servicios profesionales al Instituto Distrital de Patrimonio Cultural, para apoyar la implementación y sistematización de actividades relacionadas con la Política de Participación Ciudadana del Modelo Integrado de Planeación y Gestión.</t>
  </si>
  <si>
    <t>549-Prestar servicios profesionales en el manejo, seguimiento y sistematización de la información generada por la Subdirección de Protección e Intervención del Patrimonio del Instituto Distrital de Patrimonio, en sus diferentes líneas de trabajo.</t>
  </si>
  <si>
    <t>193-Prestar servicios profesionales al Instituto Distrital de Patrimonio Cultural para apoyar el desarrollo de los proyectos del Museo de Bogotá en términos de investigación y producción.</t>
  </si>
  <si>
    <t>196-Prestar servicios profesionales al Instituto Distrital de Patrimonio Cultural en la realización de tareas de diseño gráfico de los proyectos desarrollados por el Museo de Bogotá.</t>
  </si>
  <si>
    <t>200-Prestar servicios profesionales al Instituto Distrital de Patrimonio Cultural para desarrollar actividades de conservación y restauración de la colección del Museo de Bogotá.</t>
  </si>
  <si>
    <t>202-Prestar servicios de apoyo a la gestión del Instituto Distrital de Patrimonio  Cultural para los procesos de digitalización, gestión y consulta del archivo fotográfico de la Colección del Museo de Bogotá</t>
  </si>
  <si>
    <t>188-Prestar servicios profesionales al Instituto Distrital de Patrimonio Cultural para orientar las actividades de curaduría y museología del Museo de Bogotá.</t>
  </si>
  <si>
    <t>181-Prestar servicios profesionales al Instituto Distrital de Patrimonio Cultural para la producción de contenidos comunicativos, actividades, eventos  que fomenten la apropiación del patrimonio cultural</t>
  </si>
  <si>
    <t>194-Prestar servicios profesionales al Instituto Distrital de Patrimonio Cultural en la realización de propuestas de diseño y orientación de procesos museográficos de los proyectos adelantados por el Museo de Bogotá.</t>
  </si>
  <si>
    <t>198-Prestar servicios profesionales al Instituto Distrital de Patrimonio Cultural para orientar la implementación de estudios de públicos del Museo de Bogotá.</t>
  </si>
  <si>
    <t>199-Prestar servicios profesionales al Instituto Distrital de Patrimonio Cultural para orientar las actividades de gestión de colecciones y llevar a cabo las actividades de registro de la colección y bienes a cargo del Museo de Bogotá</t>
  </si>
  <si>
    <t>214-Prestar servicios de apoyo a la gestión al Instituto Distrital de Patrimonio Cultural para la formulación e implementación de los proyectos y servicios digitales del Museo de Bogotá</t>
  </si>
  <si>
    <t>69-Prestar servicios profesionales al Instituto Distrital de Patrimonio Cultural para la elaboración e implementación de metodológias cualitativas para la definición de programas y proyectos, en el marco de la activación de entornos patrimoniales.</t>
  </si>
  <si>
    <t>49-Prestar servicios profesionales al Instituto Distrital de Patrimonio Cultural para adelantar actividades relacionadas con el análisis y consolidación del Sistema de Información Geográfica -SIGPC-, en el marco de la activación de entornos patrimoniales.</t>
  </si>
  <si>
    <t>295-Prestar servicios profesionales al Instituto Distrital de Patrimonio Cultural para elaborar los insumos del componente socioeconómico e instrumentos de financiación en el marco de la activación de entornos patrimoniales.</t>
  </si>
  <si>
    <t>314-Prestar servicios profesionales al Instituto Distrital de Patrimonio Cultural para armonizar la gestión del ordenamiento territorial en torno al agua en el desarrollo de los proyectos de borde urbano rural en los territorios definidos por el IDPC.</t>
  </si>
  <si>
    <t>328-Prestar servicios de apoyo a la gestión del Instituto Distrital de Patrimonio Cultural para la consolidación del componente histórico-arqueológico participativo del Parque Arqueológico de Usme.</t>
  </si>
  <si>
    <t>112-Prestar servicios profesionales al Instituto Distrital de Patrimonio Cultural, para la implementación de metodologías colaborativas para la participación ciudadana efectiva e incidente en los procesos misionales del IDPC.</t>
  </si>
  <si>
    <t>215-Prestar servicios profesionales al IDPC para realizar el diseño y edición del componente gráfico de proyectos y contenidos digitales del Museo de Bogotá.</t>
  </si>
  <si>
    <t>625-Prestar servicios profesionales al Instituto Distrital de Patrimonio Cultural para la articulación del urbanismo con perspectiva de género en los proyectos de la subdirección de gestión territorial en la activación de entornos patrimoniales.</t>
  </si>
  <si>
    <t>331-Prestar servicios de apoyo a la gestión del Instituto Distrital de Patrimonio Cultural para la consolidación del componente educativo, cultural y de actores locales en el Parque Arqueológico de Usme.</t>
  </si>
  <si>
    <t>204-Prestar servicios profesionales al Instituto Distrital de Patrimonio Cultural en la ejecución de los procesos de mediación y generación de contenidos pedagógicos de los proyectos del Museo de Bogotá.  </t>
  </si>
  <si>
    <t>203-Prestar servicios profesionales al Instituto Distrital de Patrimonio Cultural para orientar y desarrollar la estrategia educativa y cultural del Museo de Bogotá́.</t>
  </si>
  <si>
    <t>270-Prestar servicios profesionales al Instituto Distrital de Patrimonio Cultural para evaluar los instrumentos de planeación territorial relacionados con Bienes de Interés Cultural.</t>
  </si>
  <si>
    <t>324-Prestar servicios al Instituto Distrital de Patrimonio Cultural de apoyo a la gestión social e interinstitucional del Parque Arqueológico de Usme.</t>
  </si>
  <si>
    <t>334-Prestar servicios de apoyo al IDPC en la gestión social, participación y seguimiento a las intervenciones en el Parque Arqueológico de Usme.</t>
  </si>
  <si>
    <t>11 meses</t>
  </si>
  <si>
    <t>10 meses</t>
  </si>
  <si>
    <t>9 meses 29 dias</t>
  </si>
  <si>
    <t>300 dias</t>
  </si>
  <si>
    <t>315 dias</t>
  </si>
  <si>
    <t>180 dias</t>
  </si>
  <si>
    <t>255 dias</t>
  </si>
  <si>
    <t>7 meses</t>
  </si>
  <si>
    <t>6 meses</t>
  </si>
  <si>
    <t>9 meses</t>
  </si>
  <si>
    <t>2 meses</t>
  </si>
  <si>
    <t>165 dias</t>
  </si>
  <si>
    <t>8 meses</t>
  </si>
  <si>
    <t>285 dias</t>
  </si>
  <si>
    <t>4 meses</t>
  </si>
  <si>
    <t>270 dias</t>
  </si>
  <si>
    <t>240 dias</t>
  </si>
  <si>
    <t>9 meses 15 dias</t>
  </si>
  <si>
    <t>9 meses y 29 dias</t>
  </si>
  <si>
    <t>120 dias</t>
  </si>
  <si>
    <t>265 dias</t>
  </si>
  <si>
    <t>295 dias</t>
  </si>
  <si>
    <t>60 dias</t>
  </si>
  <si>
    <t>9 meses 10 dias</t>
  </si>
  <si>
    <t>3 meses</t>
  </si>
  <si>
    <t>Recursos pendientes de ejecutar</t>
  </si>
  <si>
    <t>https://community.secop.gov.co/Public/Tendering/OpportunityDetail/Index?noticeUID=CO1.NTC.1670037&amp;isFromPublicArea=True&amp;isModal=False</t>
  </si>
  <si>
    <t>https://community.secop.gov.co/Public/Tendering/OpportunityDetail/Index?noticeUID=CO1.NTC.1670240&amp;isFromPublicArea=True&amp;isModal=False</t>
  </si>
  <si>
    <t>https://community.secop.gov.co/Public/Tendering/OpportunityDetail/Index?noticeUID=CO1.NTC.1670181&amp;isFromPublicArea=True&amp;isModal=False</t>
  </si>
  <si>
    <t>https://community.secop.gov.co/Public/Tendering/OpportunityDetail/Index?noticeUID=CO1.NTC.1670806&amp;isFromPublicArea=True&amp;isModal=False</t>
  </si>
  <si>
    <t>https://community.secop.gov.co/Public/Tendering/OpportunityDetail/Index?noticeUID=CO1.NTC.1671002&amp;isFromPublicArea=True&amp;isModal=False</t>
  </si>
  <si>
    <t>https://community.secop.gov.co/Public/Tendering/OpportunityDetail/Index?noticeUID=CO1.NTC.1670884&amp;isFromPublicArea=True&amp;isModal=False</t>
  </si>
  <si>
    <t>https://community.secop.gov.co/Public/Tendering/OpportunityDetail/Index?noticeUID=CO1.NTC.1671616&amp;isFromPublicArea=True&amp;isModal=False</t>
  </si>
  <si>
    <t>https://community.secop.gov.co/Public/Tendering/OpportunityDetail/Index?noticeUID=CO1.NTC.1672306&amp;isFromPublicArea=True&amp;isModal=False</t>
  </si>
  <si>
    <t>https://community.secop.gov.co/Public/Tendering/OpportunityDetail/Index?noticeUID=CO1.NTC.1670807&amp;isFromPublicArea=True&amp;isModal=False</t>
  </si>
  <si>
    <t>https://community.secop.gov.co/Public/Tendering/OpportunityDetail/Index?noticeUID=CO1.NTC.1670846&amp;isFromPublicArea=True&amp;isModal=False</t>
  </si>
  <si>
    <t>https://community.secop.gov.co/Public/Tendering/OpportunityDetail/Index?noticeUID=CO1.NTC.1670968&amp;isFromPublicArea=True&amp;isModal=False</t>
  </si>
  <si>
    <t>https://community.secop.gov.co/Public/Tendering/OpportunityDetail/Index?noticeUID=CO1.NTC.1670895&amp;isFromPublicArea=True&amp;isModal=False</t>
  </si>
  <si>
    <t>https://community.secop.gov.co/Public/Tendering/OpportunityDetail/Index?noticeUID=CO1.NTC.1672017&amp;isFromPublicArea=True&amp;isModal=False</t>
  </si>
  <si>
    <t>https://community.secop.gov.co/Public/Tendering/OpportunityDetail/Index?noticeUID=CO1.NTC.1671535&amp;isFromPublicArea=True&amp;isModal=False</t>
  </si>
  <si>
    <t>https://community.secop.gov.co/Public/Tendering/OpportunityDetail/Index?noticeUID=CO1.NTC.1672226&amp;isFromPublicArea=True&amp;isModal=False</t>
  </si>
  <si>
    <t>https://community.secop.gov.co/Public/Tendering/OpportunityDetail/Index?noticeUID=CO1.NTC.1671346&amp;isFromPublicArea=True&amp;isModal=False</t>
  </si>
  <si>
    <t>https://community.secop.gov.co/Public/Tendering/OpportunityDetail/Index?noticeUID=CO1.NTC.1670893&amp;isFromPublicArea=True&amp;isModal=False</t>
  </si>
  <si>
    <t>https://community.secop.gov.co/Public/Tendering/OpportunityDetail/Index?noticeUID=CO1.NTC.1672018&amp;isFromPublicArea=True&amp;isModal=False</t>
  </si>
  <si>
    <t>https://community.secop.gov.co/Public/Tendering/OpportunityDetail/Index?noticeUID=CO1.NTC.1672866&amp;isFromPublicArea=True&amp;isModal=False</t>
  </si>
  <si>
    <t>https://community.secop.gov.co/Public/Tendering/OpportunityDetail/Index?noticeUID=CO1.NTC.1672982&amp;isFromPublicArea=True&amp;isModal=False</t>
  </si>
  <si>
    <t>https://community.secop.gov.co/Public/Tendering/OpportunityDetail/Index?noticeUID=CO1.NTC.1709664&amp;isFromPublicArea=True&amp;isModal=False</t>
  </si>
  <si>
    <t>https://community.secop.gov.co/Public/Tendering/OpportunityDetail/Index?noticeUID=CO1.NTC.1672693&amp;isFromPublicArea=True&amp;isModal=False</t>
  </si>
  <si>
    <t>https://community.secop.gov.co/Public/Tendering/OpportunityDetail/Index?noticeUID=CO1.NTC.1672981&amp;isFromPublicArea=True&amp;isModal=False</t>
  </si>
  <si>
    <t>https://community.secop.gov.co/Public/Tendering/OpportunityDetail/Index?noticeUID=CO1.NTC.1677302&amp;isFromPublicArea=True&amp;isModal=False</t>
  </si>
  <si>
    <t>https://community.secop.gov.co/Public/Tendering/OpportunityDetail/Index?noticeUID=CO1.NTC.1672692&amp;isFromPublicArea=True&amp;isModal=False</t>
  </si>
  <si>
    <t>https://community.secop.gov.co/Public/Tendering/OpportunityDetail/Index?noticeUID=CO1.NTC.1673315&amp;isFromPublicArea=True&amp;isModal=False</t>
  </si>
  <si>
    <t>https://community.secop.gov.co/Public/Tendering/OpportunityDetail/Index?noticeUID=CO1.NTC.1672696&amp;isFromPublicArea=True&amp;isModal=False</t>
  </si>
  <si>
    <t>https://community.secop.gov.co/Public/Tendering/OpportunityDetail/Index?noticeUID=CO1.NTC.1673095&amp;isFromPublicArea=True&amp;isModal=False</t>
  </si>
  <si>
    <t>https://community.secop.gov.co/Public/Tendering/OpportunityDetail/Index?noticeUID=CO1.NTC.1673387&amp;isFromPublicArea=True&amp;isModal=False</t>
  </si>
  <si>
    <t>https://community.secop.gov.co/Public/Tendering/OpportunityDetail/Index?noticeUID=CO1.NTC.1675092&amp;isFromPublicArea=True&amp;isModal=False</t>
  </si>
  <si>
    <t>https://community.secop.gov.co/Public/Tendering/OpportunityDetail/Index?noticeUID=CO1.NTC.1674592&amp;isFromPublicArea=True&amp;isModal=False</t>
  </si>
  <si>
    <t>https://community.secop.gov.co/Public/Tendering/OpportunityDetail/Index?noticeUID=CO1.NTC.1676743&amp;isFromPublicArea=True&amp;isModal=False</t>
  </si>
  <si>
    <t>https://community.secop.gov.co/Public/Tendering/OpportunityDetail/Index?noticeUID=CO1.NTC.1674710&amp;isFromPublicArea=True&amp;isModal=False</t>
  </si>
  <si>
    <t>https://community.secop.gov.co/Public/Tendering/OpportunityDetail/Index?noticeUID=CO1.NTC.1692460&amp;isFromPublicArea=True&amp;isModal=False</t>
  </si>
  <si>
    <t>https://community.secop.gov.co/Public/Tendering/OpportunityDetail/Index?noticeUID=CO1.NTC.1685798&amp;isFromPublicArea=True&amp;isModal=False</t>
  </si>
  <si>
    <t>https://community.secop.gov.co/Public/Tendering/OpportunityDetail/Index?noticeUID=CO1.NTC.1677347&amp;isFromPublicArea=True&amp;isModal=False</t>
  </si>
  <si>
    <t>https://community.secop.gov.co/Public/Tendering/OpportunityDetail/Index?noticeUID=CO1.NTC.1678456&amp;isFromPublicArea=True&amp;isModal=False</t>
  </si>
  <si>
    <t>https://community.secop.gov.co/Public/Tendering/OpportunityDetail/Index?noticeUID=CO1.NTC.1677155&amp;isFromPublicArea=True&amp;isModal=False</t>
  </si>
  <si>
    <t>https://community.secop.gov.co/Public/Tendering/OpportunityDetail/Index?noticeUID=CO1.NTC.1677854&amp;isFromPublicArea=True&amp;isModal=False</t>
  </si>
  <si>
    <t>https://community.secop.gov.co/Public/Tendering/OpportunityDetail/Index?noticeUID=CO1.NTC.1677890&amp;isFromPublicArea=True&amp;isModal=False</t>
  </si>
  <si>
    <t>https://community.secop.gov.co/Public/Tendering/OpportunityDetail/Index?noticeUID=CO1.NTC.1678825&amp;isFromPublicArea=True&amp;isModal=False</t>
  </si>
  <si>
    <t>https://community.secop.gov.co/Public/Tendering/OpportunityDetail/Index?noticeUID=CO1.NTC.1679312&amp;isFromPublicArea=True&amp;isModal=False</t>
  </si>
  <si>
    <t>https://community.secop.gov.co/Public/Tendering/OpportunityDetail/Index?noticeUID=CO1.NTC.1679335&amp;isFromPublicArea=True&amp;isModal=False</t>
  </si>
  <si>
    <t>https://community.secop.gov.co/Public/Tendering/OpportunityDetail/Index?noticeUID=CO1.NTC.1681185&amp;isFromPublicArea=True&amp;isModal=False</t>
  </si>
  <si>
    <t>https://community.secop.gov.co/Public/Tendering/OpportunityDetail/Index?noticeUID=CO1.NTC.1681915&amp;isFromPublicArea=True&amp;isModal=False</t>
  </si>
  <si>
    <t>https://community.secop.gov.co/Public/Tendering/OpportunityDetail/Index?noticeUID=CO1.NTC.1684994&amp;isFromPublicArea=True&amp;isModal=False</t>
  </si>
  <si>
    <t>https://community.secop.gov.co/Public/Tendering/OpportunityDetail/Index?noticeUID=CO1.NTC.1683552&amp;isFromPublicArea=True&amp;isModal=False</t>
  </si>
  <si>
    <t>https://community.secop.gov.co/Public/Tendering/OpportunityDetail/Index?noticeUID=CO1.NTC.1684019&amp;isFromPublicArea=True&amp;isModal=False</t>
  </si>
  <si>
    <t>https://community.secop.gov.co/Public/Tendering/OpportunityDetail/Index?noticeUID=CO1.NTC.1684027&amp;isFromPublicArea=True&amp;isModal=False</t>
  </si>
  <si>
    <t>https://community.secop.gov.co/Public/Tendering/OpportunityDetail/Index?noticeUID=CO1.NTC.1684876&amp;isFromPublicArea=True&amp;isModal=False</t>
  </si>
  <si>
    <t>https://community.secop.gov.co/Public/Tendering/OpportunityDetail/Index?noticeUID=CO1.NTC.1690382&amp;isFromPublicArea=True&amp;isModal=False</t>
  </si>
  <si>
    <t>https://community.secop.gov.co/Public/Tendering/OpportunityDetail/Index?noticeUID=CO1.NTC.1684782&amp;isFromPublicArea=True&amp;isModal=False</t>
  </si>
  <si>
    <t>https://community.secop.gov.co/Public/Tendering/OpportunityDetail/Index?noticeUID=CO1.NTC.1685995&amp;isFromPublicArea=True&amp;isModal=False</t>
  </si>
  <si>
    <t>https://community.secop.gov.co/Public/Tendering/OpportunityDetail/Index?noticeUID=CO1.NTC.1684573&amp;isFromPublicArea=True&amp;isModal=False</t>
  </si>
  <si>
    <t>https://community.secop.gov.co/Public/Tendering/OpportunityDetail/Index?noticeUID=CO1.NTC.1685118&amp;isFromPublicArea=True&amp;isModal=False</t>
  </si>
  <si>
    <t>https://community.secop.gov.co/Public/Tendering/OpportunityDetail/Index?noticeUID=CO1.NTC.1684842&amp;isFromPublicArea=True&amp;isModal=False</t>
  </si>
  <si>
    <t>https://community.secop.gov.co/Public/Tendering/OpportunityDetail/Index?noticeUID=CO1.NTC.1685927&amp;isFromPublicArea=True&amp;isModal=False</t>
  </si>
  <si>
    <t>https://community.secop.gov.co/Public/Tendering/OpportunityDetail/Index?noticeUID=CO1.NTC.1686158&amp;isFromPublicArea=True&amp;isModal=False</t>
  </si>
  <si>
    <t>https://community.secop.gov.co/Public/Tendering/OpportunityDetail/Index?noticeUID=CO1.NTC.1685519&amp;isFromPublicArea=True&amp;isModal=False</t>
  </si>
  <si>
    <t>https://community.secop.gov.co/Public/Tendering/OpportunityDetail/Index?noticeUID=CO1.NTC.1685302&amp;isFromPublicArea=True&amp;isModal=False</t>
  </si>
  <si>
    <t>https://community.secop.gov.co/Public/Tendering/OpportunityDetail/Index?noticeUID=CO1.NTC.1685246&amp;isFromPublicArea=True&amp;isModal=False</t>
  </si>
  <si>
    <t>https://community.secop.gov.co/Public/Tendering/OpportunityDetail/Index?noticeUID=CO1.NTC.1691774&amp;isFromPublicArea=True&amp;isModal=False</t>
  </si>
  <si>
    <t>https://community.secop.gov.co/Public/Tendering/OpportunityDetail/Index?noticeUID=CO1.NTC.1691389&amp;isFromPublicArea=True&amp;isModal=False</t>
  </si>
  <si>
    <t>https://community.secop.gov.co/Public/Tendering/OpportunityDetail/Index?noticeUID=CO1.NTC.1694809&amp;isFromPublicArea=True&amp;isModal=False</t>
  </si>
  <si>
    <t>https://community.secop.gov.co/Public/Tendering/OpportunityDetail/Index?noticeUID=CO1.NTC.1694657&amp;isFromPublicArea=True&amp;isModal=False</t>
  </si>
  <si>
    <t>https://community.secop.gov.co/Public/Tendering/OpportunityDetail/Index?noticeUID=CO1.NTC.1695614&amp;isFromPublicArea=True&amp;isModal=False</t>
  </si>
  <si>
    <t>https://community.secop.gov.co/Public/Tendering/OpportunityDetail/Index?noticeUID=CO1.NTC.1696380&amp;isFromPublicArea=True&amp;isModal=False</t>
  </si>
  <si>
    <t>https://community.secop.gov.co/Public/Tendering/OpportunityDetail/Index?noticeUID=CO1.NTC.1697203&amp;isFromPublicArea=True&amp;isModal=False</t>
  </si>
  <si>
    <t>https://community.secop.gov.co/Public/Tendering/OpportunityDetail/Index?noticeUID=CO1.NTC.1700236&amp;isFromPublicArea=True&amp;isModal=False</t>
  </si>
  <si>
    <t>https://community.secop.gov.co/Public/Tendering/OpportunityDetail/Index?noticeUID=CO1.NTC.1700169&amp;isFromPublicArea=True&amp;isModal=False</t>
  </si>
  <si>
    <t>https://community.secop.gov.co/Public/Tendering/OpportunityDetail/Index?noticeUID=CO1.NTC.1693011&amp;isFromPublicArea=True&amp;isModal=False</t>
  </si>
  <si>
    <t>https://community.secop.gov.co/Public/Tendering/OpportunityDetail/Index?noticeUID=CO1.NTC.1695295&amp;isFromPublicArea=True&amp;isModal=False</t>
  </si>
  <si>
    <t>https://community.secop.gov.co/Public/Tendering/OpportunityDetail/Index?noticeUID=CO1.NTC.1695424&amp;isFromPublicArea=True&amp;isModal=False</t>
  </si>
  <si>
    <t>https://community.secop.gov.co/Public/Tendering/OpportunityDetail/Index?noticeUID=CO1.NTC.1695659&amp;isFromPublicArea=True&amp;isModal=False</t>
  </si>
  <si>
    <t>https://community.secop.gov.co/Public/Tendering/OpportunityDetail/Index?noticeUID=CO1.NTC.1696159&amp;isFromPublicArea=True&amp;isModal=False</t>
  </si>
  <si>
    <t>https://community.secop.gov.co/Public/Tendering/OpportunityDetail/Index?noticeUID=CO1.NTC.1697073&amp;isFromPublicArea=True&amp;isModal=False</t>
  </si>
  <si>
    <t>https://community.secop.gov.co/Public/Tendering/OpportunityDetail/Index?noticeUID=CO1.NTC.1700887&amp;isFromPublicArea=True&amp;isModal=False</t>
  </si>
  <si>
    <t>https://community.secop.gov.co/Public/Tendering/OpportunityDetail/Index?noticeUID=CO1.NTC.1698343&amp;isFromPublicArea=True&amp;isModal=False</t>
  </si>
  <si>
    <t>https://community.secop.gov.co/Public/Tendering/OpportunityDetail/Index?noticeUID=CO1.NTC.1698362&amp;isFromPublicArea=True&amp;isModal=False</t>
  </si>
  <si>
    <t>https://community.secop.gov.co/Public/Tendering/OpportunityDetail/Index?noticeUID=CO1.NTC.1699374&amp;isFromPublicArea=True&amp;isModal=False</t>
  </si>
  <si>
    <t>https://community.secop.gov.co/Public/Tendering/OpportunityDetail/Index?noticeUID=CO1.NTC.1698175&amp;isFromPublicArea=True&amp;isModal=False</t>
  </si>
  <si>
    <t>https://community.secop.gov.co/Public/Tendering/OpportunityDetail/Index?noticeUID=CO1.NTC.1700698&amp;isFromPublicArea=True&amp;isModal=False</t>
  </si>
  <si>
    <t>https://community.secop.gov.co/Public/Tendering/OpportunityDetail/Index?noticeUID=CO1.NTC.1702767&amp;isFromPublicArea=True&amp;isModal=False</t>
  </si>
  <si>
    <t>https://community.secop.gov.co/Public/Tendering/OpportunityDetail/Index?noticeUID=CO1.NTC.1700539&amp;isFromPublicArea=True&amp;isModal=False</t>
  </si>
  <si>
    <t>https://community.secop.gov.co/Public/Tendering/OpportunityDetail/Index?noticeUID=CO1.NTC.1701102&amp;isFromPublicArea=True&amp;isModal=False</t>
  </si>
  <si>
    <t>https://community.secop.gov.co/Public/Tendering/OpportunityDetail/Index?noticeUID=CO1.NTC.1701101&amp;isFromPublicArea=True&amp;isModal=False</t>
  </si>
  <si>
    <t>https://community.secop.gov.co/Public/Tendering/OpportunityDetail/Index?noticeUID=CO1.NTC.1701272&amp;isFromPublicArea=True&amp;isModal=False</t>
  </si>
  <si>
    <t>https://community.secop.gov.co/Public/Tendering/OpportunityDetail/Index?noticeUID=CO1.NTC.1701930&amp;isFromPublicArea=True&amp;isModal=False</t>
  </si>
  <si>
    <t>https://community.secop.gov.co/Public/Tendering/OpportunityDetail/Index?noticeUID=CO1.NTC.1702515&amp;isFromPublicArea=True&amp;isModal=False</t>
  </si>
  <si>
    <t>https://community.secop.gov.co/Public/Tendering/OpportunityDetail/Index?noticeUID=CO1.NTC.1701121&amp;isFromPublicArea=True&amp;isModal=False</t>
  </si>
  <si>
    <t>https://community.secop.gov.co/Public/Tendering/OpportunityDetail/Index?noticeUID=CO1.NTC.1701654&amp;isFromPublicArea=True&amp;isModal=False</t>
  </si>
  <si>
    <t>https://community.secop.gov.co/Public/Tendering/OpportunityDetail/Index?noticeUID=CO1.NTC.1702037&amp;isFromPublicArea=True&amp;isModal=False</t>
  </si>
  <si>
    <t>https://community.secop.gov.co/Public/Tendering/OpportunityDetail/Index?noticeUID=CO1.NTC.1703029&amp;isFromPublicArea=True&amp;isModal=False</t>
  </si>
  <si>
    <t>https://community.secop.gov.co/Public/Tendering/OpportunityDetail/Index?noticeUID=CO1.NTC.1703348&amp;isFromPublicArea=True&amp;isModal=False</t>
  </si>
  <si>
    <t>https://community.secop.gov.co/Public/Tendering/OpportunityDetail/Index?noticeUID=CO1.NTC.1703598&amp;isFromPublicArea=True&amp;isModal=False</t>
  </si>
  <si>
    <t>https://community.secop.gov.co/Public/Tendering/OpportunityDetail/Index?noticeUID=CO1.NTC.1702802&amp;isFromPublicArea=True&amp;isModal=False</t>
  </si>
  <si>
    <t>https://community.secop.gov.co/Public/Tendering/OpportunityDetail/Index?noticeUID=CO1.NTC.1703675&amp;isFromPublicArea=True&amp;isModal=False</t>
  </si>
  <si>
    <t>https://community.secop.gov.co/Public/Tendering/OpportunityDetail/Index?noticeUID=CO1.NTC.1722914&amp;isFromPublicArea=True&amp;isModal=False</t>
  </si>
  <si>
    <t>https://community.secop.gov.co/Public/Tendering/OpportunityDetail/Index?noticeUID=CO1.NTC.1707064&amp;isFromPublicArea=True&amp;isModal=False</t>
  </si>
  <si>
    <t>https://community.secop.gov.co/Public/Tendering/OpportunityDetail/Index?noticeUID=CO1.NTC.1734155&amp;isFromPublicArea=True&amp;isModal=False</t>
  </si>
  <si>
    <t>https://community.secop.gov.co/Public/Tendering/OpportunityDetail/Index?noticeUID=CO1.NTC.1706033&amp;isFromPublicArea=True&amp;isModal=False</t>
  </si>
  <si>
    <t>https://community.secop.gov.co/Public/Tendering/OpportunityDetail/Index?noticeUID=CO1.NTC.1705967&amp;isFromPublicArea=True&amp;isModal=False</t>
  </si>
  <si>
    <t>https://community.secop.gov.co/Public/Tendering/OpportunityDetail/Index?noticeUID=CO1.NTC.1706533&amp;isFromPublicArea=True&amp;isModal=False</t>
  </si>
  <si>
    <t>https://community.secop.gov.co/Public/Tendering/OpportunityDetail/Index?noticeUID=CO1.NTC.1707324&amp;isFromPublicArea=True&amp;isModal=False</t>
  </si>
  <si>
    <t>https://community.secop.gov.co/Public/Tendering/OpportunityDetail/Index?noticeUID=CO1.NTC.1708440&amp;isFromPublicArea=True&amp;isModal=False</t>
  </si>
  <si>
    <t>https://community.secop.gov.co/Public/Tendering/OpportunityDetail/Index?noticeUID=CO1.NTC.1708387&amp;isFromPublicArea=True&amp;isModal=False</t>
  </si>
  <si>
    <t>https://community.secop.gov.co/Public/Tendering/OpportunityDetail/Index?noticeUID=CO1.NTC.1708830&amp;isFromPublicArea=True&amp;isModal=False</t>
  </si>
  <si>
    <t>https://community.secop.gov.co/Public/Tendering/OpportunityDetail/Index?noticeUID=CO1.NTC.1706996&amp;isFromPublicArea=True&amp;isModal=False</t>
  </si>
  <si>
    <t>https://community.secop.gov.co/Public/Tendering/OpportunityDetail/Index?noticeUID=CO1.NTC.1708505&amp;isFromPublicArea=True&amp;isModal=False</t>
  </si>
  <si>
    <t>https://community.secop.gov.co/Public/Tendering/OpportunityDetail/Index?noticeUID=CO1.NTC.1707195&amp;isFromPublicArea=True&amp;isModal=False</t>
  </si>
  <si>
    <t>https://community.secop.gov.co/Public/Tendering/OpportunityDetail/Index?noticeUID=CO1.NTC.1710147&amp;isFromPublicArea=True&amp;isModal=False</t>
  </si>
  <si>
    <t>https://community.secop.gov.co/Public/Tendering/OpportunityDetail/Index?noticeUID=CO1.NTC.1708706&amp;isFromPublicArea=True&amp;isModal=False</t>
  </si>
  <si>
    <t>https://community.secop.gov.co/Public/Tendering/OpportunityDetail/Index?noticeUID=CO1.NTC.1708289&amp;isFromPublicArea=True&amp;isModal=False</t>
  </si>
  <si>
    <t>https://community.secop.gov.co/Public/Tendering/OpportunityDetail/Index?noticeUID=CO1.NTC.1709145&amp;isFromPublicArea=True&amp;isModal=False</t>
  </si>
  <si>
    <t>https://community.secop.gov.co/Public/Tendering/OpportunityDetail/Index?noticeUID=CO1.NTC.1708685&amp;isFromPublicArea=True&amp;isModal=False</t>
  </si>
  <si>
    <t>https://community.secop.gov.co/Public/Tendering/OpportunityDetail/Index?noticeUID=CO1.NTC.1709136&amp;isFromPublicArea=True&amp;isModal=False</t>
  </si>
  <si>
    <t>https://community.secop.gov.co/Public/Tendering/OpportunityDetail/Index?noticeUID=CO1.NTC.1710380&amp;isFromPublicArea=True&amp;isModal=False</t>
  </si>
  <si>
    <t>https://community.secop.gov.co/Public/Tendering/OpportunityDetail/Index?noticeUID=CO1.NTC.1712028&amp;isFromPublicArea=True&amp;isModal=False</t>
  </si>
  <si>
    <t>https://community.secop.gov.co/Public/Tendering/OpportunityDetail/Index?noticeUID=CO1.NTC.1711892&amp;isFromPublicArea=True&amp;isModal=False</t>
  </si>
  <si>
    <t>https://community.secop.gov.co/Public/Tendering/OpportunityDetail/Index?noticeUID=CO1.NTC.1714158&amp;isFromPublicArea=True&amp;isModal=False</t>
  </si>
  <si>
    <t>https://community.secop.gov.co/Public/Tendering/OpportunityDetail/Index?noticeUID=CO1.NTC.1714404&amp;isFromPublicArea=True&amp;isModal=False</t>
  </si>
  <si>
    <t>https://community.secop.gov.co/Public/Tendering/OpportunityDetail/Index?noticeUID=CO1.NTC.1713948&amp;isFromPublicArea=True&amp;isModal=False</t>
  </si>
  <si>
    <t>https://community.secop.gov.co/Public/Tendering/OpportunityDetail/Index?noticeUID=CO1.NTC.1727227&amp;isFromPublicArea=True&amp;isModal=False</t>
  </si>
  <si>
    <t>https://community.secop.gov.co/Public/Tendering/OpportunityDetail/Index?noticeUID=CO1.NTC.1725378&amp;isFromPublicArea=True&amp;isModal=False</t>
  </si>
  <si>
    <t>https://community.secop.gov.co/Public/Tendering/OpportunityDetail/Index?noticeUID=CO1.NTC.1722694&amp;isFromPublicArea=True&amp;isModal=False</t>
  </si>
  <si>
    <t>https://community.secop.gov.co/Public/Tendering/OpportunityDetail/Index?noticeUID=CO1.NTC.1719557&amp;isFromPublicArea=True&amp;isModal=False</t>
  </si>
  <si>
    <t>https://community.secop.gov.co/Public/Tendering/OpportunityDetail/Index?noticeUID=CO1.NTC.1719651&amp;isFromPublicArea=True&amp;isModal=False</t>
  </si>
  <si>
    <t>https://community.secop.gov.co/Public/Tendering/OpportunityDetail/Index?noticeUID=CO1.NTC.1725929&amp;isFromPublicArea=True&amp;isModal=False</t>
  </si>
  <si>
    <t>https://community.secop.gov.co/Public/Tendering/OpportunityDetail/Index?noticeUID=CO1.NTC.1726963&amp;isFromPublicArea=True&amp;isModal=False</t>
  </si>
  <si>
    <t>https://community.secop.gov.co/Public/Tendering/OpportunityDetail/Index?noticeUID=CO1.NTC.1727275&amp;isFromPublicArea=True&amp;isModal=False</t>
  </si>
  <si>
    <t>https://community.secop.gov.co/Public/Tendering/OpportunityDetail/Index?noticeUID=CO1.NTC.1727498&amp;isFromPublicArea=True&amp;isModal=False</t>
  </si>
  <si>
    <t>https://community.secop.gov.co/Public/Tendering/OpportunityDetail/Index?noticeUID=CO1.NTC.1730732&amp;isFromPublicArea=True&amp;isModal=False</t>
  </si>
  <si>
    <t>https://community.secop.gov.co/Public/Tendering/OpportunityDetail/Index?noticeUID=CO1.NTC.1729087&amp;isFromPublicArea=True&amp;isModal=False</t>
  </si>
  <si>
    <t>https://community.secop.gov.co/Public/Tendering/OpportunityDetail/Index?noticeUID=CO1.NTC.1727908&amp;isFromPublicArea=True&amp;isModal=False</t>
  </si>
  <si>
    <t>https://community.secop.gov.co/Public/Tendering/OpportunityDetail/Index?noticeUID=CO1.NTC.1727589&amp;isFromPublicArea=True&amp;isModal=False</t>
  </si>
  <si>
    <t>https://community.secop.gov.co/Public/Tendering/OpportunityDetail/Index?noticeUID=CO1.NTC.1728102&amp;isFromPublicArea=True&amp;isModal=False</t>
  </si>
  <si>
    <t>https://community.secop.gov.co/Public/Tendering/OpportunityDetail/Index?noticeUID=CO1.NTC.1728549&amp;isFromPublicArea=True&amp;isModal=False</t>
  </si>
  <si>
    <t>https://community.secop.gov.co/Public/Tendering/OpportunityDetail/Index?noticeUID=CO1.NTC.1729222&amp;isFromPublicArea=True&amp;isModal=False</t>
  </si>
  <si>
    <t>https://community.secop.gov.co/Public/Tendering/OpportunityDetail/Index?noticeUID=CO1.NTC.1732712&amp;isFromPublicArea=True&amp;isModal=False</t>
  </si>
  <si>
    <t>https://community.secop.gov.co/Public/Tendering/OpportunityDetail/Index?noticeUID=CO1.NTC.1732524&amp;isFromPublicArea=True&amp;isModal=False</t>
  </si>
  <si>
    <t>https://community.secop.gov.co/Public/Tendering/OpportunityDetail/Index?noticeUID=CO1.NTC.1732720&amp;isFromPublicArea=True&amp;isModal=False</t>
  </si>
  <si>
    <t>https://community.secop.gov.co/Public/Tendering/OpportunityDetail/Index?noticeUID=CO1.NTC.1728988&amp;isFromPublicArea=True&amp;isModal=False</t>
  </si>
  <si>
    <t>https://community.secop.gov.co/Public/Tendering/OpportunityDetail/Index?noticeUID=CO1.NTC.1729336&amp;isFromPublicArea=True&amp;isModal=False</t>
  </si>
  <si>
    <t>https://community.secop.gov.co/Public/Tendering/OpportunityDetail/Index?noticeUID=CO1.NTC.1729630&amp;isFromPublicArea=True&amp;isModal=False</t>
  </si>
  <si>
    <t>https://community.secop.gov.co/Public/Tendering/OpportunityDetail/Index?noticeUID=CO1.NTC.1732647&amp;isFromPublicArea=True&amp;isModal=False</t>
  </si>
  <si>
    <t>https://community.secop.gov.co/Public/Tendering/OpportunityDetail/Index?noticeUID=CO1.NTC.1732574&amp;isFromPublicArea=True&amp;isModal=False</t>
  </si>
  <si>
    <t>https://community.secop.gov.co/Public/Tendering/OpportunityDetail/Index?noticeUID=CO1.NTC.1735684&amp;isFromPublicArea=True&amp;isModal=False</t>
  </si>
  <si>
    <t>https://community.secop.gov.co/Public/Tendering/OpportunityDetail/Index?noticeUID=CO1.NTC.1732857&amp;isFromPublicArea=True&amp;isModal=False</t>
  </si>
  <si>
    <t>https://community.secop.gov.co/Public/Tendering/OpportunityDetail/Index?noticeUID=CO1.NTC.1732799&amp;isFromPublicArea=True&amp;isModal=False</t>
  </si>
  <si>
    <t>https://community.secop.gov.co/Public/Tendering/OpportunityDetail/Index?noticeUID=CO1.NTC.1733679&amp;isFromPublicArea=True&amp;isModal=False</t>
  </si>
  <si>
    <t>https://community.secop.gov.co/Public/Tendering/OpportunityDetail/Index?noticeUID=CO1.NTC.1733155&amp;isFromPublicArea=True&amp;isModal=False</t>
  </si>
  <si>
    <t>https://community.secop.gov.co/Public/Tendering/OpportunityDetail/Index?noticeUID=CO1.NTC.1747578&amp;isFromPublicArea=True&amp;isModal=False</t>
  </si>
  <si>
    <t>https://community.secop.gov.co/Public/Tendering/OpportunityDetail/Index?noticeUID=CO1.NTC.1737703&amp;isFromPublicArea=True&amp;isModal=False</t>
  </si>
  <si>
    <t>https://community.secop.gov.co/Public/Tendering/OpportunityDetail/Index?noticeUID=CO1.NTC.1737581&amp;isFromPublicArea=True&amp;isModal=False</t>
  </si>
  <si>
    <t>https://community.secop.gov.co/Public/Tendering/OpportunityDetail/Index?noticeUID=CO1.NTC.1738778&amp;isFromPublicArea=True&amp;isModal=False</t>
  </si>
  <si>
    <t>https://community.secop.gov.co/Public/Tendering/OpportunityDetail/Index?noticeUID=CO1.NTC.1739234&amp;isFromPublicArea=True&amp;isModal=False</t>
  </si>
  <si>
    <t>https://community.secop.gov.co/Public/Tendering/OpportunityDetail/Index?noticeUID=CO1.NTC.1743206&amp;isFromPublicArea=True&amp;isModal=False</t>
  </si>
  <si>
    <t>https://community.secop.gov.co/Public/Tendering/OpportunityDetail/Index?noticeUID=CO1.NTC.1743008&amp;isFromPublicArea=True&amp;isModal=False</t>
  </si>
  <si>
    <t>https://community.secop.gov.co/Public/Tendering/OpportunityDetail/Index?noticeUID=CO1.NTC.1744240&amp;isFromPublicArea=True&amp;isModal=False</t>
  </si>
  <si>
    <t>https://community.secop.gov.co/Public/Tendering/OpportunityDetail/Index?noticeUID=CO1.NTC.1744166&amp;isFromPublicArea=True&amp;isModal=False</t>
  </si>
  <si>
    <t>https://community.secop.gov.co/Public/Tendering/OpportunityDetail/Index?noticeUID=CO1.NTC.1746111&amp;isFromPublicArea=True&amp;isModal=False</t>
  </si>
  <si>
    <t>https://community.secop.gov.co/Public/Tendering/OpportunityDetail/Index?noticeUID=CO1.NTC.1746133&amp;isFromPublicArea=True&amp;isModal=False</t>
  </si>
  <si>
    <t>https://community.secop.gov.co/Public/Tendering/OpportunityDetail/Index?noticeUID=CO1.NTC.1746144&amp;isFromPublicArea=True&amp;isModal=False</t>
  </si>
  <si>
    <t>https://community.secop.gov.co/Public/Tendering/OpportunityDetail/Index?noticeUID=CO1.NTC.1748024&amp;isFromPublicArea=True&amp;isModal=False</t>
  </si>
  <si>
    <t>https://community.secop.gov.co/Public/Tendering/OpportunityDetail/Index?noticeUID=CO1.NTC.1747942&amp;isFromPublicArea=True&amp;isModal=False</t>
  </si>
  <si>
    <t>https://community.secop.gov.co/Public/Tendering/OpportunityDetail/Index?noticeUID=CO1.NTC.1748028&amp;isFromPublicArea=True&amp;isModal=False</t>
  </si>
  <si>
    <t>https://community.secop.gov.co/Public/Tendering/OpportunityDetail/Index?noticeUID=CO1.NTC.1747949&amp;isFromPublicArea=True&amp;isModal=False</t>
  </si>
  <si>
    <t>https://community.secop.gov.co/Public/Tendering/OpportunityDetail/Index?noticeUID=CO1.NTC.1752009&amp;isFromPublicArea=True&amp;isModal=False</t>
  </si>
  <si>
    <t>https://community.secop.gov.co/Public/Tendering/OpportunityDetail/Index?noticeUID=CO1.NTC.1749668&amp;isFromPublicArea=True&amp;isModal=False</t>
  </si>
  <si>
    <t>https://community.secop.gov.co/Public/Tendering/OpportunityDetail/Index?noticeUID=CO1.NTC.1751385&amp;isFromPublicArea=True&amp;isModal=False</t>
  </si>
  <si>
    <t>https://community.secop.gov.co/Public/Tendering/OpportunityDetail/Index?noticeUID=CO1.NTC.1750974&amp;isFromPublicArea=True&amp;isModal=False</t>
  </si>
  <si>
    <t>https://community.secop.gov.co/Public/Tendering/OpportunityDetail/Index?noticeUID=CO1.NTC.1751906&amp;isFromPublicArea=True&amp;isModal=False</t>
  </si>
  <si>
    <t>https://community.secop.gov.co/Public/Tendering/OpportunityDetail/Index?noticeUID=CO1.NTC.1766418&amp;isFromPublicArea=True&amp;isModal=False</t>
  </si>
  <si>
    <t>https://community.secop.gov.co/Public/Tendering/OpportunityDetail/Index?noticeUID=CO1.NTC.1773408&amp;isFromPublicArea=True&amp;isModal=False</t>
  </si>
  <si>
    <t>https://community.secop.gov.co/Public/Tendering/OpportunityDetail/Index?noticeUID=CO1.NTC.1778999&amp;isFromPublicArea=True&amp;isModal=False</t>
  </si>
  <si>
    <t>https://community.secop.gov.co/Public/Tendering/OpportunityDetail/Index?noticeUID=CO1.NTC.1778987&amp;isFromPublicArea=True&amp;isModal=False</t>
  </si>
  <si>
    <t>https://community.secop.gov.co/Public/Tendering/OpportunityDetail/Index?noticeUID=CO1.NTC.1809901&amp;isFromPublicArea=True&amp;isModal=False</t>
  </si>
  <si>
    <t>https://community.secop.gov.co/Public/Tendering/OpportunityDetail/Index?noticeUID=CO1.NTC.1788676&amp;isFromPublicArea=True&amp;isModal=False</t>
  </si>
  <si>
    <t>https://community.secop.gov.co/Public/Tendering/OpportunityDetail/Index?noticeUID=CO1.NTC.1788686&amp;isFromPublicArea=True&amp;isModal=False</t>
  </si>
  <si>
    <t>https://community.secop.gov.co/Public/Tendering/OpportunityDetail/Index?noticeUID=CO1.NTC.1788893&amp;isFromPublicArea=True&amp;isModal=False</t>
  </si>
  <si>
    <t>https://community.secop.gov.co/Public/Tendering/OpportunityDetail/Index?noticeUID=CO1.NTC.1788934&amp;isFromPublicArea=True&amp;isModal=False</t>
  </si>
  <si>
    <t>https://community.secop.gov.co/Public/Tendering/OpportunityDetail/Index?noticeUID=CO1.NTC.1791535&amp;isFromPublicArea=True&amp;isModal=False</t>
  </si>
  <si>
    <t>https://community.secop.gov.co/Public/Tendering/OpportunityDetail/Index?noticeUID=CO1.NTC.1792300&amp;isFromPublicArea=True&amp;isModal=False</t>
  </si>
  <si>
    <t>https://community.secop.gov.co/Public/Tendering/OpportunityDetail/Index?noticeUID=CO1.NTC.1792465&amp;isFromPublicArea=True&amp;isModal=False</t>
  </si>
  <si>
    <t>https://community.secop.gov.co/Public/Tendering/OpportunityDetail/Index?noticeUID=CO1.NTC.1792629&amp;isFromPublicArea=True&amp;isModal=False</t>
  </si>
  <si>
    <t>https://community.secop.gov.co/Public/Tendering/OpportunityDetail/Index?noticeUID=CO1.NTC.1792527&amp;isFromPublicArea=True&amp;isModal=False</t>
  </si>
  <si>
    <t>https://community.secop.gov.co/Public/Tendering/OpportunityDetail/Index?noticeUID=CO1.NTC.1793672&amp;isFromPublicArea=True&amp;isModal=False</t>
  </si>
  <si>
    <t>https://community.secop.gov.co/Public/Tendering/OpportunityDetail/Index?noticeUID=CO1.NTC.1793230&amp;isFromPublicArea=True&amp;isModal=False</t>
  </si>
  <si>
    <t>https://community.secop.gov.co/Public/Tendering/OpportunityDetail/Index?noticeUID=CO1.NTC.1793517&amp;isFromPublicArea=True&amp;isModal=False</t>
  </si>
  <si>
    <t>https://community.secop.gov.co/Public/Tendering/OpportunityDetail/Index?noticeUID=CO1.NTC.1797482&amp;isFromPublicArea=True&amp;isModal=False</t>
  </si>
  <si>
    <t>https://community.secop.gov.co/Public/Tendering/OpportunityDetail/Index?noticeUID=CO1.NTC.1798333&amp;isFromPublicArea=True&amp;isModal=False</t>
  </si>
  <si>
    <t>https://community.secop.gov.co/Public/Tendering/OpportunityDetail/Index?noticeUID=CO1.NTC.1796083&amp;isFromPublicArea=True&amp;isModal=False</t>
  </si>
  <si>
    <t>https://community.secop.gov.co/Public/Tendering/OpportunityDetail/Index?noticeUID=CO1.NTC.1796768&amp;isFromPublicArea=True&amp;isModal=False</t>
  </si>
  <si>
    <t>https://community.secop.gov.co/Public/Tendering/OpportunityDetail/Index?noticeUID=CO1.NTC.1796423&amp;isFromPublicArea=True&amp;isModal=False</t>
  </si>
  <si>
    <t>https://community.secop.gov.co/Public/Tendering/OpportunityDetail/Index?noticeUID=CO1.NTC.1796729&amp;isFromPublicArea=True&amp;isModal=False</t>
  </si>
  <si>
    <t>https://community.secop.gov.co/Public/Tendering/OpportunityDetail/Index?noticeUID=CO1.NTC.1796907&amp;isFromPublicArea=True&amp;isModal=False</t>
  </si>
  <si>
    <t>https://community.secop.gov.co/Public/Tendering/OpportunityDetail/Index?noticeUID=CO1.NTC.1800187&amp;isFromPublicArea=True&amp;isModal=False</t>
  </si>
  <si>
    <t>https://community.secop.gov.co/Public/Tendering/OpportunityDetail/Index?noticeUID=CO1.NTC.1800339&amp;isFromPublicArea=True&amp;isModal=False</t>
  </si>
  <si>
    <t>https://community.secop.gov.co/Public/Tendering/OpportunityDetail/Index?noticeUID=CO1.NTC.1800345&amp;isFromPublicArea=True&amp;isModal=False</t>
  </si>
  <si>
    <t>https://community.secop.gov.co/Public/Tendering/OpportunityDetail/Index?noticeUID=CO1.NTC.1798105&amp;isFromPublicArea=True&amp;isModal=False</t>
  </si>
  <si>
    <t>https://community.secop.gov.co/Public/Tendering/OpportunityDetail/Index?noticeUID=CO1.NTC.1798326&amp;isFromPublicArea=True&amp;isModal=False</t>
  </si>
  <si>
    <t>https://community.secop.gov.co/Public/Tendering/OpportunityDetail/Index?noticeUID=CO1.NTC.1811310&amp;isFromPublicArea=True&amp;isModal=False</t>
  </si>
  <si>
    <t>https://community.secop.gov.co/Public/Tendering/OpportunityDetail/Index?noticeUID=CO1.NTC.1798221&amp;isFromPublicArea=True&amp;isModal=False</t>
  </si>
  <si>
    <t>https://community.secop.gov.co/Public/Tendering/OpportunityDetail/Index?noticeUID=CO1.NTC.1800468&amp;isFromPublicArea=True&amp;isModal=False</t>
  </si>
  <si>
    <t>https://community.secop.gov.co/Public/Tendering/OpportunityDetail/Index?noticeUID=CO1.NTC.1804532&amp;isFromPublicArea=True&amp;isModal=False</t>
  </si>
  <si>
    <t>https://community.secop.gov.co/Public/Tendering/OpportunityDetail/Index?noticeUID=CO1.NTC.1803776&amp;isFromPublicArea=True&amp;isModal=False</t>
  </si>
  <si>
    <t>https://community.secop.gov.co/Public/Tendering/OpportunityDetail/Index?noticeUID=CO1.NTC.1803216&amp;isFromPublicArea=True&amp;isModal=False</t>
  </si>
  <si>
    <t>https://community.secop.gov.co/Public/Tendering/OpportunityDetail/Index?noticeUID=CO1.NTC.1809224&amp;isFromPublicArea=True&amp;isModal=False</t>
  </si>
  <si>
    <t>https://community.secop.gov.co/Public/Tendering/OpportunityDetail/Index?noticeUID=CO1.NTC.1804540&amp;isFromPublicArea=True&amp;isModal=False</t>
  </si>
  <si>
    <t>https://community.secop.gov.co/Public/Tendering/OpportunityDetail/Index?noticeUID=CO1.NTC.1823458&amp;isFromPublicArea=True&amp;isModal=False</t>
  </si>
  <si>
    <t>https://community.secop.gov.co/Public/Tendering/OpportunityDetail/Index?noticeUID=CO1.NTC.1805660&amp;isFromPublicArea=True&amp;isModal=False</t>
  </si>
  <si>
    <t>https://community.secop.gov.co/Public/Tendering/OpportunityDetail/Index?noticeUID=CO1.NTC.1806208&amp;isFromPublicArea=True&amp;isModal=False</t>
  </si>
  <si>
    <t>https://community.secop.gov.co/Public/Tendering/OpportunityDetail/Index?noticeUID=CO1.NTC.1806130&amp;isFromPublicArea=True&amp;isModal=False</t>
  </si>
  <si>
    <t>https://community.secop.gov.co/Public/Tendering/OpportunityDetail/Index?noticeUID=CO1.NTC.1805503&amp;isFromPublicArea=True&amp;isModal=False</t>
  </si>
  <si>
    <t>https://community.secop.gov.co/Public/Tendering/OpportunityDetail/Index?noticeUID=CO1.NTC.1809084&amp;isFromPublicArea=True&amp;isModal=False</t>
  </si>
  <si>
    <t>https://community.secop.gov.co/Public/Tendering/OpportunityDetail/Index?noticeUID=CO1.NTC.1808781&amp;isFromPublicArea=True&amp;isModal=False</t>
  </si>
  <si>
    <t>https://community.secop.gov.co/Public/Tendering/OpportunityDetail/Index?noticeUID=CO1.NTC.1808797&amp;isFromPublicArea=True&amp;isModal=False</t>
  </si>
  <si>
    <t>https://community.secop.gov.co/Public/Tendering/OpportunityDetail/Index?noticeUID=CO1.NTC.1809235&amp;isFromPublicArea=True&amp;isModal=False</t>
  </si>
  <si>
    <t>https://community.secop.gov.co/Public/Tendering/OpportunityDetail/Index?noticeUID=CO1.NTC.1809327&amp;isFromPublicArea=True&amp;isModal=False</t>
  </si>
  <si>
    <t>https://community.secop.gov.co/Public/Tendering/OpportunityDetail/Index?noticeUID=CO1.NTC.1809814&amp;isFromPublicArea=True&amp;isModal=False</t>
  </si>
  <si>
    <t>https://community.secop.gov.co/Public/Tendering/OpportunityDetail/Index?noticeUID=CO1.NTC.1809545&amp;isFromPublicArea=True&amp;isModal=False</t>
  </si>
  <si>
    <t>https://community.secop.gov.co/Public/Tendering/OpportunityDetail/Index?noticeUID=CO1.NTC.1811214&amp;isFromPublicArea=True&amp;isModal=False</t>
  </si>
  <si>
    <t>https://community.secop.gov.co/Public/Tendering/OpportunityDetail/Index?noticeUID=CO1.NTC.1809744&amp;isFromPublicArea=True&amp;isModal=False</t>
  </si>
  <si>
    <t>https://community.secop.gov.co/Public/Tendering/OpportunityDetail/Index?noticeUID=CO1.NTC.1811431&amp;isFromPublicArea=True&amp;isModal=False</t>
  </si>
  <si>
    <t>https://community.secop.gov.co/Public/Tendering/OpportunityDetail/Index?noticeUID=CO1.NTC.1811146&amp;isFromPublicArea=True&amp;isModal=False</t>
  </si>
  <si>
    <t>https://community.secop.gov.co/Public/Tendering/OpportunityDetail/Index?noticeUID=CO1.NTC.1810020&amp;isFromPublicArea=True&amp;isModal=False</t>
  </si>
  <si>
    <t>https://community.secop.gov.co/Public/Tendering/OpportunityDetail/Index?noticeUID=CO1.NTC.1811776&amp;isFromPublicArea=True&amp;isModal=False</t>
  </si>
  <si>
    <t>https://community.secop.gov.co/Public/Tendering/OpportunityDetail/Index?noticeUID=CO1.NTC.1809874&amp;isFromPublicArea=True&amp;isModal=False</t>
  </si>
  <si>
    <t>https://community.secop.gov.co/Public/Tendering/OpportunityDetail/Index?noticeUID=CO1.NTC.1810232&amp;isFromPublicArea=True&amp;isModal=False</t>
  </si>
  <si>
    <t>https://community.secop.gov.co/Public/Tendering/OpportunityDetail/Index?noticeUID=CO1.NTC.1810074&amp;isFromPublicArea=True&amp;isModal=False</t>
  </si>
  <si>
    <t>https://community.secop.gov.co/Public/Tendering/OpportunityDetail/Index?noticeUID=CO1.NTC.1810085&amp;isFromPublicArea=True&amp;isModal=False</t>
  </si>
  <si>
    <t>https://community.secop.gov.co/Public/Tendering/OpportunityDetail/Index?noticeUID=CO1.NTC.1812312&amp;isFromPublicArea=True&amp;isModal=False</t>
  </si>
  <si>
    <t>https://community.secop.gov.co/Public/Tendering/OpportunityDetail/Index?noticeUID=CO1.NTC.1810875&amp;isFromPublicArea=True&amp;isModal=False</t>
  </si>
  <si>
    <t>https://community.secop.gov.co/Public/Tendering/OpportunityDetail/Index?noticeUID=CO1.NTC.1815643&amp;isFromPublicArea=True&amp;isModal=False</t>
  </si>
  <si>
    <t>https://community.secop.gov.co/Public/Tendering/OpportunityDetail/Index?noticeUID=CO1.NTC.1815656&amp;isFromPublicArea=True&amp;isModal=False</t>
  </si>
  <si>
    <t>https://community.secop.gov.co/Public/Tendering/OpportunityDetail/Index?noticeUID=CO1.NTC.1810882&amp;isFromPublicArea=True&amp;isModal=False</t>
  </si>
  <si>
    <t>https://community.secop.gov.co/Public/Tendering/OpportunityDetail/Index?noticeUID=CO1.NTC.1814019&amp;isFromPublicArea=True&amp;isModal=False</t>
  </si>
  <si>
    <t>https://community.secop.gov.co/Public/Tendering/OpportunityDetail/Index?noticeUID=CO1.NTC.1814715&amp;isFromPublicArea=True&amp;isModal=False</t>
  </si>
  <si>
    <t>https://community.secop.gov.co/Public/Tendering/OpportunityDetail/Index?noticeUID=CO1.NTC.1813906&amp;isFromPublicArea=True&amp;isModal=False</t>
  </si>
  <si>
    <t>https://community.secop.gov.co/Public/Tendering/OpportunityDetail/Index?noticeUID=CO1.NTC.1812329&amp;isFromPublicArea=True&amp;isModal=False</t>
  </si>
  <si>
    <t>https://community.secop.gov.co/Public/Tendering/OpportunityDetail/Index?noticeUID=CO1.NTC.1817540&amp;isFromPublicArea=True&amp;isModal=False</t>
  </si>
  <si>
    <t>https://community.secop.gov.co/Public/Tendering/OpportunityDetail/Index?noticeUID=CO1.NTC.1823258&amp;isFromPublicArea=True&amp;isModal=False</t>
  </si>
  <si>
    <t>https://community.secop.gov.co/Public/Tendering/OpportunityDetail/Index?noticeUID=CO1.NTC.1814144&amp;isFromPublicArea=True&amp;isModal=False</t>
  </si>
  <si>
    <t>https://community.secop.gov.co/Public/Tendering/OpportunityDetail/Index?noticeUID=CO1.NTC.1814332&amp;isFromPublicArea=True&amp;isModal=False</t>
  </si>
  <si>
    <t>https://community.secop.gov.co/Public/Tendering/OpportunityDetail/Index?noticeUID=CO1.NTC.1814408&amp;isFromPublicArea=True&amp;isModal=False</t>
  </si>
  <si>
    <t>https://community.secop.gov.co/Public/Tendering/OpportunityDetail/Index?noticeUID=CO1.NTC.1814497&amp;isFromPublicArea=True&amp;isModal=False</t>
  </si>
  <si>
    <t>https://community.secop.gov.co/Public/Tendering/OpportunityDetail/Index?noticeUID=CO1.NTC.1816228&amp;isFromPublicArea=True&amp;isModal=False</t>
  </si>
  <si>
    <t>https://community.secop.gov.co/Public/Tendering/OpportunityDetail/Index?noticeUID=CO1.NTC.1815980&amp;isFromPublicArea=True&amp;isModal=False</t>
  </si>
  <si>
    <t>https://community.secop.gov.co/Public/Tendering/OpportunityDetail/Index?noticeUID=CO1.NTC.1818725&amp;isFromPublicArea=True&amp;isModal=False</t>
  </si>
  <si>
    <t>https://community.secop.gov.co/Public/Tendering/OpportunityDetail/Index?noticeUID=CO1.NTC.1817174&amp;isFromPublicArea=True&amp;isModal=False</t>
  </si>
  <si>
    <t>https://community.secop.gov.co/Public/Tendering/OpportunityDetail/Index?noticeUID=CO1.NTC.1815015&amp;isFromPublicArea=True&amp;isModal=False</t>
  </si>
  <si>
    <t>https://community.secop.gov.co/Public/Tendering/OpportunityDetail/Index?noticeUID=CO1.NTC.1815016&amp;isFromPublicArea=True&amp;isModal=False</t>
  </si>
  <si>
    <t>https://community.secop.gov.co/Public/Tendering/OpportunityDetail/Index?noticeUID=CO1.NTC.1816808&amp;isFromPublicArea=True&amp;isModal=False</t>
  </si>
  <si>
    <t>https://community.secop.gov.co/Public/Tendering/OpportunityDetail/Index?noticeUID=CO1.NTC.1816726&amp;isFromPublicArea=True&amp;isModal=False</t>
  </si>
  <si>
    <t>https://community.secop.gov.co/Public/Tendering/OpportunityDetail/Index?noticeUID=CO1.NTC.1816434&amp;isFromPublicArea=True&amp;isModal=False</t>
  </si>
  <si>
    <t>https://community.secop.gov.co/Public/Tendering/OpportunityDetail/Index?noticeUID=CO1.NTC.1817424&amp;isFromPublicArea=True&amp;isModal=False</t>
  </si>
  <si>
    <t>https://community.secop.gov.co/Public/Tendering/OpportunityDetail/Index?noticeUID=CO1.NTC.1817231&amp;isFromPublicArea=True&amp;isModal=False</t>
  </si>
  <si>
    <t>https://community.secop.gov.co/Public/Tendering/OpportunityDetail/Index?noticeUID=CO1.NTC.1819491&amp;isFromPublicArea=True&amp;isModal=False</t>
  </si>
  <si>
    <t>https://community.secop.gov.co/Public/Tendering/OpportunityDetail/Index?noticeUID=CO1.NTC.1820005&amp;isFromPublicArea=True&amp;isModal=False</t>
  </si>
  <si>
    <t>https://community.secop.gov.co/Public/Tendering/OpportunityDetail/Index?noticeUID=CO1.NTC.1823777&amp;isFromPublicArea=True&amp;isModal=False</t>
  </si>
  <si>
    <t>https://community.secop.gov.co/Public/Tendering/OpportunityDetail/Index?noticeUID=CO1.NTC.1816510&amp;isFromPublicArea=True&amp;isModal=False</t>
  </si>
  <si>
    <t>https://community.secop.gov.co/Public/Tendering/OpportunityDetail/Index?noticeUID=CO1.NTC.1816437&amp;isFromPublicArea=True&amp;isModal=False</t>
  </si>
  <si>
    <t>https://community.secop.gov.co/Public/Tendering/OpportunityDetail/Index?noticeUID=CO1.NTC.1816262&amp;isFromPublicArea=True&amp;isModal=False</t>
  </si>
  <si>
    <t>https://community.secop.gov.co/Public/Tendering/OpportunityDetail/Index?noticeUID=CO1.NTC.1816259&amp;isFromPublicArea=True&amp;isModal=False</t>
  </si>
  <si>
    <t>https://community.secop.gov.co/Public/Tendering/OpportunityDetail/Index?noticeUID=CO1.NTC.1815729&amp;isFromPublicArea=True&amp;isModal=False</t>
  </si>
  <si>
    <t>https://community.secop.gov.co/Public/Tendering/OpportunityDetail/Index?noticeUID=CO1.NTC.1815343&amp;isFromPublicArea=True&amp;isModal=False</t>
  </si>
  <si>
    <t>https://community.secop.gov.co/Public/Tendering/OpportunityDetail/Index?noticeUID=CO1.NTC.1815589&amp;isFromPublicArea=True&amp;isModal=False</t>
  </si>
  <si>
    <t>https://community.secop.gov.co/Public/Tendering/OpportunityDetail/Index?noticeUID=CO1.NTC.1815692&amp;isFromPublicArea=True&amp;isModal=False</t>
  </si>
  <si>
    <t>https://community.secop.gov.co/Public/Tendering/OpportunityDetail/Index?noticeUID=CO1.NTC.1823371&amp;isFromPublicArea=True&amp;isModal=False</t>
  </si>
  <si>
    <t>https://community.secop.gov.co/Public/Tendering/OpportunityDetail/Index?noticeUID=CO1.NTC.1823446&amp;isFromPublicArea=True&amp;isModal=False</t>
  </si>
  <si>
    <t>https://community.secop.gov.co/Public/Tendering/OpportunityDetail/Index?noticeUID=CO1.NTC.1817565&amp;isFromPublicArea=True&amp;isModal=False</t>
  </si>
  <si>
    <t>https://community.secop.gov.co/Public/Tendering/OpportunityDetail/Index?noticeUID=CO1.NTC.1818001&amp;isFromPublicArea=True&amp;isModal=False</t>
  </si>
  <si>
    <t>https://community.secop.gov.co/Public/Tendering/OpportunityDetail/Index?noticeUID=CO1.NTC.1819014&amp;isFromPublicArea=True&amp;isModal=False</t>
  </si>
  <si>
    <t>https://community.secop.gov.co/Public/Tendering/OpportunityDetail/Index?noticeUID=CO1.NTC.1822247&amp;isFromPublicArea=True&amp;isModal=False</t>
  </si>
  <si>
    <t>https://community.secop.gov.co/Public/Tendering/OpportunityDetail/Index?noticeUID=CO1.NTC.1822268&amp;isFromPublicArea=True&amp;isModal=False</t>
  </si>
  <si>
    <t>https://community.secop.gov.co/Public/Tendering/OpportunityDetail/Index?noticeUID=CO1.NTC.1822158&amp;isFromPublicArea=True&amp;isModal=False</t>
  </si>
  <si>
    <t>https://community.secop.gov.co/Public/Tendering/OpportunityDetail/Index?noticeUID=CO1.NTC.1823993&amp;isFromPublicArea=True&amp;isModal=False</t>
  </si>
  <si>
    <t>https://community.secop.gov.co/Public/Tendering/OpportunityDetail/Index?noticeUID=CO1.NTC.1829601&amp;isFromPublicArea=True&amp;isModal=False</t>
  </si>
  <si>
    <t>https://community.secop.gov.co/Public/Tendering/OpportunityDetail/Index?noticeUID=CO1.NTC.1823250&amp;isFromPublicArea=True&amp;isModal=False</t>
  </si>
  <si>
    <t>https://community.secop.gov.co/Public/Tendering/OpportunityDetail/Index?noticeUID=CO1.NTC.1823267&amp;isFromPublicArea=True&amp;isModal=False</t>
  </si>
  <si>
    <t>https://community.secop.gov.co/Public/Tendering/OpportunityDetail/Index?noticeUID=CO1.NTC.1823886&amp;isFromPublicArea=True&amp;isModal=False</t>
  </si>
  <si>
    <t>https://community.secop.gov.co/Public/Tendering/OpportunityDetail/Index?noticeUID=CO1.NTC.1828281&amp;isFromPublicArea=True&amp;isModal=False</t>
  </si>
  <si>
    <t>https://community.secop.gov.co/Public/Tendering/OpportunityDetail/Index?noticeUID=CO1.NTC.1830770&amp;isFromPublicArea=True&amp;isModal=False</t>
  </si>
  <si>
    <t>https://community.secop.gov.co/Public/Tendering/OpportunityDetail/Index?noticeUID=CO1.NTC.1830777&amp;isFromPublicArea=True&amp;isModal=False</t>
  </si>
  <si>
    <t>https://community.secop.gov.co/Public/Tendering/OpportunityDetail/Index?noticeUID=CO1.NTC.1831550&amp;isFromPublicArea=True&amp;isModal=False</t>
  </si>
  <si>
    <t>https://community.secop.gov.co/Public/Tendering/OpportunityDetail/Index?noticeUID=CO1.NTC.1834351&amp;isFromPublicArea=True&amp;isModal=False</t>
  </si>
  <si>
    <t>https://community.secop.gov.co/Public/Tendering/OpportunityDetail/Index?noticeUID=CO1.NTC.1834794&amp;isFromPublicArea=True&amp;isModal=False</t>
  </si>
  <si>
    <t>https://community.secop.gov.co/Public/Tendering/OpportunityDetail/Index?noticeUID=CO1.NTC.1835578&amp;isFromPublicArea=True&amp;isModal=False</t>
  </si>
  <si>
    <t>https://community.secop.gov.co/Public/Tendering/OpportunityDetail/Index?noticeUID=CO1.NTC.1839347&amp;isFromPublicArea=True&amp;isModal=False</t>
  </si>
  <si>
    <t>https://community.secop.gov.co/Public/Tendering/OpportunityDetail/Index?noticeUID=CO1.NTC.1846713&amp;isFromPublicArea=True&amp;isModal=False</t>
  </si>
  <si>
    <t>https://community.secop.gov.co/Public/Tendering/OpportunityDetail/Index?noticeUID=CO1.NTC.1848574&amp;isFromPublicArea=True&amp;isModal=False</t>
  </si>
  <si>
    <t>https://community.secop.gov.co/Public/Tendering/OpportunityDetail/Index?noticeUID=CO1.NTC.1853400&amp;isFromPublicArea=True&amp;isModal=False</t>
  </si>
  <si>
    <t>https://community.secop.gov.co/Public/Tendering/OpportunityDetail/Index?noticeUID=CO1.NTC.1858824&amp;isFromPublicArea=True&amp;isModal=False</t>
  </si>
  <si>
    <t>https://community.secop.gov.co/Public/Tendering/OpportunityDetail/Index?noticeUID=CO1.NTC.1853930&amp;isFromPublicArea=True&amp;isModal=False</t>
  </si>
  <si>
    <t>https://community.secop.gov.co/Public/Tendering/OpportunityDetail/Index?noticeUID=CO1.NTC.1853832&amp;isFromPublicArea=True&amp;isModal=False</t>
  </si>
  <si>
    <t>https://community.secop.gov.co/Public/Tendering/OpportunityDetail/Index?noticeUID=CO1.NTC.1854204&amp;isFromPublicArea=True&amp;isModal=False</t>
  </si>
  <si>
    <t>https://community.secop.gov.co/Public/Tendering/OpportunityDetail/Index?noticeUID=CO1.NTC.1855846&amp;isFromPublicArea=True&amp;isModal=False</t>
  </si>
  <si>
    <t>https://community.secop.gov.co/Public/Tendering/OpportunityDetail/Index?noticeUID=CO1.NTC.1859413&amp;isFromPublicArea=True&amp;isModal=False</t>
  </si>
  <si>
    <t>https://community.secop.gov.co/Public/Tendering/OpportunityDetail/Index?noticeUID=CO1.NTC.1859095&amp;isFromPublicArea=True&amp;isModal=False</t>
  </si>
  <si>
    <t>https://community.secop.gov.co/Public/Tendering/OpportunityDetail/Index?noticeUID=CO1.NTC.1859421&amp;isFromPublicArea=True&amp;isModal=False</t>
  </si>
  <si>
    <t>https://community.secop.gov.co/Public/Tendering/OpportunityDetail/Index?noticeUID=CO1.NTC.1860554&amp;isFromPublicArea=True&amp;isModal=False</t>
  </si>
  <si>
    <t>https://community.secop.gov.co/Public/Tendering/OpportunityDetail/Index?noticeUID=CO1.NTC.1865594&amp;isFromPublicArea=True&amp;isModal=False</t>
  </si>
  <si>
    <t>https://community.secop.gov.co/Public/Tendering/OpportunityDetail/Index?noticeUID=CO1.NTC.1865473&amp;isFromPublicArea=True&amp;isModal=False</t>
  </si>
  <si>
    <t>https://community.secop.gov.co/Public/Tendering/OpportunityDetail/Index?noticeUID=CO1.NTC.1865379&amp;isFromPublicArea=True&amp;isModal=False</t>
  </si>
  <si>
    <t>https://community.secop.gov.co/Public/Tendering/OpportunityDetail/Index?noticeUID=CO1.NTC.1865381&amp;isFromPublicArea=True&amp;isModal=False</t>
  </si>
  <si>
    <t>https://community.secop.gov.co/Public/Tendering/OpportunityDetail/Index?noticeUID=CO1.NTC.1868711&amp;isFromPublicArea=True&amp;isModal=False</t>
  </si>
  <si>
    <t>https://community.secop.gov.co/Public/Tendering/OpportunityDetail/Index?noticeUID=CO1.NTC.1868935&amp;isFromPublicArea=True&amp;isModal=False</t>
  </si>
  <si>
    <t>https://community.secop.gov.co/Public/Tendering/OpportunityDetail/Index?noticeUID=CO1.NTC.1868983&amp;isFromPublicArea=True&amp;isModal=False</t>
  </si>
  <si>
    <t>https://community.secop.gov.co/Public/Tendering/OpportunityDetail/Index?noticeUID=CO1.NTC.1869148&amp;isFromPublicArea=True&amp;isModal=False</t>
  </si>
  <si>
    <t>https://community.secop.gov.co/Public/Tendering/OpportunityDetail/Index?noticeUID=CO1.NTC.1869154&amp;isFromPublicArea=True&amp;isModal=False</t>
  </si>
  <si>
    <t>https://community.secop.gov.co/Public/Tendering/OpportunityDetail/Index?noticeUID=CO1.NTC.1876133&amp;isFromPublicArea=True&amp;isModal=False</t>
  </si>
  <si>
    <t>https://community.secop.gov.co/Public/Tendering/OpportunityDetail/Index?noticeUID=CO1.NTC.1871630&amp;isFromPublicArea=True&amp;isModal=False</t>
  </si>
  <si>
    <t>https://community.secop.gov.co/Public/Tendering/OpportunityDetail/Index?noticeUID=CO1.NTC.1873047&amp;isFromPublicArea=True&amp;isModal=False</t>
  </si>
  <si>
    <t>https://community.secop.gov.co/Public/Tendering/OpportunityDetail/Index?noticeUID=CO1.NTC.1875263&amp;isFromPublicArea=True&amp;isModal=False</t>
  </si>
  <si>
    <t>https://community.secop.gov.co/Public/Tendering/OpportunityDetail/Index?noticeUID=CO1.NTC.1874523&amp;isFromPublicArea=True&amp;isModal=False</t>
  </si>
  <si>
    <t>https://community.secop.gov.co/Public/Tendering/OpportunityDetail/Index?noticeUID=CO1.NTC.1875478&amp;isFromPublicArea=True&amp;isModal=False</t>
  </si>
  <si>
    <t>https://community.secop.gov.co/Public/Tendering/OpportunityDetail/Index?noticeUID=CO1.NTC.1882073&amp;isFromPublicArea=True&amp;isModal=False</t>
  </si>
  <si>
    <t>Porcentaje de ejecución*</t>
  </si>
  <si>
    <t>235-Contrarar la adquisición de cinco (5) licencias FileMaker para Colecciones Colombianas</t>
  </si>
  <si>
    <t>10 dias</t>
  </si>
  <si>
    <t>1 mes</t>
  </si>
  <si>
    <t>228-Adquisición e instalación de toldo o parasol retráctil para la sede Centro de Documentación del IDPC.</t>
  </si>
  <si>
    <t>https://community.secop.gov.co/Public/Tendering/OpportunityDetail/Index?noticeUID=CO1.NTC.1761855&amp;isFromPublicArea=True&amp;isModal=False</t>
  </si>
  <si>
    <t>https://community.secop.gov.co/Public/Tendering/OpportunityDetail/Index?noticeUID=CO1.NTC.1739252&amp;isFromPublicArea=True&amp;isModal=False</t>
  </si>
  <si>
    <t>https://community.secop.gov.co/Public/Tendering/OpportunityDetail/Index?noticeUID=CO1.NTC.1846617&amp;isFromPublicArea=True&amp;isModal=False</t>
  </si>
  <si>
    <t>https://community.secop.gov.co/Public/Tendering/OpportunityDetail/Index?noticeUID=CO1.NTC.1834914&amp;isFromPublicArea=True&amp;isModal=False</t>
  </si>
  <si>
    <t>5 meses</t>
  </si>
  <si>
    <t>44-Prestar servicios profesionales al Instituto Distrital de Patrimonio Cultural para la estructuración financiera de programas, proyectos y acciones que orienten la articulación de acciones, proyectos y programas del PEMP Centro Histórico de Bogotá.</t>
  </si>
  <si>
    <t>267-Contratar el suministro de combustible para los vehiculos del Instituto Distrital de Patrimonio Cultural.</t>
  </si>
  <si>
    <t>610-Adquisicion de prendas institucionales orientados a la atención a la ciudadaia y ejecucion de actividades misionales e institucionales del IDPC.</t>
  </si>
  <si>
    <t>250 dias</t>
  </si>
  <si>
    <t>https://www.colombiacompra.gov.co/tienda-virtual-del-estado-colombiano/ordenes-compra/65355</t>
  </si>
  <si>
    <t>https://community.secop.gov.co/Public/Tendering/OpportunityDetail/Index?noticeUID=CO1.NTC.1817850&amp;isFromPublicArea=True&amp;isModal=False</t>
  </si>
  <si>
    <t>https://www.colombiacompra.gov.co/tienda-virtual-del-estado-colombiano/ordenes-compra/65687</t>
  </si>
  <si>
    <t>https://www.colombiacompra.gov.co/tienda-virtual-del-estado-colombiano/ordenes-compra/65727</t>
  </si>
  <si>
    <t>221-Adquisición de elementos de bioseguridad y protección para prevenir la propagación del Coronavirus (Covid 19) en el IDPC.</t>
  </si>
  <si>
    <t>211-Contratar la prestación del servicio integral de aseo, cafetería y fumigación, incluidos los insumos, para las sedes del Instituto Distrital de Patrimonio Cultural.</t>
  </si>
  <si>
    <t>179-Suministro de consumibles para equipos de impresión de las dependencias del Instituto Distrital de Patrimonio Cultural</t>
  </si>
  <si>
    <t>225 dias</t>
  </si>
  <si>
    <t>https://community.secop.gov.co/Public/Tendering/OpportunityDetail/Index?noticeUID=CO1.NTC.1854205&amp;isFromPublicArea=True&amp;isModal=False</t>
  </si>
  <si>
    <t>https://www.colombiacompra.gov.co/tienda-virtual-del-estado-colombiano/ordenes-compra/65818</t>
  </si>
  <si>
    <t>615-Adquisición de electrodomésticos y accesorios para las instalaciones del Instituto Distrital de Patrimonio Cultural.</t>
  </si>
  <si>
    <t>jsarmiento@idpc.gov.co</t>
  </si>
  <si>
    <t>angela.castro@idpc.gov.co</t>
  </si>
  <si>
    <t>danilo.sanchez@idpc.gov.co</t>
  </si>
  <si>
    <t>michell.suarez@idpc.gov.co</t>
  </si>
  <si>
    <t>irma.castaneda@idpc.gov.co</t>
  </si>
  <si>
    <t>cristina.mahecha@idpc.gov.co</t>
  </si>
  <si>
    <t>sandra.romo@idpc.gov.co</t>
  </si>
  <si>
    <t>victoria.munoz@idpc.gov.co</t>
  </si>
  <si>
    <t>sol.guerra@idpc.gov.co</t>
  </si>
  <si>
    <t>maria.camargo@idpc.gov.co</t>
  </si>
  <si>
    <t>guillermo.londono@idpc.gov.co</t>
  </si>
  <si>
    <t>mauricio.guzman@idpc.gov.co</t>
  </si>
  <si>
    <t>LINA.MORENO@IDPC.GOV.CO</t>
  </si>
  <si>
    <t>martha.patino@idpc.gov.co</t>
  </si>
  <si>
    <t>andrea.brito@idpc.gov.co</t>
  </si>
  <si>
    <t>patricia.carrillo@idpc.gov.co</t>
  </si>
  <si>
    <t>diana.gomez@idpc.gov.co</t>
  </si>
  <si>
    <t>edwin.leon@idpc.gov.co</t>
  </si>
  <si>
    <t>fabio.salazar@idpc.gov.co</t>
  </si>
  <si>
    <t>edgar.moncada@idpc.gov.co</t>
  </si>
  <si>
    <t>luz.zapata@idpc.gov.co</t>
  </si>
  <si>
    <t>PAOLA.CONTRERAS@IDPC.GOV.CO</t>
  </si>
  <si>
    <t>fernanda.martinez@idpc.gov.co</t>
  </si>
  <si>
    <t>johanna.fernandez@idpc.gov.co</t>
  </si>
  <si>
    <t>helber.silva@idpc.gov.co</t>
  </si>
  <si>
    <t>carlos.sandoval@idpc.gov.co</t>
  </si>
  <si>
    <t>natalia.cardona@idpc.gov.co</t>
  </si>
  <si>
    <t>natalia.perez@idpc.gov.co</t>
  </si>
  <si>
    <t>liliana.calle@idpc.gov.co</t>
  </si>
  <si>
    <t>mariela.cajamarca@idpc.gov.co</t>
  </si>
  <si>
    <t>camilo.romero@idpc.gov.co</t>
  </si>
  <si>
    <t>leidy.rojas@idpc.gov.co</t>
  </si>
  <si>
    <t>mary.rojas@idpc.gov.co</t>
  </si>
  <si>
    <t>nubia.lizarazo@idpc.gov.co</t>
  </si>
  <si>
    <t>jenny.romero@idpc.gov.co</t>
  </si>
  <si>
    <t>VICTOR.MEDINA@IDPC.GOV.CP</t>
  </si>
  <si>
    <t>catalina.arreaza@idpc.gov.co</t>
  </si>
  <si>
    <t>luis.reyes@idpc.gov.co</t>
  </si>
  <si>
    <t>nancy.zamora@idpc.gov.co</t>
  </si>
  <si>
    <t>oscar.yusty@idpc.gov.co</t>
  </si>
  <si>
    <t>jose.cubillos@idpc.gov.co</t>
  </si>
  <si>
    <t>camila.acero@idpc.gov.co</t>
  </si>
  <si>
    <t>fernando.vergara@idpc.gov.co</t>
  </si>
  <si>
    <t>lorena.guerrero@idpc.gov.co</t>
  </si>
  <si>
    <t>jose.ovalle@idpc.gov.co</t>
  </si>
  <si>
    <t>natalia.torres@idpc.gov.co</t>
  </si>
  <si>
    <t>elcy.vivas@idpc.gov.co</t>
  </si>
  <si>
    <t>diana.diaz@idpc.gov.co</t>
  </si>
  <si>
    <t>ronald.morera@idpc.gov.co</t>
  </si>
  <si>
    <t>carlos.santos@idpc.gov.co</t>
  </si>
  <si>
    <t>camila.medina@idpc.gov.co</t>
  </si>
  <si>
    <t>carlos.roman@idpc.gov.co</t>
  </si>
  <si>
    <t>jenny.carreno@idpc.gov.co</t>
  </si>
  <si>
    <t>natalia.velez@idpc.gov.co</t>
  </si>
  <si>
    <t>paula.torres@idpc.gov.co</t>
  </si>
  <si>
    <t>harold.agudelo@idpc.gov.co</t>
  </si>
  <si>
    <t>camilo.moreno@idpc.gov.co</t>
  </si>
  <si>
    <t>sandra.palacios@idpc.gov.co</t>
  </si>
  <si>
    <t>astrid.fajardo@idpc.gov.co</t>
  </si>
  <si>
    <t>ellien.rodriguez@idpc.gov.co</t>
  </si>
  <si>
    <t>oscar.riveros@idpc.gov.co</t>
  </si>
  <si>
    <t>juan.alvarado@idpc.gov.co</t>
  </si>
  <si>
    <t>laura.ceron@idpc.gov.co</t>
  </si>
  <si>
    <t>idelber.sanchez@idpc.gov.co</t>
  </si>
  <si>
    <t>carlos.caicedo@idpc.gov.co</t>
  </si>
  <si>
    <t>daniel.roncancio@idpc.gov.co</t>
  </si>
  <si>
    <t>maria.mendez@idpc.gov.co</t>
  </si>
  <si>
    <t>xiomara.avilan@idpc.gov.co</t>
  </si>
  <si>
    <t>andres.elasmar@idpc.gov.co</t>
  </si>
  <si>
    <t>erika.morales@idpc.gov.co</t>
  </si>
  <si>
    <t>nubia.velasco@idpc.gov.co</t>
  </si>
  <si>
    <t>alfredo.baron@idpc.gov.co</t>
  </si>
  <si>
    <t>enrique.rincon@idpc.gov.co</t>
  </si>
  <si>
    <t>juan.cubillos@idpc.gov.co</t>
  </si>
  <si>
    <t>fabio.lopez@idpc.gov.co</t>
  </si>
  <si>
    <t>john.farfan@idpc.gov.co</t>
  </si>
  <si>
    <t>diana.pedraza@idpc.gov.co</t>
  </si>
  <si>
    <t>maria.angel@idpc.gov.co</t>
  </si>
  <si>
    <t>vicente.espitia@idpc.gov.co</t>
  </si>
  <si>
    <t>maria.vanega@idpc.gov.co</t>
  </si>
  <si>
    <t>adriana.bernao@idpc.gov.co</t>
  </si>
  <si>
    <t>claudia.silva@idpc.gov.co</t>
  </si>
  <si>
    <t>jorge.ramirez@idpc.gov.co</t>
  </si>
  <si>
    <t>nubia.rincon@idpc.gov.co</t>
  </si>
  <si>
    <t>quintiliano.pineda@idpc.gov.co</t>
  </si>
  <si>
    <t>monica.sarmiento@idpc.gov.co</t>
  </si>
  <si>
    <t>luis.gonzalez@idpc.gov.co</t>
  </si>
  <si>
    <t>paula.avila@idpc.gov.co</t>
  </si>
  <si>
    <t>natalia.rey@idpc.gov.co</t>
  </si>
  <si>
    <t>jair.alvarado@idpc.gov.co</t>
  </si>
  <si>
    <t>laura.moreno@idpc.gov.co</t>
  </si>
  <si>
    <t>javier.mateus@idpc.gov.co</t>
  </si>
  <si>
    <t>ivan.rodriguez@idpc.gov.co</t>
  </si>
  <si>
    <t>hellen.quiroga@idpc.gov.co</t>
  </si>
  <si>
    <t>karen.forero@idpc.gov.co</t>
  </si>
  <si>
    <t>laura.delpino@idpc.gov.co</t>
  </si>
  <si>
    <t>yuly.romero@idpc.gov.co</t>
  </si>
  <si>
    <t>natalia.achiardi@idpc.gov.co</t>
  </si>
  <si>
    <t>juan.sanchez@idpc.gov.co</t>
  </si>
  <si>
    <t>angela.rivera@idpc.gov.co</t>
  </si>
  <si>
    <t>efrain.canedo@idpc.gov.co</t>
  </si>
  <si>
    <t>alicia.bello@idpc.gov.co</t>
  </si>
  <si>
    <t>ana.pinilla@idpc.gov.co</t>
  </si>
  <si>
    <t>maria.rodriguez@idpc.gov.co</t>
  </si>
  <si>
    <t>javier.ortiz@idpc.gov.co</t>
  </si>
  <si>
    <t>paola.quintero@idpc.gov.co</t>
  </si>
  <si>
    <t>angela.cadena@idpc.gov.co</t>
  </si>
  <si>
    <t>ilse.caicedo@idpc.gov.co</t>
  </si>
  <si>
    <t>angie.espinel@idpc.gov.co</t>
  </si>
  <si>
    <t>carlos.valencia@idpc.gov.co</t>
  </si>
  <si>
    <t>wilmar.tovar@idpc.gov.co</t>
  </si>
  <si>
    <t>javier.mota@idpc.gov.co</t>
  </si>
  <si>
    <t>vladimir.tovar@idpc.gov.co</t>
  </si>
  <si>
    <t>sharon.avila@idpc.gov.co</t>
  </si>
  <si>
    <t>carolina.ortiz@idpc.gov.co</t>
  </si>
  <si>
    <t>mildred.moreno@idpc.gov.co</t>
  </si>
  <si>
    <t>martha.trigos@idpc.gov.co</t>
  </si>
  <si>
    <t>alexandra.cortes@idpc.gov.co</t>
  </si>
  <si>
    <t>guillermo.salazar@idpc.gov.co</t>
  </si>
  <si>
    <t>laura.zimmermann@idpc.gov.co</t>
  </si>
  <si>
    <t>jhon.carvajal@idpc.gov.co</t>
  </si>
  <si>
    <t>nasly.sanchez@idpc.gov.co</t>
  </si>
  <si>
    <t>leidy.sierra@idpc.gov.co</t>
  </si>
  <si>
    <t>eloisa.lamilla@idpc.gov.co</t>
  </si>
  <si>
    <t>cristina.mampaso@idpc.gov.co</t>
  </si>
  <si>
    <t>deborath.gascon@idpc.gov.co</t>
  </si>
  <si>
    <t xml:space="preserve"> dsophiart@gmail.com
</t>
  </si>
  <si>
    <t>henry.herrera@idpc.gov.co</t>
  </si>
  <si>
    <t>cristian.castaneda@idpc.gov.co</t>
  </si>
  <si>
    <t>adriana.uribe@idpc.gov.co</t>
  </si>
  <si>
    <t>claudia.diaz@idpc.gov.co</t>
  </si>
  <si>
    <t>miller.castro@idpc.gov.co</t>
  </si>
  <si>
    <t>marcela.gacia@idpc.gov.co</t>
  </si>
  <si>
    <t>laura.cumbalaza@idpc.gov.co</t>
  </si>
  <si>
    <t>naysla.torres@idpc.gov.co</t>
  </si>
  <si>
    <t>sandra.noriega@idpc.gov.co</t>
  </si>
  <si>
    <t>jairo.zuluaga@idpc.gov.co</t>
  </si>
  <si>
    <t>dario.zambrano@idpc.gov.co</t>
  </si>
  <si>
    <t>adriana.vera@idpc.gov.co</t>
  </si>
  <si>
    <t>juan.benavides@idpc.gov.co</t>
  </si>
  <si>
    <t>jose.mayorga@idpc.gov.co</t>
  </si>
  <si>
    <t>magda.rojas@idpc.gov.co</t>
  </si>
  <si>
    <t>erika.blanco@idpc.gov.co</t>
  </si>
  <si>
    <t>kevin.morales@idpc.gov.co</t>
  </si>
  <si>
    <t>kristhiam.carrizosa@idpc.gov.co</t>
  </si>
  <si>
    <t>monica.coy@idpc.gov.co</t>
  </si>
  <si>
    <t>monica.mercado@idpc.gov.co</t>
  </si>
  <si>
    <t>ricardo.martinez@idpc.gov.co</t>
  </si>
  <si>
    <t>camilo.alvarez@idpc.gov.co</t>
  </si>
  <si>
    <t>fernando.sanchez@idpc.gov.co</t>
  </si>
  <si>
    <t>tatiana.navarro@idpc.gov.co</t>
  </si>
  <si>
    <t>david.gonzalez@idpc.gov.co</t>
  </si>
  <si>
    <t>gladys.santacruz@idpc.gov.co</t>
  </si>
  <si>
    <t>milton.aguilera@idpc.gov.co</t>
  </si>
  <si>
    <t>camilo.rodriguez@idpc.gov.co</t>
  </si>
  <si>
    <t>juan.gomez@idpc.gov.co</t>
  </si>
  <si>
    <t>zegella.toloza@idpc.gov.co</t>
  </si>
  <si>
    <t>andrea.forero@idpc.gov.co</t>
  </si>
  <si>
    <t>antonio.ochoa@idpc.gov.co</t>
  </si>
  <si>
    <t>david.gomez@idpc.gov.co</t>
  </si>
  <si>
    <t>jose.ramirez@idpc.gov.co</t>
  </si>
  <si>
    <t>alexandra.mesa@idpc.gov.co</t>
  </si>
  <si>
    <t>yeinner.lopez@idpc.gov.co</t>
  </si>
  <si>
    <t>marcela.parada@idpc.gov.co</t>
  </si>
  <si>
    <t>alvaro.salazar@idpc.gov.co</t>
  </si>
  <si>
    <t>jhon.nunez@idpc.gov.co</t>
  </si>
  <si>
    <t>diego.mora@idpc.gov.co</t>
  </si>
  <si>
    <t>carlos.sanchez@idpc.gov.co</t>
  </si>
  <si>
    <t>manuel.martin@idpc.gov.co</t>
  </si>
  <si>
    <t>alejandra.jaramillo@idpc.gov.co</t>
  </si>
  <si>
    <t>sara.acuna@idpc.gov.co</t>
  </si>
  <si>
    <t>leonardo.ochica@idpc.gov.co</t>
  </si>
  <si>
    <t>oscar.diaz@idpc.gov.co</t>
  </si>
  <si>
    <t>andrea.castiblanco@idpc.gov.co</t>
  </si>
  <si>
    <t>yessica.acosta@idpc.gov.co</t>
  </si>
  <si>
    <t>convocatoriaspatrimonio@idpc.gov.co</t>
  </si>
  <si>
    <t>lina.forero@idpc.gov.co</t>
  </si>
  <si>
    <t>francisco.guerrero@idpc.gov.co</t>
  </si>
  <si>
    <t>olga.vergara@idpc.gov.co</t>
  </si>
  <si>
    <t>nicolas.pachon@idpc.gov.co</t>
  </si>
  <si>
    <t>maria.calderon@idpc.gov.co</t>
  </si>
  <si>
    <t>leny.barbosa@idpc.gov.co</t>
  </si>
  <si>
    <t>angel.medellin@idpc.gov.co</t>
  </si>
  <si>
    <t>estefania.diaz@idpc.gov.co</t>
  </si>
  <si>
    <t>andres.albarracin@idpc.gov.co</t>
  </si>
  <si>
    <t>maria.lozano@idpc.gov.co</t>
  </si>
  <si>
    <t>luis.mamian@idpc.gov.co</t>
  </si>
  <si>
    <t>ricardo.arias@idpc.gov.co</t>
  </si>
  <si>
    <t>diana.gaitan@idpc.gov.co</t>
  </si>
  <si>
    <t>nathaly.bonilla@idpc.gov.co</t>
  </si>
  <si>
    <t>rosa.rodriguez@idpc.gov.co</t>
  </si>
  <si>
    <t>laura.castillo@idpc.gov.co</t>
  </si>
  <si>
    <t>felipe.villamil@idpc.gov.co</t>
  </si>
  <si>
    <t>jhon.morales@idpc.gov.co</t>
  </si>
  <si>
    <t>luis.forero@idpc.gov.co</t>
  </si>
  <si>
    <t>lina.rosales@idpc.gov.co</t>
  </si>
  <si>
    <t>diana.bedoya@idpc.gov.co</t>
  </si>
  <si>
    <t>daniel.huertas@idpc.gov.co</t>
  </si>
  <si>
    <t>maria.ramos@idpc.gov.co</t>
  </si>
  <si>
    <t>jaumer.blanco@idpc.gov.co</t>
  </si>
  <si>
    <t>ana.sierra@idpc.gov.co</t>
  </si>
  <si>
    <t>helena.fernandez@idpc.gov.co</t>
  </si>
  <si>
    <t>santiago.murcia@idpc.gov.co</t>
  </si>
  <si>
    <t>diegoa12051@hotmail.com</t>
  </si>
  <si>
    <t>david.cortes@idpc.gov.co</t>
  </si>
  <si>
    <t>daniel.gutierrez@idpc.gov.co</t>
  </si>
  <si>
    <t>viviana.gutierrez@idpc.gov.co</t>
  </si>
  <si>
    <t>camilo.escallon@idpc.gov.co</t>
  </si>
  <si>
    <t>oscar.uyaban@idpc.gov.co</t>
  </si>
  <si>
    <t>lea.esquivel@idpc.gov.co</t>
  </si>
  <si>
    <t>ilona.murcia@idpc.gov.co</t>
  </si>
  <si>
    <t>myriam.poveda@idpc.gov.co</t>
  </si>
  <si>
    <t>blanca.gomez@idpc.gov.co</t>
  </si>
  <si>
    <t>edna.riveros@idpc.gov.co</t>
  </si>
  <si>
    <t>adriana.moreno@idpc.gov.co</t>
  </si>
  <si>
    <t>sheril.salazar@idpc.gov.co</t>
  </si>
  <si>
    <t>diana.school@idpc.gov.co</t>
  </si>
  <si>
    <t>ingrid.parada@idpc.gov.co</t>
  </si>
  <si>
    <t>angela.ruiz@idpc.gov.co</t>
  </si>
  <si>
    <t>yanessa.lilchyn@idpc.gov.co</t>
  </si>
  <si>
    <t>sandra.mendoza@idpc.gov.co</t>
  </si>
  <si>
    <t>paula.alaya@idpc.gov.co</t>
  </si>
  <si>
    <t>lida.medrano@idpc.gov.co</t>
  </si>
  <si>
    <t>ximena.aguillon@idpc.gov.co</t>
  </si>
  <si>
    <t>maritza.forero@idpc.gov.co</t>
  </si>
  <si>
    <t>arielrfernandez@gmail.com</t>
  </si>
  <si>
    <t>ana.montoya@idpc.gov.co</t>
  </si>
  <si>
    <t>museodebogota@idpc.gov.co</t>
  </si>
  <si>
    <t>miguel.rodriguez@idpc.gov.co</t>
  </si>
  <si>
    <t>jenny.zamudio@idpc.gov.co</t>
  </si>
  <si>
    <t>maria.rocha@idpc.gov.co</t>
  </si>
  <si>
    <t>adrian.rivera@idpc.gov.co</t>
  </si>
  <si>
    <t>diego.munoz@idpc.gov.co</t>
  </si>
  <si>
    <t>lina.malagon@idpc.gov.co</t>
  </si>
  <si>
    <t>rodolfo.parra@idpc.gov.co</t>
  </si>
  <si>
    <t>mario.valencia@idpc.gov.co</t>
  </si>
  <si>
    <t>diana.acuna@idpc.gov.co</t>
  </si>
  <si>
    <t>sahidy.pastrana@idpc.gov.co</t>
  </si>
  <si>
    <t>diego.fernandez@idpc.gov.co</t>
  </si>
  <si>
    <t>diego.meneses@idpc.gov.co</t>
  </si>
  <si>
    <t>katherine.mejia@idpc.gov.co</t>
  </si>
  <si>
    <t>hadasha.cardenas@idpc.gov.co</t>
  </si>
  <si>
    <t>maria.gallego@idpc.gov.co</t>
  </si>
  <si>
    <t>francisco.pinzon@idpc.gov.co</t>
  </si>
  <si>
    <t>johan.garzon@idpc.gov.co</t>
  </si>
  <si>
    <t>paola.rangel@idpc.gov.co</t>
  </si>
  <si>
    <t>jimena.perez@idpc.gov.co</t>
  </si>
  <si>
    <t>lisseth.mendoza@idpc.gov.co</t>
  </si>
  <si>
    <t>felipe.leon@idpc.gov.co</t>
  </si>
  <si>
    <t>mateo.hernandez@idpc.gov.co</t>
  </si>
  <si>
    <t>alejandro.mendoza@idpc.gov.co</t>
  </si>
  <si>
    <t>alexander.vallejo@idpc.gov.co</t>
  </si>
  <si>
    <t>lizeth.lopez@idpc.gov.co</t>
  </si>
  <si>
    <t>natalia.ortega@idpc.gov.co</t>
  </si>
  <si>
    <t>karem.cespedes@idpc.gov.co</t>
  </si>
  <si>
    <t>hernan.rivera@idpc.gov.co</t>
  </si>
  <si>
    <t>juan.henao@idpc.gov.co</t>
  </si>
  <si>
    <t>tatiana.duenas@idpc.gov.co</t>
  </si>
  <si>
    <t>laura.mejia@idpc.gov.co</t>
  </si>
  <si>
    <t>javier.cardenas@idpc.gov.co</t>
  </si>
  <si>
    <t>german.romero@idpc.gov.co</t>
  </si>
  <si>
    <t>otto.quintero@idpc.gov.co</t>
  </si>
  <si>
    <t>jose.cristancho@idpc.gov.co</t>
  </si>
  <si>
    <t>catalina.cavalier@idpc.gov.co</t>
  </si>
  <si>
    <t>martin.bermudez@idpc.gov.co</t>
  </si>
  <si>
    <t>simon.ortega@idpc.gov.co</t>
  </si>
  <si>
    <t>jorge.rodriguez@idpc.gov.co</t>
  </si>
  <si>
    <t>pedro.sanchez@idpc.gov.co</t>
  </si>
  <si>
    <t>daniel.cristancho@idpc.gov.co</t>
  </si>
  <si>
    <t>sandra.suarez@idpc.gov.co</t>
  </si>
  <si>
    <t>maria.monroy@idpc.gov.co</t>
  </si>
  <si>
    <t>ana.collazos@idpc.gov.co</t>
  </si>
  <si>
    <t>grace.mccormick@idpc.gov.co</t>
  </si>
  <si>
    <t>nathaly.cepeda@idpc.gov.co</t>
  </si>
  <si>
    <t>cristina.lleras@idpc.gov.co</t>
  </si>
  <si>
    <t>laura.rojas@idpc.gov.co</t>
  </si>
  <si>
    <t>laura.cuervo@idpc.gov.co</t>
  </si>
  <si>
    <t>sonia.penarette@idpc.gov.co</t>
  </si>
  <si>
    <t>coleccionmuseodebogota@idpc.gov.co</t>
  </si>
  <si>
    <t>juan.vargas@idpc.gov.co</t>
  </si>
  <si>
    <t>felipe.lozano@idpc.gov.co</t>
  </si>
  <si>
    <t>giovanna.torres@idpc.gov.co</t>
  </si>
  <si>
    <t>diana.ramirez@idpc.gov.co</t>
  </si>
  <si>
    <t>mauricio.cortes@idpc.gov.co</t>
  </si>
  <si>
    <t>maria.garcia@idpc.gov.co</t>
  </si>
  <si>
    <t>karen.clavijo@idpc.gov.co</t>
  </si>
  <si>
    <t>yaid.bolanos@idpc.gov.co</t>
  </si>
  <si>
    <t>esther.silva@idpc.gov.co</t>
  </si>
  <si>
    <t>juan.sanabria@idpc.gov.co</t>
  </si>
  <si>
    <t>erika.gallego@idpc.gov.co</t>
  </si>
  <si>
    <t>katherine.camacho@idpc.gov.co</t>
  </si>
  <si>
    <t xml:space="preserve"> juliethrodriguez34@gmail.com</t>
  </si>
  <si>
    <t>ana.castro@idpc.gov.co</t>
  </si>
  <si>
    <t>harol.villay@idpc.gov.co</t>
  </si>
  <si>
    <t>628-Entregar en arrendamiento el local comercial que cuenta con un área de 64m2, situado en la Calle 10  No. 3-45 que hace parte del inmueble denominado Casa Siete Balcones, de la ciudad de Bogotá, D. C.</t>
  </si>
  <si>
    <t>576-Prestar servicios de apoyo a la  gestión social y la estrategia de participacion social en la declaratoria de Sumapaz.</t>
  </si>
  <si>
    <t>230-Contratar la adquisición de mobiliario para las oficinas del Instituto Distrital de Patrimonio Cultural.</t>
  </si>
  <si>
    <t>172-Prestar servicios profesionales al Instituto Distrital de Patrimonio Cultural para apoyar las actividades de supervisión, seguimiento a convenios , contratos y actividades de control de la sudirección de divulgación y apropiación del patrimonio.</t>
  </si>
  <si>
    <t>372-Contratar la prestación de servicio de recolección, transporte, tratamiento y/o disposición final de los residuos peligrosos producidos en la gestión del Instituto Distrital de Patrimonio Cultural.</t>
  </si>
  <si>
    <t>174-Prestar servicios profesionales al Instituto Distrital de Patrimonio Cultural para apoyar a la subdirección de divulgación y apropiación en la implementación de acciones de desarrollo sostenible en el marco de la valoración del patrimonio cultural</t>
  </si>
  <si>
    <t>323-Contratar la actualización, mantenimiento y soporte del Software SIIGO del Instituto Distrital de Patrimonio Cultural.</t>
  </si>
  <si>
    <t>Según factura</t>
  </si>
  <si>
    <t>12 meses</t>
  </si>
  <si>
    <t>45 dias</t>
  </si>
  <si>
    <t>https://community.secop.gov.co/Public/Tendering/OpportunityDetail/Index?noticeUID=CO1.NTC.1884392&amp;isFromPublicArea=True&amp;isModal=False</t>
  </si>
  <si>
    <t>https://www.colombiacompra.gov.co/tienda-virtual-del-estado-colombiano/ordenes-compra/66497</t>
  </si>
  <si>
    <t>https://www.colombiacompra.gov.co/tienda-virtual-del-estado-colombiano/ordenes-compra/66506</t>
  </si>
  <si>
    <t>https://community.secop.gov.co/Public/Tendering/OpportunityDetail/Index?noticeUID=CO1.NTC.1897923&amp;isFromPublicArea=True&amp;isModal=False</t>
  </si>
  <si>
    <t>https://community.secop.gov.co/Public/Tendering/OpportunityDetail/Index?noticeUID=CO1.NTC.1898879&amp;isFromPublicArea=True&amp;isModal=False</t>
  </si>
  <si>
    <t>https://community.secop.gov.co/Public/Tendering/OpportunityDetail/Index?noticeUID=CO1.NTC.1901549&amp;isFromPublicArea=True&amp;isModal=False</t>
  </si>
  <si>
    <t>https://community.secop.gov.co/Public/Tendering/OpportunityDetail/Index?noticeUID=CO1.NTC.1901112&amp;isFromPublicArea=True&amp;isModal=False</t>
  </si>
  <si>
    <t>https://community.secop.gov.co/Public/Tendering/OpportunityDetail/Index?noticeUID=CO1.NTC.1885619&amp;isFromPublicArea=True&amp;isModal=False</t>
  </si>
  <si>
    <t>https://community.secop.gov.co/Public/Tendering/OpportunityDetail/Index?noticeUID=CO1.NTC.1907644&amp;isFromPublicArea=True&amp;isModal=False</t>
  </si>
  <si>
    <t>https://www.colombiacompra.gov.co/tienda-virtual-del-estado-colombiano/ordenes-compra/67751</t>
  </si>
  <si>
    <t>https://community.secop.gov.co/Public/Tendering/OpportunityDetail/Index?noticeUID=CO1.NTC.1941981&amp;isFromPublicArea=True&amp;isModal=False</t>
  </si>
  <si>
    <t>https://community.secop.gov.co/Public/Tendering/OpportunityDetail/Index?noticeUID=CO1.NTC.1937416&amp;isFromPublicArea=True&amp;isModal=False</t>
  </si>
  <si>
    <t>https://community.secop.gov.co/Public/Tendering/OpportunityDetail/Index?noticeUID=CO1.NTC.1670356&amp;isFromPublicArea=True&amp;isModal=False</t>
  </si>
  <si>
    <t>https://community.secop.gov.co/Public/Tendering/OpportunityDetail/Index?noticeUID=CO1.NTC.1671336&amp;isFromPublicArea=True&amp;isModal=False</t>
  </si>
  <si>
    <t>https://community.secop.gov.co/Public/Tendering/OpportunityDetail/Index?noticeUID=CO1.NTC.1673092&amp;isFromPublicArea=True&amp;isModal=False</t>
  </si>
  <si>
    <t>https://community.secop.gov.co/Public/Tendering/OpportunityDetail/Index?noticeUID=CO1.NTC.1673441&amp;isFromPublicArea=True&amp;isModal=False</t>
  </si>
  <si>
    <t>https://community.secop.gov.co/Public/Tendering/OpportunityDetail/Index?noticeUID=CO1.NTC.1685033&amp;isFromPublicArea=True&amp;isModal=False</t>
  </si>
  <si>
    <t>https://community.secop.gov.co/Public/Tendering/OpportunityDetail/Index?noticeUID=CO1.NTC.1699922&amp;isFromPublicArea=True&amp;isModal=False</t>
  </si>
  <si>
    <t>https://community.secop.gov.co/Public/Tendering/OpportunityDetail/Index?noticeUID=CO1.NTC.1706967&amp;isFromPublicArea=True&amp;isModal=False</t>
  </si>
  <si>
    <t>https://community.secop.gov.co/Public/Tendering/OpportunityDetail/Index?noticeUID=CO1.NTC.1732724&amp;isFromPublicArea=True&amp;isModal=False</t>
  </si>
  <si>
    <t>https://community.secop.gov.co/Public/Tendering/OpportunityDetail/Index?noticeUID=CO1.NTC.1744667&amp;isFromPublicArea=True&amp;isModal=False</t>
  </si>
  <si>
    <t>https://community.secop.gov.co/Public/Tendering/OpportunityDetail/Index?noticeUID=CO1.NTC.1749294&amp;isFromPublicArea=True&amp;isModal=False</t>
  </si>
  <si>
    <t>https://community.secop.gov.co/Public/Tendering/OpportunityDetail/Index?noticeUID=CO1.NTC.1751919&amp;isFromPublicArea=True&amp;isModal=False</t>
  </si>
  <si>
    <t>https://community.secop.gov.co/Public/Tendering/OpportunityDetail/Index?noticeUID=CO1.NTC.1792815&amp;isFromPublicArea=True&amp;isModal=False</t>
  </si>
  <si>
    <t>https://community.secop.gov.co/Public/Tendering/OpportunityDetail/Index?noticeUID=CO1.NTC.1773465&amp;isFromPublicArea=True&amp;isModal=False</t>
  </si>
  <si>
    <t>https://community.secop.gov.co/Public/Tendering/OpportunityDetail/Index?noticeUID=CO1.NTC.1811428&amp;isFromPublicArea=True&amp;isModal=False</t>
  </si>
  <si>
    <t>https://community.secop.gov.co/Public/Tendering/OpportunityDetail/Index?noticeUID=CO1.NTC.1833408&amp;isFromPublicArea=True&amp;isModal=False</t>
  </si>
  <si>
    <t>https://community.secop.gov.co/Public/Tendering/OpportunityDetail/Index?noticeUID=CO1.NTC.1831522&amp;isFromPublicArea=True&amp;isModal=False</t>
  </si>
  <si>
    <t>https://community.secop.gov.co/Public/Tendering/OpportunityDetail/Index?noticeUID=CO1.NTC.1833072&amp;isFromPublicArea=True&amp;isModal=False</t>
  </si>
  <si>
    <t>https://www.colombiacompra.gov.co/tienda-virtual-del-estado-colombiano/ordenes-compra/65885</t>
  </si>
  <si>
    <t>https://community.secop.gov.co/Public/Tendering/OpportunityDetail/Index?noticeUID=CO1.NTC.1860287&amp;isFromPublicArea=True&amp;isModal=False</t>
  </si>
  <si>
    <t>https://community.secop.gov.co/Public/Tendering/OpportunityDetail/Index?noticeUID=CO1.NTC.1864918&amp;isFromPublicArea=True&amp;isModal=False</t>
  </si>
  <si>
    <t>https://community.secop.gov.co/Public/Tendering/OpportunityDetail/Index?noticeUID=CO1.NTC.1850003&amp;isFromPublicArea=True&amp;isModal=False</t>
  </si>
  <si>
    <t>https://community.secop.gov.co/Public/Tendering/OpportunityDetail/Index?noticeUID=CO1.NTC.1875193&amp;isFromPublicArea=True&amp;isModal=False</t>
  </si>
  <si>
    <t>187-Contratar la renovación y ampliación del almacenamiento de la solución de respaldo de información para el Instituto Distrital de Patrimonio Cultural.</t>
  </si>
  <si>
    <t>dyfmantenimientoyservicios@gmail.com</t>
  </si>
  <si>
    <t>esteban.zapata@idpc.gov.co</t>
  </si>
  <si>
    <t>catherine.henkel@idpc.gov.co</t>
  </si>
  <si>
    <t>daniela.duque@idpc.gov.co</t>
  </si>
  <si>
    <t>wilson.daza@idpc.gov.co</t>
  </si>
  <si>
    <t>leonel.serrato@idpc.gov.co</t>
  </si>
  <si>
    <t>jeyson.rodriguez@idpc.gov.co</t>
  </si>
  <si>
    <t>winer.martinez@idpc.gov.co</t>
  </si>
  <si>
    <t>sandra.diaz@idpc.gov.co</t>
  </si>
  <si>
    <t>libia.villalba@idpc.gov.co</t>
  </si>
  <si>
    <t>maria.ospina@idpc.gov.co</t>
  </si>
  <si>
    <t>juan.quinonez@idpc.gov.co</t>
  </si>
  <si>
    <t>natalia.mogollon@idpc.gov.co</t>
  </si>
  <si>
    <t>oscar.ospina@idpc.gov.co</t>
  </si>
  <si>
    <t>comercial@microtron.com.co</t>
  </si>
  <si>
    <t>controlservicesing@gmail.com</t>
  </si>
  <si>
    <t>info@audidata.net</t>
  </si>
  <si>
    <t>gerencia@fing.com.co</t>
  </si>
  <si>
    <t>administrativa1@dianawiesner.com</t>
  </si>
  <si>
    <t>ccenacional@autogas.com.co</t>
  </si>
  <si>
    <t>gerencia@neuronaimasd.com</t>
  </si>
  <si>
    <t>tiendavirtualpanoramma@gmail.com</t>
  </si>
  <si>
    <t>comercial4@avanzagroup.com.co</t>
  </si>
  <si>
    <t>licitaciones.ladoinsa@gmail.com</t>
  </si>
  <si>
    <t>licitacioneskanderi2018@gmail.com</t>
  </si>
  <si>
    <t>wladimir.polanco@colcomercio.com.co</t>
  </si>
  <si>
    <t>cafeibanez@gmail.com</t>
  </si>
  <si>
    <t>logisticaygestiondenegocios@gmail.com</t>
  </si>
  <si>
    <t>worldmyd@hotmail.com</t>
  </si>
  <si>
    <t>alejandro.prieto@serviecologixo.com</t>
  </si>
  <si>
    <t>jhsalazar@integrasoftsas.com</t>
  </si>
  <si>
    <t>licitaciones@eforcers.com</t>
  </si>
  <si>
    <t>92- Prestar servicios profesionales al Instituto Distrital de Patrimonio Cultural para apoyar a la Oficina Asesora Jurídica en asuntos relacionados con las diferentes etapas de la gestión contractual y apoyar jurídicamente los procesos de incumplimiento contractual.</t>
  </si>
  <si>
    <t>88-Prestar servicios de apoyo a la gestión al Instituto Distrital de Patrimonio Cultural en las actividades relacionadas con organización de archivo, publicación, seguimiento de la actividad contractual en los portales de contratación, alimentación de bases de datos y demás reportes que deba realizar la Oficina Asesora Jurídica.</t>
  </si>
  <si>
    <t>89-Prestar servicios de apoyo a la gestión al Instituto Distrital de Patrimonio Cultural en las actividades relacionadas con la actualización de bases de datos, préstamos, consultas y organización de los archivos de la Oficina Asesora Jurídica, en el marco de la Política de Gestión Documental del Modelo Integrado de Planeación y Gestión MIPG.</t>
  </si>
  <si>
    <t>85-Prestar servicios profesionales al Instituto Distrital de Patrimonio Cultural para apoyar jurídicamente la contratación en sus diferentes etapas precontractual, contractual y poscontractual, y demás asuntos jurídicos y administrativos requeridos por la Entidad.</t>
  </si>
  <si>
    <t>95-Prestar servicios profesionales al Instituto Distrital de Patrimonio Cultural para apoyar a la Oficina Asesora Jurídica en la emisión de conceptos jurídicos, proyección y revisión de los documentos de índole jurídico que le sean asignados y etapas de la gestión contractual de los procesos que se adelanten.</t>
  </si>
  <si>
    <t>342-Prestar servicios profesionales al Instituto Distrital de Patrimonio Cultural IDPC, para establecer una estrategia de trabajo y de relacionamiento con el Concejo de Bogotá, Alcaldías Locales, JAL  Juntas adminitradoras Locales, para dar cumplimiento a la misión institucional.</t>
  </si>
  <si>
    <t>141-Prestar servicios profesionales al Instituto Distrital de Patrimonio Cultural para la realización de actividades relacionadas con el procesamiento de datos que permita la obtención de información confiable y oportuna de carácter financiero, contable y tributario.</t>
  </si>
  <si>
    <t>145-Prestar sus servicios profesionales al Instituto Distrital de Patrimonio Cultural en la liquidación de la nómina mensual de salarios y la liquidación de prestaciones sociales de los servidores de planta de la entidad y demás asuntos relacionados con la gestión del talento humano.</t>
  </si>
  <si>
    <t>81-Prestar servicios profesionales al Instituto Distrital de Patrimonio Cultural para formular e implementar una estrategia de relacionamiento interinstitucional con el sector público y privado en Bogotá que aporte al cumplimiento de la misión institucional.</t>
  </si>
  <si>
    <t>100-Prestar servicios profesionales al Instituto Distrital de Patrimonio Cultural, en el desarrollo de herramientas y actividades requeridas para la implementación y sostenibilidad de las políticas de gestión y desempeño del Modelo Integrado de Planeación y Gestión, a cargo de la Oficina Asesora de Planeación.</t>
  </si>
  <si>
    <t>161-Prestar servicios de apoyo a la gestión al Instituto Distrital de Patrimonio Cultural, para la ejecución de actividades relacionadas con los instrumentos archivísticos requeridos para la implementación de la Política de Gestión Documental del Modelo Integrado de Planeación y Gestión.</t>
  </si>
  <si>
    <t>82-Prestar servicios profesionales al Instituto Distrital de Patrimonio Cultural (IDPC) en la formulación e implementación de una estrategia de cooperación y relaciones internacionales (agencias de cooperación, academia e instituciones encargadas de patrimonio cultural).</t>
  </si>
  <si>
    <t>83-Prestar servicios profesionales al Instituto Distrital de Patrimonio Cultural (IDPC) para apoyar la formulación e implementación de una estrategia de relacionamiento de la entidad con el sector académico que aporte al cumplimiento de la misión institucional.</t>
  </si>
  <si>
    <t>155-Prestar servicios profesionales al Instituto Distrital de Patrimonio Cultural para realizar el control y seguimiento presupuestal y financiero requerido para el desarrollo de los planes, programas y proyectos a cargo de la Subdirección de Divulgación y Apropiación del Patrimonio.</t>
  </si>
  <si>
    <t>77-Prestar servicios profesionales al Instituto Distrital de Patrimonio Cultural para apoyar el inventario de patrimonio cultural inmaterial de Bogotá,  desde la perspectiva de patrimonios integrados,  a partir de acciones de valoración,  identificación, documentación y registro del PCI de la ciudad.</t>
  </si>
  <si>
    <t>273-Prestar servicios profesionales al Instituto Distrital de Patrimonio Cultural para  la formulación, implementación y seguimiento de las convocatorias de Fomento de la entidad, en el marco del programa distrital de estímulos para la cultura vigencia 2021.</t>
  </si>
  <si>
    <t>528-Prestar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</si>
  <si>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41-Prestar servicios profesionales al Instituto Distrital de Patrimonio Cultural para direccionar en la gestión de la implementación del PEMP Centro Histórico de Bogotá coordinando acciones integrales inter e intrainstitucionales del componente programático.</t>
  </si>
  <si>
    <t>58-Prestar servicios profesionales al Instituto Distrital de Patrimonio Cultural para apoyar la implementación y fortalecimiento del Sistema de Información Geográfica –SIGPC-, la normalización de las bases de datos que permitan la administración del patrimonio en el Distrito Capital y la gestión de relaciones interinstitucionales enfocadas en el intercambio de información geográfica.</t>
  </si>
  <si>
    <t>76-Prestar servicios profesionales al Instituto Distrital de Patrimonio Cultural para apoyar el proceso de inventario de patrimonio cultural inmaterial de Bogotá, en perspectiva de integralidad, a partir de la formulación e implementación en campo de metodologías participativas de identificación, documentación y registro del patrimonio cultural inmaterial.</t>
  </si>
  <si>
    <t>250-Prestar servicios profesionales al Instituto Distrital de Patrimonio Cultural para apoyar en la elaboración y gestión de insumos arquitectónicos, urbanísticos, gráficos y documentales orientados a la divulgación pública del PEMP Centro Histórico de Bogotá.</t>
  </si>
  <si>
    <t>378-Prestar servicios profesionales al Instituto Distrital de Patrimonio Cultural para apoyar a los supervisores en el desarrollo de las etapas precontractual, contractual y postcontractual de los proyectos y programas de intervención de bienes de interés cultural.</t>
  </si>
  <si>
    <t>512-Prestar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</si>
  <si>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529-Prestar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</si>
  <si>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530-Prestar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</si>
  <si>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511-Prestar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</si>
  <si>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435-Prestar servicios profesionales al Instituto Distrital de Patrimonio Cultural para el acompañamiento y apoyo en las actividades de asesoría técnica a terceros, revisión, evaluación, verificación y análisis de las solicitudes de intervención de los Bienes de Interés Cultural (BIC) del Distrito Capital.</t>
  </si>
  <si>
    <t>18-Prestar servicios profesionales al Instituto Distrital de Patrimonio Cultural para acompañar la formulación del banco de aliados y adelantar la priorización de actores, alcances y poblaciones a beneficiar con cada aliado, en el marco del programa de Formación en Patrimonio Cultural en el ciclo integral de educación para la vida en Bogotá.</t>
  </si>
  <si>
    <t>15-Prestar servicios profesionales al Instituto Distrital de Patrimonio Cultural para apoyar la gestión de los espacios culturales, la logística y la divulgación de los recorridos de ciudad realizados en el marco de la Formación en Patrimonio Cultural en el ciclo integral de educación para la vida en Bogotá.</t>
  </si>
  <si>
    <t>532-Prestar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</si>
  <si>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422-Prestar servicios profesionales al Instituto Distrital de Patrimonio Cultural para apoyar las acciones relacionadas con la seguridad industrial y acompañamiento en las labores de campo adelantadas por la Subdirección de Protección e Intervención del Patrimonio</t>
  </si>
  <si>
    <t>377-Prestar servicios profesionales al Instituto Distrital de Patrimonio Cultural para apoyar a los supervisores en el desarrollo de las etapas precontractual, contractual y postcontractual de los proyectos y programas de intervención de bienes de interés cultural.</t>
  </si>
  <si>
    <t>527-Prestar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</si>
  <si>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434-Prestar servicios profesionales al Instituto Distrital de Patrimonio Cultural para el acompañamiento y apoyo en las actividades de asesoría técnica a terceros, revisión, evaluación, verificación y análisis de las solicitudes de intervención de los Bienes de Interés Cultural (BIC) del Distrito Capital.</t>
  </si>
  <si>
    <t>411-Prestar servicios profesionales al Instituto Distrital de Patrimonio Cultural para orientar la implementación y seguimiento de las acciones de intervención y protección que adelante la Subdirección de Protección e Intervención del Patrimonio en el espacio público y fachadas.</t>
  </si>
  <si>
    <t>245-Prestar servicios profesionales al Instituto Distrital de Patrimonio Cultural para orientar las acciones, programas y proyectos, desde el análisis cartográfico y geoestadístico territorial, dando lineamientos al equipo SIG de la SGT que permitan la implementación y el fortalecimiento del Sistema de Información Geográfica.</t>
  </si>
  <si>
    <t>64-Prestar servicios profesionales al Instituto Distrital de Patrimonio Cultural,  para orientar las actividades de gestión intra e interinstitucional en el componente social y participativo de los programas y proyectos en el marco de la activación de entornos patrimoniales.</t>
  </si>
  <si>
    <t>61-Prestar servicios profesionales al Instituto Distrital de Patrimonio Cultural para apoyar la actualización, implementación y puesta en marcha de los procesos y trámites que se requieren en el aplicativo informático SISBIC y la implementación y el fortalecimiento del Sistema de Información Geográfica SIGPC, en el marco de la activación de entornos patrimoniales.</t>
  </si>
  <si>
    <t>70-Prestar servicios profesionales al Instituto Distrital de Patrimonio Cultural en las actividades de participación y divulgación de procesos intra e interinstitucionales para los programas y proyectos de la SGT en el marco de la activación de entornos patrimoniales.</t>
  </si>
  <si>
    <t>53-Prestar servicios profesionales al Instituto Distrital de Patrimonio Cultural para consolidar los procesos de caracterización urbana y definición de indicadores para el seguimiento y evaluación de programas y proyectos en el marco de la activación de entornos patrimoniales.</t>
  </si>
  <si>
    <t>413-Prestar servicios de apoyo a la gestión al Instituto Distrital de Patrimonio Cultural en el recibo y administración de insumos, herramienta y equipos, en el marco de las intervenciones integrales que adelante la Subdirección de Protección e Intervención del Patrimonio en el espacio público y fachadas.</t>
  </si>
  <si>
    <t>433-Prestar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</si>
  <si>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387-Prestar servicios profesionales al Instituto Distrital de Patrimonio Cultural, para el acompañamiento y apoyo en las actividades de asesoría técnica a terceros, revisión, evaluación, verificación y análisis del componente estructural de las solicitudes de intervención de los Bienes de Interés Cultural (BIC) del Distrito Capital.</t>
  </si>
  <si>
    <t>388-Prestar servicios profesionales al Instituto Distrital de Patrimonio Cultural para el acompañamiento y apoyo en las actividades de asesoría técnica a terceros, revisión, evaluación, verificación y análisis del componente estructural de las solicitudes de intervención de los Bienes de Interés Cultural (BIC) del Distrito Capital.</t>
  </si>
  <si>
    <t>446-Prestar servicios profesionales al Instituto Distrital de Patrimonio Cultural para apoyar en la investigación técnica y teórica referente a los bienes muebles ubicados en el espacio público del Distrito Capital, como parte de las acciones de conservación que requiera la Subdirección de Protección e Intervención del Patrimonio.</t>
  </si>
  <si>
    <t>40-Prestar servicios profesionales al Instituto Distrital de Patrimonio Cultural para orientar el desarrollo de los procesos transversales de activación patrimonial en el marco de las acciones de salvaguardia, valoración, identificación y reconocimiento del patrimonio cultural de Bogotá.</t>
  </si>
  <si>
    <t>520-Prestar servicios profesionales al Instituto Distrital de Patrimonio Cultural para apoyar la implementación de acciones de activación y apropiación social en las intervenciones a bienes de interés cultural que se adelanten, en articulación con los lineamientos de participación de la entidad.</t>
  </si>
  <si>
    <t>537-Prestar servicios de apoyo a la gestión para la atención de trámites y servicios a cargo de la Subdirección de Protección e Intervención del Patrimonio, así como en las demás actividades administrativas relacionadas con los procedimientos de la dependencia.</t>
  </si>
  <si>
    <t>552-Prestar servicios profesionales para  apoyo en el desarrollo y control de las actividades y procedimientos financieros y de planeación que se requieran en la Subdirección de Protección e Intervención del Patrimonio del Instituto Distrital de Patrimonio Cultural.</t>
  </si>
  <si>
    <t>381-Prestar servicios profesionales al Instituto Distrital de Patrimonio Cultural para el acompañamiento y apoyo en las actividades de asesoría técnica a terceros, revisión, evaluación, verificación y análisis del componente estructural de las solicitudes de intervención de los Bienes de Interés Cultural (BIC) del Distrito Capital.</t>
  </si>
  <si>
    <t>259-Prestar servicios profesionales al Instituto Distrital de Patrimonio Cultural para desarrollar procesos de enfoque diferencial de género en los diferentes proyectos institucionales que permitan el acceso diverso, plural e igualitario a los diferentes sectores y poblaciones de la ciudad.</t>
  </si>
  <si>
    <t>79-Prestar servicios profesionales al Instituto Distrital de Patrimonio Cultural para apoyar el inventario de patrimonio cultural inmaterial de Bogotá, desde la perspectiva de patrimonios integrados, a partir de acciones de valoración, identificación, documentación y registro del PCI de la ciudad.</t>
  </si>
  <si>
    <t>298-Prestar servicios profesionales al Instituto Distrital de Patrimonio Cultural para elaborar los insumos del componente ambiental y de patrimonio natural en el marco de la formulación de los instrumentos de planeación territorial con enfoque de ordenamiento en torno al agua.</t>
  </si>
  <si>
    <t>66-Prestar servicios profesionales al Instituto Distrital de Patrimonio Cultural en las actividades de gestión y acompañamiento intra e interinstitucional de los programas y proyectos en los Sectores de Interés Cultural, en el marco de la activación de entornos patrimoniales.</t>
  </si>
  <si>
    <t>261-Prestar servicios profesionales al Instituto Distrital de Patrimonio Cultural para la formulación, implementación y seguimiento de las convocatorias de Fomento de la entidad, en el marco del programa distrital de estímulos para la cultura, vigencia 2021.</t>
  </si>
  <si>
    <t>448-Prestar servicios profesionales al Instituto Distrital de Patrimonio Cultural  para orientar la implementación y seguimiento de las intervenciones y acciones de protección que se requieran sobre los bienes muebles ubicados en el espacio público de la ciudad.</t>
  </si>
  <si>
    <t>262-Prestar servicios profesionales al Instituto Distrital de Patrimonio Cultural para la formulación, implementación y seguimiento administrativo de las convocatorias de Fomento de la entidad, en el marco del programa distrital de estímulos para la cultura, vigencia 2021.</t>
  </si>
  <si>
    <t>513-Prestar servicios profesionales a la Subdirección de Protección e Intervención del Instituto Distrital de Patrimonio Cultural, para la gestión, estructuración y ejecución de programas y proyectos de intervención y protección en bienes muebles que requiera la Subdirección de Protección e Intervención del Patrimonio.</t>
  </si>
  <si>
    <t>437-Prestar servicios profesionales al Instituto Distrital de Patrimonio Cultural para realizar la evaluación de solicitudes de equiparación a estrato 1, amenaza de ruina y aquellas relacionadas con las acciones de control urbano en bienes de interés cultural.</t>
  </si>
  <si>
    <t>521-Prestar servicios profesionales al Instituto Distrital de Patrimonio Cultural para orientar la evaluación de solicitudes de intervención en espacios públicos patrimoniales y de instalación de publicidad exterior en bienes y sectores de interés cultural, así como en la gestión y elaboración de documentos técnicos asociados a la protección, conservación, intervención y manejo de los espacios públicos patrimoniales y espacios públicos localizados en sectores de interés cultural.</t>
  </si>
  <si>
    <t>540-Prestar servicios de apoyo a la gestión al Instituto Distrital de Patrimonio Cultural para realizar las actividades de notificación, citaciones, atención al usuario y demás actividades administrativas a cargo de la Subdirección de Protección e Intervención del Patrimonio.</t>
  </si>
  <si>
    <t>556-Prestar servicios profesionales al Instituto Distrital de Patrimonio Cultural para realizar el estudio de las solicitudes que se tramitan ante el Consejo Distrital de Patrimonio Cultural y en el acompañamiento y verificación de instrumentos de gestión y planeación que involucran la valoración de bienes de interés cultural.</t>
  </si>
  <si>
    <t>555-Prestar servicios profesionales para orientar el estudio de las solicitudes que se tramitan ante el Consejo Distrital de Patrimonio Cultural y en el acompañamiento y verificación de instrumentos de gestión y planeación que involucran la valoración de bienes de interés cultural.</t>
  </si>
  <si>
    <t>559-Prestar servicios profesionales al Instituto Distrital de Patrimonio Cultural para realizar el estudio de las solicitudes que se tramitan ante el Consejo Distrital de Patrimonio Cultural y en el acompañamiento y verificación de instrumentos de gestión y planeación que involucran la valoración de bienes de interés cultural.</t>
  </si>
  <si>
    <t>510-Prestar servicios profesionales al Instituto Distrital de Patrimonio Cultural para apoyar las labores administrativas, sociales  y de gestión asociadas al área del espacio público y publicidad exterior visual, que se adelanten en la Subdirección de Protección e Intervención del Patrimonio.</t>
  </si>
  <si>
    <t>389-Prestar servicios profesionales al Instituto Distrital de Patrimonio Cultural para apoyar en las actividades administrativas relacionadas con gestión de la información, seguimiento y control de las solicitudes de intervención y protección de los Bienes de Interés Cultural del Distrito Capital.</t>
  </si>
  <si>
    <t>379-Prestar servicios profesionales al Instituto Distrital de Patrimonio Cultural para orientar y apoyar las actividades relacionadas con el patrimonio arqueológico en las intervenciones en Bienes de interés cultural, programas, procesos y proyectos que se presenten y/o se realicen.</t>
  </si>
  <si>
    <t>436-Prestar servicios profesionales al Instituto Distrital de Patrimonio Cultural para orientar la evaluación de solicitudes de equiparación a estrato 1, amenaza de ruina y aquellas relacionadas con las acciones de control urbano en bienes de interés cultural.</t>
  </si>
  <si>
    <t>517-Prestar servicios de apoyo a la gestión a la Subdirección de Protección e Intervención del Instituto Distrital de Patrimonio Cultural para el levantamiento de información, documentación y generación de material documental, gráfico y planimétrico requerida en la ejecución de las intervenciones integrales que se adelantan sobre los bienes de interés cultural mueble e inmueble y en el espacio público en sectores de interés cultural de la ciudad.</t>
  </si>
  <si>
    <t>186-Prestar servicios profesionales al Instituto Distrital de Patrimonio Cultural para apoyar el proceso de divulgación de los programas, proyectos, planes y acciones orientados a la comprensión y valoración del patrimonio cultural inmaterial de la ciudad de Bogotá.</t>
  </si>
  <si>
    <t>390-Prestar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</si>
  <si>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439-Prestar servicios profesionales al Instituto Distrital de Patrimonio Cultural para realizar la evaluación de solicitudes de equiparación a estrato 1, amenaza de ruina y aquellas relacionadas con las acciones de control urbano en bienes de interés cultural.</t>
  </si>
  <si>
    <t>391-Prestar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</si>
  <si>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392-Prestar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</si>
  <si>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380-Prestar servicios profesionales al Instituto Distrital de Patrimonio Cultural en las actividades relacionadas con el patrimonio arqueológico en las intervenciones en Bienes de interés cultural, programas, procesos y proyectos que se presenten y/o se realicen.</t>
  </si>
  <si>
    <t>322-Prestar servicios profesionales al Instituto Distrital de Patrimonio Cultural para apoyar el desarrollo de las estrategias de divulgación de la declaratoria de Sumapaz, teniendo en cuenta los enfoques territoriales, diferenciales y de integralidad del patrimonio</t>
  </si>
  <si>
    <t>317-Prestar servicios profesionales al Instituto Distrital de Patrimonio Cultural para realizar el diseño y desarrollo de la estrategia de  participación y concertación social con las comunidades para elaborar el expediente de la declaratoria de Sumapaz como patrimonio de la humanidad.</t>
  </si>
  <si>
    <t>531-Prestar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</si>
  <si>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519-Prestar servicios profesionales al Instituto Distrital de Patrimonio Cultural para  brindar apoyo a la gestión para la intervención en espacio público así como en la elaboración de documentos técnicos asociados a procesos de diagnóstico y formulación de criterios, lineamientos y metodologías para la  intervención y el manejo de los espacios públicos patrimoniales o localizados en sectores de interés cultural y fachadas.</t>
  </si>
  <si>
    <t>440-Prestar servicios profesionales al Instituto Distrital de Patrimonio Cultural para realizar la evaluación de solicitudes de equiparación a estrato 1, amenaza de ruina y aquellas relacionadas con las acciones de control urbano en bienes de interés cultural.</t>
  </si>
  <si>
    <t>461-Prestar servicios de apoyo a la gestión a la Subdirección de protección e intervención del Instituto Distrital de Patrimonio Cultural para ejecutar procesos de protección, intervención y activación social en bienes  y sectores de interés cultural  de Bogotá.</t>
  </si>
  <si>
    <t>460-Prestar servicios de apoyo a la gestión a la Subdirección de protección e intervención del Instituto Distrital de Patrimonio Cultural para ejecutar procesos de protección, intervención y activación social en bienes  y sectores de interés cultural  de Bogotá.</t>
  </si>
  <si>
    <t>459-Prestar servicios de apoyo a la gestión a la Subdirección de protección e intervención del Instituto Distrital de Patrimonio Cultural para ejecutar procesos de protección, intervención y activación social en bienes  y sectores de interés cultural  de Bogotá.</t>
  </si>
  <si>
    <t>458-Prestar servicios de apoyo a la gestión a la Subdirección de protección e intervención del Instituto Distrital de Patrimonio Cultural para ejecutar procesos de protección, intervención y activación social en bienes  y sectores de interés cultural  de Bogotá.</t>
  </si>
  <si>
    <t>424-Prestar servicios de apoyo a la gestión a la Subdirección de protección e intervención del Instituto Distrital de Patrimonio Cultural para ejecutar procesos de protección, intervención y activación social en bienes  y sectores de interés cultural  de Bogotá.</t>
  </si>
  <si>
    <t>426-Prestar servicios de apoyo a la gestión a la Subdirección de protección e intervención del Instituto Distrital de Patrimonio Cultural para ejecutar procesos de protección, intervención y activación social en bienes  y sectores de interés cultural  de Bogotá.</t>
  </si>
  <si>
    <t>427-Prestar servicios de apoyo a la gestión a la Subdirección de protección e intervención del Instituto Distrital de Patrimonio Cultural para ejecutar procesos de protección, intervención y activación social en bienes  y sectores de interés cultural  de Bogotá.</t>
  </si>
  <si>
    <t>425-Prestar servicios de apoyo a la gestión a la Subdirección de protección e intervención del Instituto Distrital de Patrimonio Cultural para ejecutar procesos de protección, intervención y activación social en bienes  y sectores de interés cultural  de Bogotá.</t>
  </si>
  <si>
    <t>428-Prestar servicios de apoyo a la gestión a la Subdirección de protección e intervención del Instituto Distrital de Patrimonio Cultural para ejecutar procesos de protección, intervención y activación social en bienes  y sectores de interés cultural  de Bogotá.</t>
  </si>
  <si>
    <t>522-Prestar servicios profesionales al Instituto Distrital de Patrimonio Cultural para orientar la evaluación de solicitudes de intervención en espacios públicos patrimoniales y de instalación de publicidad exterior en bienes y sectores de interés cultural, así como en la gestión y elaboración de documentos técnicos asociados a la protección, conservación, intervención y manejo de los espacios públicos patrimoniales y espacios públicos localizados en sectores de interés cultural.</t>
  </si>
  <si>
    <t>523-Prestar servicios profesionales al Instituto Distrital de Patrimonio Cultural para orientar la evaluación de solicitudes de intervención en espacios públicos patrimoniales y de instalación de publicidad exterior en bienes y sectores de interés cultural, así como en la gestión y elaboración de documentos técnicos asociados a la protección, conservación, intervención y manejo de los espacios públicos patrimoniales y espacios públicos localizados en sectores de interés cultural.</t>
  </si>
  <si>
    <t>524-Prestar servicios profesionales al Instituto Distrital de Patrimonio Cultural para orientar la evaluación de solicitudes de intervención en espacios públicos patrimoniales y de instalación de publicidad exterior en bienes y sectores de interés cultural, así como en la gestión y elaboración de documentos técnicos asociados a la protección, conservación, intervención y manejo de los espacios públicos patrimoniales y espacios públicos localizados en sectores de interés cultural.</t>
  </si>
  <si>
    <t>538-Prestar servicios profesionales a la Subdirección de protección e intervención del Instituto Distrital de Patrimonio Cultural para la recopilación y generación de información documental, gráfica y planimétrica requerida en la ejecución de las intervenciones integrales que se adelantan sobre los bienes de interés cultural mueble, inmueble y en el espacio público en sectores de interés cultural de la ciudad.</t>
  </si>
  <si>
    <t>557-Prestar servicios profesionales al Instituto Distrital de Patrimonio Cultural para realizar el estudio de las solicitudes que se tramitan ante el Consejo Distrital de Patrimonio Cultural y en el acompañamiento y verificación de instrumentos de gestión y planeación que involucran la valoración de bienes de interés cultural.</t>
  </si>
  <si>
    <t>558-Prestar servicios profesionales al Instituto Distrital de Patrimonio Cultural para realizar el estudio de las solicitudes que se tramitan ante el Consejo Distrital de Patrimonio Cultural y en el acompañamiento y verificación de instrumentos de gestión y planeación que involucran la valoración de bienes de interés cultural.</t>
  </si>
  <si>
    <t>462-Prestar servicios de apoyo a la gestión a la Subdirección de protección e intervención del Instituto Distrital de Patrimonio Cultural para ejecutar procesos de protección, intervención y activación social en bienes  y sectores de interés cultural  de Bogotá.</t>
  </si>
  <si>
    <t>464-Prestar servicios de apoyo a la gestión a la Subdirección de protección e intervención del Instituto Distrital de Patrimonio Cultural para ejecutar procesos de protección, intervención y activación social en bienes  y sectores de interés cultural  de Bogotá.</t>
  </si>
  <si>
    <t>463-Prestar servicios de apoyo a la gestión a la Subdirección de protección e intervención del Instituto Distrital de Patrimonio Cultural para ejecutar procesos de protección, intervención y activación social en bienes  y sectores de interés cultural  de Bogotá.</t>
  </si>
  <si>
    <t>431-Prestar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</si>
  <si>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432-Prestar servicios profesionales al instituto Distrital de Patrimonio Cultural para el acompañamiento y apoyo en las actividades de asesoría técnica a terceros, revisión evaluación, verificación y análisis de las solicitudes de intervención de los bienes de intereés cultural del Distrito.</t>
  </si>
  <si>
    <t>430-Prestar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</si>
  <si>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355-Prestar servicios profesionales al Instituto Distrital de Patrimonio Cultural para desarrollar procesos que permitan el acceso diverso, plural e igualitario a los programas institucionales en perspectiva del enfoque diferencial de niños, niñas y adolescentes.</t>
  </si>
  <si>
    <t>393-Prestar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</si>
  <si>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71-Prestar servicios profesionales al IDPC para orientar planes, programas, proyectos y acciones para la salvaguarda, activación, y reconocimiento del patrimonio cultural inmaterial de Bogotá a través de procesos de declaratoria de manifestaciones culturales, entre otros.</t>
  </si>
  <si>
    <t>65-Prestar servicios profesionales al Instituto Distrital de Patrimonio Cultural  para orientar la formulación y seguimiento de los lineamientos de política, estrategias, programas y proyectos en relación con el patrimonio natural en los entornos patrimoniales.</t>
  </si>
  <si>
    <t>300-Prestar servicios profesionales al Instituto Distrital de Patrimonio Cultural para orientar la definición del componente de paisaje y espacio público que se requieran en el marco de la formulación de los instrumentos de planeación territorial y demás proyectos definidos por la entidad.</t>
  </si>
  <si>
    <t>213-Prestar servicios profesionales al Instituto Distrital de Patrimonio Cultural para orientar las actividades de comunicación y generación de contenidos requeridos para el desarrollo de la estrategia de apropiación social del patrimonio cultural en el Museo de Bogotá.</t>
  </si>
  <si>
    <t>258-Prestar servicios profesionales al Instituto Distrital de Patrimonio Cultural para desarrollar procesos que permitan el acceso diverso, plural e igualitario a los programas institucionales en perspectiva del enfoque diferencial étnico.</t>
  </si>
  <si>
    <t>362-Prestación de servicios para el mantenimiento preventivo y correctivo del ascensor del Museo de Bogotá, del Instituto Distrital de Patrimonio Cultural.</t>
  </si>
  <si>
    <t>429-Prestar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</si>
  <si>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609-Prestar servicios profesionales al Instituto Distrital de Patrimonio Cultural para orientar y acompañar  los temas contables, tributarios y financieros en las diferentes situaciones que se presenten en desarrollo de las funciones propias desarrolladas por la Subdirección de Gestión Corporativa.</t>
  </si>
  <si>
    <t>189-Prestar servicios profesionales al Instituto Distrital de Patrimonio Cultural para apoyar el desarrollo de los proyectos del Museo de Bogotá en términos de investigación y producción.</t>
  </si>
  <si>
    <t>127-Prestar servicios profesionales al Instituto Distrital de Patrimonio Cultural para desarrollar una investigación sobre el patrimonio espiritual y religioso de Bogotá.</t>
  </si>
  <si>
    <t>618-Aunar esfuerzos técnicos, administrativos y financieros que permitan gestionar las acciones necesarias para la implementación de la política pública de la bicicleta, y propender por la salvaguardia de la cultura bogotana del uso y disfrute de la bicic</t>
  </si>
  <si>
    <t>611-Adquirir la solución de Firewall Fortigate 100E con licenciamiento para el Instituto Distrital de Patrimonio Cultural.</t>
  </si>
  <si>
    <t>308-Prestar servicios profesionales al Instituto Distrital de Patrimonio Cultural para estructurar los instrumentos de planeación territorial relacionados con Bienes de Interés Cultural y realizar la evaluación técnica de aquellos instrumentos que le sean solicitados.</t>
  </si>
  <si>
    <t>318-Contratar la renovación de los servicios de Google Apps y Google Vault (copias de respaldo) que incluye el correo electrónico, herramientas de colaboración y comunicación para el dominio Instituto Distrital de Patrimonio Cultural.gov.co del Instituto Distrital de Patrimonio Cultural, basado en tecnologías de computación en la nube.</t>
  </si>
  <si>
    <t>401-Prestar servicios de apoyo a la gestión al Instituto Distrital de Patrimonio Cultural para apoyar la revisión, acopio y sistematización de fuentes documentales de carácter primario y el desarrollo de las líneas de investigación histórica en curso.</t>
  </si>
  <si>
    <t>626-Prestar servicios profesionales al Instituto Distrital de Patrimonio Cultural, para apoyar la estructuraciòn de los diseños arquitectónicos y la gestión interinstitucional a proyectos del componente de espacio público urbano en la activación de entornos patrimoniales.</t>
  </si>
  <si>
    <t>191-Prestar servicios profesionales al Instituto Distrital de Patrimonio Cultural en el desarrollo de procesos curatoriales requeridos en el marco de la estrategia de territorialización del Museo de Bogotá</t>
  </si>
  <si>
    <t>443-Contratar el servicio de transporte terrestre de carga incluyendo conductor y combustible para transportar insumos, materiales, herramientas y equipos que se requieran para las intervenciones necesarias que realice la Subdirección de Protección e Intervención del Patrimonio a los bienes de interés cultural del Distrito Capital.</t>
  </si>
  <si>
    <t>216-Contratar la prestación del servicio de vigilancia y seguridad privada, en la modalidad de vigilancia fija armada, con medios técnicos y tecnológicos para custodiar los bienes muebles e inmuebles de propiedad y/o a cargo del IDPC.</t>
  </si>
  <si>
    <t>563-Contratar la actualización del Plan de Manejo arqueológico y los estudios y diseños requeridos en etapa de prefactibilidad del Parque Arqueológico de la Hacienda El Carmen en la localidad de Usme.</t>
  </si>
  <si>
    <t>207-Adquisición de equipos tecnológicos, audiovisuales y periféricos para el fortalecimiento de la gestión institucional y de la comunicación pública del IDPC.</t>
  </si>
  <si>
    <t>195-Contratar el alquiler e instalación de computadores de escritorio con su respectiva configuración y puesta en funcionamiento en las instalaciones del Instituto Distrital de Patrimonio Cultural</t>
  </si>
  <si>
    <t>291-Contratar el servicio publico de transporte terrestre automotor especial incluido conductor para atender la gestión institucional del IDPC.</t>
  </si>
  <si>
    <t>279-Celebrar contrato de interés público con la Corporación Arquitectura Expandida, para la realización de actividades orientadas al reconocimiento, visibilización y apropiación del patrimonio cultural material e inmaterial en la ciudad de Bogotá, a través de la realización del proyecto “11 ENCUENTRO DE ARQUITECTURA EXPANDIDA”, de conformidad con el proyecto presentado y concertado en desarrollo del proceso de convocatoria pública del Programa Distrital de Apoyos Concertados 2021.</t>
  </si>
  <si>
    <t>476-Prestar servicios de apoyo a la gestión a la Subdirección de protección e intervención del Instituto Distrital de Patrimonio Cultural para ejecutar procesos de protección, intervención y activación social en bienes  y sectores de interés cultural  de Bogotá.</t>
  </si>
  <si>
    <t>477-Prestar servicios de apoyo a la gestión a la Subdirección de protección e intervención del Instituto Distrital de Patrimonio Cultural para ejecutar procesos de protección, intervención y activación social en bienes  y sectores de interés cultural  de Bogotá.</t>
  </si>
  <si>
    <t>478-Prestar servicios de apoyo a la gestión a la Subdirección de protección e intervención del Instituto Distrital de Patrimonio Cultural para ejecutar procesos de protección, intervención y activación social en bienes  y sectores de interés cultural  de Bogotá.</t>
  </si>
  <si>
    <t>475-Prestar servicios de apoyo a la gestión a la Subdirección de protección e intervención del Instituto Distrital de Patrimonio Cultural para ejecutar procesos de protección, intervención y activación social en bienes  y sectores de interés cultural  de Bogotá.</t>
  </si>
  <si>
    <t>466-Prestar servicios de apoyo a la gestión a la Subdirección de protección e intervención del Instituto Distrital de Patrimonio Cultural para ejecutar procesos de protección, intervención y activación social en bienes  y sectores de interés cultural  de Bogotá.</t>
  </si>
  <si>
    <t>465-Prestar servicios de apoyo a la gestión a la Subdirección de protección e intervención del Instituto Distrital de Patrimonio Cultural para ejecutar procesos de protección, intervención y activación social en bienes  y sectores de interés cultural  de Bogotá.</t>
  </si>
  <si>
    <t>473-Prestar servicios de apoyo a la gestión para ejecutar procesos de protección, intervención y activación social en bienes de interés cultural de Bogotá.</t>
  </si>
  <si>
    <t>474-Prestar servicios de apoyo a la gestión a la Subdirección de protección e intervención del Instituto Distrital de Patrimonio Cultural para ejecutar procesos de protección, intervención y activación social en bienes  y sectores de interés cultural  de Bogotá.</t>
  </si>
  <si>
    <t>472-Prestar servicios de apoyo a la gestión a la Subdirección de protección e intervención del Instituto Distrital de Patrimonio Cultural para ejecutar procesos de protección, intervención y activación social en bienes  y sectores de interés cultural  de Bogotá.</t>
  </si>
  <si>
    <t>471-Prestar servicios de apoyo a la gestión a la Subdirección de protección e intervención del Instituto Distrital de Patrimonio Cultural para ejecutar procesos de protección, intervención y activación social en bienes  y sectores de interés cultural  de Bogotá.</t>
  </si>
  <si>
    <t>469-Prestar servicios de apoyo a la gestión a la Subdirección de protección e intervención del Instituto Distrital de Patrimonio Cultural para ejecutar procesos de protección, intervención y activación social en bienes  y sectores de interés cultural  de Bogotá.</t>
  </si>
  <si>
    <t>480-Prestar servicios de apoyo a la gestión a la Subdirección de protección e intervención del Instituto Distrital de Patrimonio Cultural para ejecutar procesos de protección, intervención y activación social en bienes  y sectores de interés cultural  de Bogotá.</t>
  </si>
  <si>
    <t>482-Prestar servicios de apoyo a la gestión a la Subdirección de protección e intervención del Instituto Distrital de Patrimonio Cultural para ejecutar procesos de protección, intervención y activación social en bienes  y sectores de interés cultural  de Bogotá.</t>
  </si>
  <si>
    <t>481-Prestar servicios de apoyo a la gestión a la Subdirección de protección e intervención del Instituto Distrital de Patrimonio Cultural para ejecutar procesos de protección, intervención y activación social en bienes  y sectores de interés cultural  de Bogotá.</t>
  </si>
  <si>
    <t>479-Prestar servicios de apoyo a la gestión a la Subdirección de protección e intervención del Instituto Distrital de Patrimonio Cultural para ejecutar procesos de protección, intervención y activación social en bienes  y sectores de interés cultural  de Bogotá.</t>
  </si>
  <si>
    <t>468-Prestar servicios de apoyo a la gestión a la Subdirección de protección e intervención del Instituto Distrital de Patrimonio Cultural para ejecutar procesos de protección, intervención y activación social en bienes  y sectores de interés cultural  de Bogotá.</t>
  </si>
  <si>
    <t>467-Prestar servicios de apoyo a la gestión a la Subdirección de protección e intervención del Instituto Distrital de Patrimonio Cultural para ejecutar procesos de protección, intervención y activación social en bienes  y sectores de interés cultural  de Bogotá.</t>
  </si>
  <si>
    <t>470-Prestar servicios de apoyo a la gestión a la Subdirección de protección e intervención del Instituto Distrital de Patrimonio Cultural para ejecutar procesos de protección, intervención y activación social en bienes  y sectores de interés cultural  de Bogotá.</t>
  </si>
  <si>
    <t>305-Adquisición de los seguros para los vehículos del propiedad del IDPC.</t>
  </si>
  <si>
    <t>6-Prestar servicios de apoyo a la gestión al Instituto Distrital de Patrimonio Cultural para apoyar en la implementación en aula del programa de Formación en patrimonio cultural en el ciclo integral de educación para la vida en Bogotá</t>
  </si>
  <si>
    <t>664-Prestar servicios profesionales al Instituto Distrital de Patrimonio Cultural para orientar la gestiòn intra e interinstitucional, formular estrategias y desarrollar actividades en el marco de la activación de entornos patrimoniales.</t>
  </si>
  <si>
    <t>312-Prestar servicios profesionales al Instituto Distrital de Patrimonio Cultural para orientar el proceso de identificación y registro de las manifestaciones del patrimonio cultural inmaterial de Sumapaz en el marco de una eventual postulación a la lista representativa de patrimonio cultural de la humanidad</t>
  </si>
  <si>
    <t>206-Prestar servicios profesionales al Instituto Distrital de Patrimonio Cultural en la ejecución de los procesos de mediación y generación de contenidos pedagógicos de los proyectos del Museo de Bogotá.</t>
  </si>
  <si>
    <t>218-Prestar servicios profesionales al Instituto Distrital de Patrimonio Cultural en las actividades de relacionamiento social e institucional del Museo de la Ciudad Autoconstruida.</t>
  </si>
  <si>
    <t>3 años</t>
  </si>
  <si>
    <t>60 DIAS</t>
  </si>
  <si>
    <t>5 meses 7 dias</t>
  </si>
  <si>
    <t>1 mes 13 dias</t>
  </si>
  <si>
    <t>https://community.secop.gov.co/Public/Tendering/OpportunityDetail/Index?noticeUID=CO1.NTC.1913449&amp;isFromPublicArea=True&amp;isModal=False</t>
  </si>
  <si>
    <t>https://community.secop.gov.co/Public/Tendering/OpportunityDetail/Index?noticeUID=CO1.NTC.1876913&amp;isFromPublicArea=True&amp;isModal=False</t>
  </si>
  <si>
    <t>https://community.secop.gov.co/Public/Tendering/OpportunityDetail/Index?noticeUID=CO1.NTC.1923547&amp;isFromPublicArea=True&amp;isModal=False</t>
  </si>
  <si>
    <t>https://community.secop.gov.co/Public/Tendering/OpportunityDetail/Index?noticeUID=CO1.NTC.1923798&amp;isFromPublicArea=True&amp;isModal=False</t>
  </si>
  <si>
    <t>https://community.secop.gov.co/Public/Tendering/OpportunityDetail/Index?noticeUID=CO1.NTC.1940117&amp;isFromPublicArea=True&amp;isModal=False</t>
  </si>
  <si>
    <t>https://community.secop.gov.co/Public/Tendering/OpportunityDetail/Index?noticeUID=CO1.NTC.1885089&amp;isFromPublicArea=True&amp;isModal=False</t>
  </si>
  <si>
    <t>https://community.secop.gov.co/Public/Tendering/OpportunityDetail/Index?noticeUID=CO1.NTC.1870809&amp;isFromPublicArea=True&amp;isModal=False</t>
  </si>
  <si>
    <t>https://community.secop.gov.co/Public/Tendering/OpportunityDetail/Index?noticeUID=CO1.NTC.1829921&amp;isFromPublicArea=True&amp;isModal=False</t>
  </si>
  <si>
    <t>https://community.secop.gov.co/Public/Tendering/OpportunityDetail/Index?noticeUID=CO1.NTC.1907559&amp;isFromPublicArea=True&amp;isModal=False</t>
  </si>
  <si>
    <t>https://community.secop.gov.co/Public/Tendering/OpportunityDetail/Index?noticeUID=CO1.NTC.1925559&amp;isFromPublicArea=True&amp;isModal=False</t>
  </si>
  <si>
    <t>https://community.secop.gov.co/Public/Tendering/OpportunityDetail/Index?noticeUID=CO1.NTC.1925615&amp;isFromPublicArea=True&amp;isModal=False</t>
  </si>
  <si>
    <t>https://community.secop.gov.co/Public/Tendering/OpportunityDetail/Index?noticeUID=CO1.NTC.1976951&amp;isFromPublicArea=True&amp;isModal=False</t>
  </si>
  <si>
    <t>https://community.secop.gov.co/Public/Tendering/OpportunityDetail/Index?noticeUID=CO1.NTC.1980884&amp;isFromPublicArea=True&amp;isModal=False</t>
  </si>
  <si>
    <t>https://community.secop.gov.co/Public/Tendering/OpportunityDetail/Index?noticeUID=CO1.NTC.1980601&amp;isFromPublicArea=True&amp;isModal=False</t>
  </si>
  <si>
    <t>https://community.secop.gov.co/Public/Tendering/OpportunityDetail/Index?noticeUID=CO1.NTC.1980505&amp;isFromPublicArea=True&amp;isModal=False</t>
  </si>
  <si>
    <t>https://community.secop.gov.co/Public/Tendering/OpportunityDetail/Index?noticeUID=CO1.NTC.1980873&amp;isFromPublicArea=True&amp;isModal=False</t>
  </si>
  <si>
    <t>https://community.secop.gov.co/Public/Tendering/OpportunityDetail/Index?noticeUID=CO1.NTC.1981011&amp;isFromPublicArea=True&amp;isModal=False</t>
  </si>
  <si>
    <t>https://community.secop.gov.co/Public/Tendering/OpportunityDetail/Index?noticeUID=CO1.NTC.1981115&amp;isFromPublicArea=True&amp;isModal=False</t>
  </si>
  <si>
    <t>https://community.secop.gov.co/Public/Tendering/OpportunityDetail/Index?noticeUID=CO1.NTC.1982947&amp;isFromPublicArea=True&amp;isModal=False</t>
  </si>
  <si>
    <t>https://community.secop.gov.co/Public/Tendering/OpportunityDetail/Index?noticeUID=CO1.NTC.1983160&amp;isFromPublicArea=True&amp;isModal=False</t>
  </si>
  <si>
    <t>https://community.secop.gov.co/Public/Tendering/OpportunityDetail/Index?noticeUID=CO1.NTC.1983034&amp;isFromPublicArea=True&amp;isModal=False</t>
  </si>
  <si>
    <t>https://community.secop.gov.co/Public/Tendering/OpportunityDetail/Index?noticeUID=CO1.NTC.1987061&amp;isFromPublicArea=True&amp;isModal=False</t>
  </si>
  <si>
    <t>https://community.secop.gov.co/Public/Tendering/OpportunityDetail/Index?noticeUID=CO1.NTC.1989250&amp;isFromPublicArea=True&amp;isModal=False</t>
  </si>
  <si>
    <t>https://community.secop.gov.co/Public/Tendering/OpportunityDetail/Index?noticeUID=CO1.NTC.1986171&amp;isFromPublicArea=True&amp;isModal=False</t>
  </si>
  <si>
    <t>https://community.secop.gov.co/Public/Tendering/OpportunityDetail/Index?noticeUID=CO1.NTC.1986466&amp;isFromPublicArea=True&amp;isModal=False</t>
  </si>
  <si>
    <t>https://community.secop.gov.co/Public/Tendering/OpportunityDetail/Index?noticeUID=CO1.NTC.1986362&amp;isFromPublicArea=True&amp;isModal=False</t>
  </si>
  <si>
    <t>https://community.secop.gov.co/Public/Tendering/OpportunityDetail/Index?noticeUID=CO1.NTC.1986231&amp;isFromPublicArea=True&amp;isModal=False</t>
  </si>
  <si>
    <t>https://community.secop.gov.co/Public/Tendering/OpportunityDetail/Index?noticeUID=CO1.NTC.1988862&amp;isFromPublicArea=True&amp;isModal=False</t>
  </si>
  <si>
    <t>https://community.secop.gov.co/Public/Tendering/OpportunityDetail/Index?noticeUID=CO1.NTC.1988468&amp;isFromPublicArea=True&amp;isModal=False</t>
  </si>
  <si>
    <t>https://www.colombiacompra.gov.co/tienda-virtual-del-estado-colombiano/ordenes-compra/69199</t>
  </si>
  <si>
    <t>https://community.secop.gov.co/Public/Tendering/OpportunityDetail/Index?noticeUID=CO1.NTC.2003586&amp;isFromPublicArea=True&amp;isModal=False</t>
  </si>
  <si>
    <t>https://community.secop.gov.co/Public/Tendering/OpportunityDetail/Index?noticeUID=CO1.NTC.2002830&amp;isFromPublicArea=True&amp;isModal=False</t>
  </si>
  <si>
    <t>https://community.secop.gov.co/Public/Tendering/OpportunityDetail/Index?noticeUID=CO1.NTC.2002940&amp;isFromPublicArea=True&amp;isModal=False</t>
  </si>
  <si>
    <t>https://community.secop.gov.co/Public/Tendering/OpportunityDetail/Index?noticeUID=CO1.NTC.2007069&amp;isFromPublicArea=True&amp;isModal=False</t>
  </si>
  <si>
    <t>https://community.secop.gov.co/Public/Tendering/OpportunityDetail/Index?noticeUID=CO1.NTC.2007527&amp;isFromPublicArea=True&amp;isModal=False</t>
  </si>
  <si>
    <t>No reporta</t>
  </si>
  <si>
    <t>contratacion@movilidadbogota.gov.co</t>
  </si>
  <si>
    <t>comercial@gammaingenieros.com</t>
  </si>
  <si>
    <t>gerencia.gigante@gmail.com</t>
  </si>
  <si>
    <t>comercial@seguridadigital.co</t>
  </si>
  <si>
    <t>trenza.ando2@gmail.com</t>
  </si>
  <si>
    <t>JLOZANO@I-COMM.CO</t>
  </si>
  <si>
    <t>santiago.vargas@b2btic.com</t>
  </si>
  <si>
    <t>gerencia@transportescsc.com</t>
  </si>
  <si>
    <t>axp@arquitecturaexpandida.org</t>
  </si>
  <si>
    <t>licitaciones@segurosmundial.com.co</t>
  </si>
  <si>
    <t>Valor de la adición</t>
  </si>
  <si>
    <t>Recursos totales desembolasados 
o pagados</t>
  </si>
  <si>
    <t>Recursos pendientes
 de ejecutar</t>
  </si>
  <si>
    <t>JURIDICA</t>
  </si>
  <si>
    <t>PPPTO</t>
  </si>
  <si>
    <t>DIFERENCIA</t>
  </si>
  <si>
    <t>VALOR RP</t>
  </si>
  <si>
    <t>validacion rp+girado+pendiente giro</t>
  </si>
  <si>
    <t>OBSERVACIONES</t>
  </si>
  <si>
    <t>CTO CON ANULACIONES</t>
  </si>
  <si>
    <t>RP</t>
  </si>
  <si>
    <t>CTO JUNIO</t>
  </si>
  <si>
    <t>CTO NO TIENE RP</t>
  </si>
  <si>
    <r>
      <rPr>
        <b/>
        <sz val="8"/>
        <rFont val="Calibri"/>
        <family val="2"/>
        <scheme val="minor"/>
      </rPr>
      <t>NOTAS</t>
    </r>
    <r>
      <rPr>
        <sz val="8"/>
        <rFont val="Calibri"/>
        <family val="2"/>
        <scheme val="minor"/>
      </rPr>
      <t xml:space="preserve">
</t>
    </r>
    <r>
      <rPr>
        <sz val="10"/>
        <rFont val="Calibri"/>
        <family val="2"/>
        <scheme val="minor"/>
      </rPr>
      <t>*</t>
    </r>
    <r>
      <rPr>
        <sz val="8"/>
        <rFont val="Calibri"/>
        <family val="2"/>
        <scheme val="minor"/>
      </rPr>
      <t xml:space="preserve"> Se realiza reporte de porcentaje de ejecución, en proporción al giro
</t>
    </r>
    <r>
      <rPr>
        <sz val="10"/>
        <rFont val="Calibri"/>
        <family val="2"/>
        <scheme val="minor"/>
      </rPr>
      <t>*</t>
    </r>
    <r>
      <rPr>
        <sz val="8"/>
        <rFont val="Calibri"/>
        <family val="2"/>
        <scheme val="minor"/>
      </rPr>
      <t xml:space="preserve"> No se relacionan los contratos 396, 397, 401, 405, 406, 407, 408, 409, 410, debido a que se encuentran en estado firmado al momento de elabora el reporte
</t>
    </r>
    <r>
      <rPr>
        <sz val="10"/>
        <rFont val="Calibri"/>
        <family val="2"/>
        <scheme val="minor"/>
      </rPr>
      <t>*</t>
    </r>
    <r>
      <rPr>
        <sz val="8"/>
        <rFont val="Calibri"/>
        <family val="2"/>
        <scheme val="minor"/>
      </rPr>
      <t xml:space="preserve"> Contratos 84, 159 y 174, fueron terminados de manera anticipada</t>
    </r>
  </si>
  <si>
    <t>Talento no palanca</t>
  </si>
  <si>
    <t>No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</si>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</sst>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1" formatCode="_-* #,##0_-;\-* #,##0_-;_-* &quot;-&quot;_-;_-@_-"/>
    <numFmt numFmtId="43" formatCode="_-* #,##0.00_-;\-* #,##0.00_-;_-* &quot;-&quot;??_-;_-@_-"/>
    <numFmt numFmtId="164" formatCode="#,##0;[Red]#,##0"/>
    <numFmt numFmtId="165" formatCode="dd/mm/yyyy;@"/>
  </numFmts>
  <fonts count="16" x14ac:knownFonts="1">
    <font>
      <sz val="11"/>
      <color theme="1"/>
      <name val="Calibri"/>
      <family val="2"/>
      <scheme val="minor"/>
    </font>
    <font>
      <u/>
      <sz val="11"/>
      <color theme="10"/>
      <name val="Calibri"/>
      <family val="2"/>
      <scheme val="minor"/>
    </font>
    <font>
      <b/>
      <sz val="11"/>
      <color theme="0"/>
      <name val="Calibri"/>
      <family val="2"/>
      <scheme val="minor"/>
    </font>
    <font>
      <sz val="8"/>
      <color theme="1"/>
      <name val="Calibri"/>
      <family val="2"/>
      <scheme val="minor"/>
    </font>
    <font>
      <b/>
      <sz val="8"/>
      <name val="Calibri"/>
      <family val="2"/>
      <scheme val="minor"/>
    </font>
    <font>
      <sz val="11"/>
      <color theme="1"/>
      <name val="Calibri"/>
      <family val="2"/>
      <scheme val="minor"/>
    </font>
    <font>
      <sz val="8"/>
      <name val="Calibri"/>
      <family val="2"/>
      <scheme val="minor"/>
    </font>
    <font>
      <sz val="8"/>
      <color theme="10"/>
      <name val="Calibri"/>
      <family val="2"/>
      <scheme val="minor"/>
    </font>
    <font>
      <b/>
      <sz val="8"/>
      <color theme="1"/>
      <name val="Calibri"/>
      <family val="2"/>
    </font>
    <font>
      <sz val="8"/>
      <color theme="1"/>
      <name val="Calibri"/>
      <family val="2"/>
    </font>
    <font>
      <u/>
      <sz val="8"/>
      <color theme="10"/>
      <name val="Calibri"/>
      <family val="2"/>
      <scheme val="minor"/>
    </font>
    <font>
      <u/>
      <sz val="8"/>
      <color theme="10"/>
      <name val="Calibri"/>
      <family val="2"/>
    </font>
    <font>
      <b/>
      <sz val="11"/>
      <color theme="1"/>
      <name val="Calibri"/>
      <family val="2"/>
      <scheme val="minor"/>
    </font>
    <font>
      <sz val="8"/>
      <color rgb="FFFF0000"/>
      <name val="Calibri"/>
      <family val="2"/>
      <scheme val="minor"/>
    </font>
    <font>
      <sz val="10"/>
      <name val="Calibri"/>
      <family val="2"/>
      <scheme val="minor"/>
    </font>
    <font>
      <b/>
      <sz val="12"/>
      <color theme="1"/>
      <name val="Calibri"/>
      <family val="2"/>
      <scheme val="minor"/>
    </font>
  </fonts>
  <fills count="5">
    <fill>
      <patternFill patternType="none"/>
    </fill>
    <fill>
      <patternFill patternType="gray125"/>
    </fill>
    <fill>
      <patternFill patternType="solid">
        <fgColor rgb="FFA5A5A5"/>
      </patternFill>
    </fill>
    <fill>
      <patternFill patternType="solid">
        <fgColor rgb="FFFFC000"/>
        <bgColor indexed="64"/>
      </patternFill>
    </fill>
    <fill>
      <patternFill patternType="solid">
        <fgColor rgb="FFFFFF00"/>
        <bgColor indexed="64"/>
      </patternFill>
    </fill>
  </fills>
  <borders count="3">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2" fillId="2" borderId="1" applyNumberFormat="0" applyAlignment="0" applyProtection="0"/>
    <xf numFmtId="0" fontId="1" fillId="0" borderId="0" applyNumberForma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2"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66">
    <xf numFmtId="0" fontId="0" fillId="0" borderId="0" xfId="0"/>
    <xf numFmtId="0" fontId="4" fillId="0" borderId="2" xfId="1" applyFont="1" applyFill="1" applyBorder="1" applyAlignment="1">
      <alignment horizontal="center" vertical="center"/>
    </xf>
    <xf numFmtId="0" fontId="4" fillId="0" borderId="2" xfId="1" applyFont="1" applyFill="1" applyBorder="1" applyAlignment="1">
      <alignment horizontal="center" vertical="center" wrapText="1"/>
    </xf>
    <xf numFmtId="41" fontId="4" fillId="0" borderId="2" xfId="4" applyFont="1" applyFill="1" applyBorder="1" applyAlignment="1">
      <alignment horizontal="center" vertical="center" wrapText="1"/>
    </xf>
    <xf numFmtId="9" fontId="4" fillId="0" borderId="2" xfId="1" applyNumberFormat="1" applyFont="1" applyFill="1" applyBorder="1" applyAlignment="1">
      <alignment horizontal="center" vertical="center" wrapText="1"/>
    </xf>
    <xf numFmtId="42" fontId="4" fillId="0" borderId="2" xfId="5" applyFont="1" applyFill="1" applyBorder="1" applyAlignment="1">
      <alignment horizontal="center" vertical="center" wrapText="1"/>
    </xf>
    <xf numFmtId="9" fontId="6" fillId="0" borderId="2" xfId="6" applyFont="1" applyFill="1" applyBorder="1" applyAlignment="1">
      <alignment horizontal="center" vertical="center"/>
    </xf>
    <xf numFmtId="0" fontId="3" fillId="0" borderId="0" xfId="0" applyFont="1" applyFill="1" applyBorder="1" applyAlignment="1">
      <alignment horizontal="justify" vertical="center" wrapText="1"/>
    </xf>
    <xf numFmtId="0" fontId="6" fillId="0" borderId="2" xfId="1" applyFont="1" applyFill="1" applyBorder="1" applyAlignment="1">
      <alignment horizontal="justify" vertical="center" wrapText="1"/>
    </xf>
    <xf numFmtId="0" fontId="7" fillId="0" borderId="0" xfId="2" applyFont="1" applyFill="1" applyBorder="1" applyAlignment="1">
      <alignment horizontal="left" vertical="center" wrapText="1"/>
    </xf>
    <xf numFmtId="0" fontId="3" fillId="0" borderId="0" xfId="0" applyFont="1" applyBorder="1" applyAlignment="1">
      <alignment vertical="center"/>
    </xf>
    <xf numFmtId="0" fontId="3" fillId="0" borderId="0" xfId="0" applyFont="1" applyAlignment="1">
      <alignment vertical="center" wrapText="1"/>
    </xf>
    <xf numFmtId="0" fontId="3" fillId="0" borderId="0" xfId="0" applyFont="1" applyAlignment="1">
      <alignment vertical="center"/>
    </xf>
    <xf numFmtId="41" fontId="3" fillId="0" borderId="0" xfId="4"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center" wrapText="1"/>
    </xf>
    <xf numFmtId="42" fontId="3" fillId="0" borderId="0" xfId="5" applyFont="1" applyFill="1" applyBorder="1" applyAlignment="1">
      <alignment vertical="center"/>
    </xf>
    <xf numFmtId="42" fontId="6" fillId="0" borderId="2" xfId="5" applyFont="1" applyFill="1" applyBorder="1" applyAlignment="1">
      <alignment horizontal="center" vertical="center"/>
    </xf>
    <xf numFmtId="0" fontId="3" fillId="0" borderId="2" xfId="0" applyFont="1" applyFill="1" applyBorder="1" applyAlignment="1">
      <alignment horizontal="justify" vertical="center" wrapText="1"/>
    </xf>
    <xf numFmtId="0" fontId="3" fillId="0" borderId="2" xfId="0" applyFont="1" applyFill="1" applyBorder="1" applyAlignment="1">
      <alignment vertical="center"/>
    </xf>
    <xf numFmtId="0" fontId="6" fillId="0" borderId="2" xfId="1" applyFont="1" applyFill="1" applyBorder="1" applyAlignment="1">
      <alignment horizontal="left" vertical="center"/>
    </xf>
    <xf numFmtId="0" fontId="3" fillId="0" borderId="0" xfId="0" applyFont="1" applyBorder="1" applyAlignment="1">
      <alignment vertical="top"/>
    </xf>
    <xf numFmtId="0" fontId="8" fillId="0" borderId="2" xfId="0" applyFont="1" applyBorder="1" applyAlignment="1">
      <alignment horizontal="center" vertical="center"/>
    </xf>
    <xf numFmtId="164" fontId="9" fillId="0" borderId="2" xfId="0" applyNumberFormat="1" applyFont="1" applyBorder="1" applyAlignment="1">
      <alignment horizontal="center" vertical="center"/>
    </xf>
    <xf numFmtId="0" fontId="9" fillId="0" borderId="2" xfId="0" applyFont="1" applyBorder="1" applyAlignment="1">
      <alignment horizontal="center" vertical="center"/>
    </xf>
    <xf numFmtId="165" fontId="9" fillId="0" borderId="2" xfId="0" applyNumberFormat="1" applyFont="1" applyBorder="1" applyAlignment="1">
      <alignment vertical="center"/>
    </xf>
    <xf numFmtId="49"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164" fontId="9" fillId="0" borderId="2" xfId="3" applyNumberFormat="1" applyFont="1" applyFill="1" applyBorder="1" applyAlignment="1">
      <alignment horizontal="center" vertical="center" wrapText="1"/>
    </xf>
    <xf numFmtId="164" fontId="9" fillId="0" borderId="2" xfId="3" applyNumberFormat="1" applyFont="1" applyFill="1" applyBorder="1" applyAlignment="1">
      <alignment horizontal="center" vertical="center"/>
    </xf>
    <xf numFmtId="0" fontId="9" fillId="0" borderId="2" xfId="0" applyFont="1" applyBorder="1" applyAlignment="1">
      <alignment horizontal="center" vertical="center" wrapText="1"/>
    </xf>
    <xf numFmtId="165" fontId="9" fillId="0" borderId="2" xfId="0" applyNumberFormat="1" applyFont="1" applyBorder="1" applyAlignment="1">
      <alignment horizontal="center" vertical="center" wrapText="1"/>
    </xf>
    <xf numFmtId="165" fontId="9" fillId="0" borderId="2" xfId="0" applyNumberFormat="1" applyFont="1" applyBorder="1" applyAlignment="1">
      <alignment horizontal="center" vertical="center"/>
    </xf>
    <xf numFmtId="0" fontId="10" fillId="0" borderId="2" xfId="2" applyFont="1" applyFill="1" applyBorder="1" applyAlignment="1">
      <alignment vertical="center" wrapText="1"/>
    </xf>
    <xf numFmtId="0" fontId="11" fillId="0" borderId="2" xfId="2" applyFont="1" applyFill="1" applyBorder="1" applyAlignment="1">
      <alignment vertical="center" wrapText="1"/>
    </xf>
    <xf numFmtId="0" fontId="3" fillId="0" borderId="0" xfId="0" applyFont="1" applyFill="1" applyAlignment="1">
      <alignment vertical="center"/>
    </xf>
    <xf numFmtId="0" fontId="8"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6" fillId="0" borderId="2" xfId="1" applyFont="1" applyFill="1" applyBorder="1" applyAlignment="1">
      <alignment horizontal="center" vertical="center"/>
    </xf>
    <xf numFmtId="41" fontId="0" fillId="0" borderId="0" xfId="4" applyFont="1"/>
    <xf numFmtId="0" fontId="12" fillId="0" borderId="0" xfId="0" applyFont="1" applyAlignment="1">
      <alignment horizontal="center" vertical="center" wrapText="1"/>
    </xf>
    <xf numFmtId="41" fontId="12" fillId="0" borderId="0" xfId="4" applyFont="1" applyAlignment="1">
      <alignment horizontal="center" vertical="center" wrapText="1"/>
    </xf>
    <xf numFmtId="41" fontId="12" fillId="0" borderId="0" xfId="4" applyFont="1" applyAlignment="1">
      <alignment horizontal="center" vertical="center"/>
    </xf>
    <xf numFmtId="9" fontId="0" fillId="0" borderId="0" xfId="6" applyFont="1"/>
    <xf numFmtId="0" fontId="0" fillId="3" borderId="0" xfId="0" applyFill="1"/>
    <xf numFmtId="41" fontId="0" fillId="3" borderId="0" xfId="4" applyFont="1" applyFill="1"/>
    <xf numFmtId="9" fontId="0" fillId="3" borderId="0" xfId="6" applyFont="1" applyFill="1"/>
    <xf numFmtId="0" fontId="0" fillId="4" borderId="0" xfId="0" applyFill="1"/>
    <xf numFmtId="41" fontId="0" fillId="4" borderId="0" xfId="4" applyFont="1" applyFill="1"/>
    <xf numFmtId="9" fontId="0" fillId="4" borderId="0" xfId="6" applyFont="1" applyFill="1"/>
    <xf numFmtId="165" fontId="9" fillId="0" borderId="2" xfId="0" applyNumberFormat="1" applyFont="1" applyFill="1" applyBorder="1" applyAlignment="1">
      <alignment horizontal="center" vertical="center"/>
    </xf>
    <xf numFmtId="165" fontId="9" fillId="0" borderId="2" xfId="0" applyNumberFormat="1" applyFont="1" applyFill="1" applyBorder="1" applyAlignment="1">
      <alignment horizontal="center" vertical="center" wrapText="1"/>
    </xf>
    <xf numFmtId="0" fontId="13" fillId="0" borderId="0" xfId="0" applyFont="1" applyBorder="1" applyAlignment="1">
      <alignment vertical="center"/>
    </xf>
    <xf numFmtId="0" fontId="8" fillId="0" borderId="0" xfId="0" applyFont="1" applyBorder="1" applyAlignment="1">
      <alignment horizontal="center" vertical="center"/>
    </xf>
    <xf numFmtId="0" fontId="6" fillId="0" borderId="0" xfId="1" applyFont="1" applyFill="1" applyBorder="1" applyAlignment="1">
      <alignment horizontal="justify" vertical="center" wrapText="1"/>
    </xf>
    <xf numFmtId="164" fontId="9" fillId="0" borderId="0" xfId="0" applyNumberFormat="1" applyFont="1" applyBorder="1" applyAlignment="1">
      <alignment horizontal="center" vertical="center"/>
    </xf>
    <xf numFmtId="0" fontId="6" fillId="0" borderId="0" xfId="1" applyFont="1" applyFill="1" applyBorder="1" applyAlignment="1">
      <alignment horizontal="left" vertical="center"/>
    </xf>
    <xf numFmtId="0" fontId="9" fillId="0" borderId="0" xfId="0" applyFont="1" applyBorder="1" applyAlignment="1">
      <alignment horizontal="center" vertical="center"/>
    </xf>
    <xf numFmtId="165" fontId="9" fillId="0" borderId="0" xfId="0" applyNumberFormat="1" applyFont="1" applyBorder="1" applyAlignment="1">
      <alignment vertical="center"/>
    </xf>
    <xf numFmtId="9" fontId="6" fillId="0" borderId="0" xfId="6" applyFont="1" applyFill="1" applyBorder="1" applyAlignment="1">
      <alignment horizontal="center" vertical="center"/>
    </xf>
    <xf numFmtId="42" fontId="6" fillId="0" borderId="0" xfId="5" applyFont="1" applyFill="1" applyBorder="1" applyAlignment="1">
      <alignment horizontal="center" vertical="center"/>
    </xf>
    <xf numFmtId="0" fontId="4" fillId="0" borderId="0" xfId="1" applyFont="1" applyFill="1" applyBorder="1" applyAlignment="1">
      <alignment horizontal="center" vertical="center"/>
    </xf>
    <xf numFmtId="0" fontId="10" fillId="0" borderId="0" xfId="2" applyFont="1" applyFill="1" applyBorder="1" applyAlignment="1">
      <alignment vertical="center" wrapText="1"/>
    </xf>
    <xf numFmtId="0" fontId="9" fillId="0" borderId="2" xfId="0" applyNumberFormat="1" applyFont="1" applyBorder="1" applyAlignment="1">
      <alignment horizontal="center" vertical="center" wrapText="1"/>
    </xf>
    <xf numFmtId="0" fontId="15" fillId="0" borderId="0" xfId="0" applyFont="1" applyFill="1" applyBorder="1" applyAlignment="1">
      <alignment horizontal="center" vertical="top" wrapText="1"/>
    </xf>
    <xf numFmtId="0" fontId="6" fillId="0" borderId="0" xfId="0" applyFont="1" applyFill="1" applyBorder="1" applyAlignment="1">
      <alignment horizontal="left" vertical="center" wrapText="1"/>
    </xf>
  </cellXfs>
  <cellStyles count="8">
    <cellStyle name="Celda de comprobación" xfId="1" builtinId="23"/>
    <cellStyle name="Hipervínculo" xfId="2" builtinId="8"/>
    <cellStyle name="Millares" xfId="3" builtinId="3"/>
    <cellStyle name="Millares [0]" xfId="4" builtinId="6"/>
    <cellStyle name="Millares 2" xfId="7" xr:uid="{00000000-0005-0000-0000-000004000000}"/>
    <cellStyle name="Moneda [0]" xfId="5" builtinId="7"/>
    <cellStyle name="Normal" xfId="0" builtinId="0"/>
    <cellStyle name="Porcentaj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os\4.Vigencia_2021\Informe_Transparencia\5.Mayo\Rp3105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sheetName val="Depurado"/>
      <sheetName val="Base"/>
    </sheetNames>
    <sheetDataSet>
      <sheetData sheetId="0">
        <row r="3">
          <cell r="A3" t="str">
            <v>Etiquetas de fila</v>
          </cell>
          <cell r="F3">
            <v>142</v>
          </cell>
          <cell r="G3">
            <v>30000000</v>
          </cell>
          <cell r="H3">
            <v>21500000</v>
          </cell>
          <cell r="I3">
            <v>8500000</v>
          </cell>
        </row>
        <row r="4">
          <cell r="F4">
            <v>1</v>
          </cell>
          <cell r="G4">
            <v>40002600</v>
          </cell>
          <cell r="H4">
            <v>12243220</v>
          </cell>
          <cell r="I4">
            <v>27759380</v>
          </cell>
        </row>
        <row r="5">
          <cell r="F5">
            <v>10</v>
          </cell>
          <cell r="G5">
            <v>62762700</v>
          </cell>
          <cell r="H5">
            <v>19019000</v>
          </cell>
          <cell r="I5">
            <v>43743700</v>
          </cell>
        </row>
        <row r="6">
          <cell r="F6">
            <v>100</v>
          </cell>
          <cell r="G6">
            <v>39354700</v>
          </cell>
          <cell r="H6">
            <v>16866300</v>
          </cell>
          <cell r="I6">
            <v>22488400</v>
          </cell>
        </row>
        <row r="7">
          <cell r="F7">
            <v>101</v>
          </cell>
          <cell r="G7">
            <v>33732600</v>
          </cell>
          <cell r="H7">
            <v>16866300</v>
          </cell>
          <cell r="I7">
            <v>16866300</v>
          </cell>
        </row>
        <row r="8">
          <cell r="F8">
            <v>102</v>
          </cell>
          <cell r="G8">
            <v>59032050</v>
          </cell>
          <cell r="H8">
            <v>16866300</v>
          </cell>
          <cell r="I8">
            <v>42165750</v>
          </cell>
        </row>
        <row r="9">
          <cell r="F9">
            <v>103</v>
          </cell>
          <cell r="G9">
            <v>38700000</v>
          </cell>
          <cell r="H9">
            <v>12900000</v>
          </cell>
          <cell r="I9">
            <v>25800000</v>
          </cell>
        </row>
        <row r="10">
          <cell r="F10">
            <v>104</v>
          </cell>
          <cell r="G10">
            <v>60000000</v>
          </cell>
          <cell r="H10">
            <v>16200000</v>
          </cell>
          <cell r="I10">
            <v>43800000</v>
          </cell>
        </row>
        <row r="11">
          <cell r="F11">
            <v>105</v>
          </cell>
          <cell r="G11">
            <v>80000000</v>
          </cell>
          <cell r="H11">
            <v>24533333</v>
          </cell>
          <cell r="I11">
            <v>55466667</v>
          </cell>
        </row>
        <row r="12">
          <cell r="F12">
            <v>106</v>
          </cell>
          <cell r="G12">
            <v>55000000</v>
          </cell>
          <cell r="H12">
            <v>15216667</v>
          </cell>
          <cell r="I12">
            <v>39783333</v>
          </cell>
        </row>
        <row r="13">
          <cell r="F13">
            <v>107</v>
          </cell>
          <cell r="G13">
            <v>80000000</v>
          </cell>
          <cell r="H13">
            <v>24000000</v>
          </cell>
          <cell r="I13">
            <v>56000000</v>
          </cell>
        </row>
        <row r="14">
          <cell r="F14">
            <v>108</v>
          </cell>
          <cell r="G14">
            <v>24750000</v>
          </cell>
          <cell r="H14">
            <v>13800000</v>
          </cell>
          <cell r="I14">
            <v>10950000</v>
          </cell>
        </row>
        <row r="15">
          <cell r="F15">
            <v>109</v>
          </cell>
          <cell r="G15">
            <v>27000000</v>
          </cell>
          <cell r="H15">
            <v>13500000</v>
          </cell>
          <cell r="I15">
            <v>13500000</v>
          </cell>
        </row>
        <row r="16">
          <cell r="F16">
            <v>11</v>
          </cell>
          <cell r="G16">
            <v>77999900</v>
          </cell>
          <cell r="H16">
            <v>23872697</v>
          </cell>
          <cell r="I16">
            <v>54127203</v>
          </cell>
        </row>
        <row r="17">
          <cell r="F17">
            <v>110</v>
          </cell>
          <cell r="G17">
            <v>27000000</v>
          </cell>
          <cell r="H17">
            <v>13500000</v>
          </cell>
          <cell r="I17">
            <v>13500000</v>
          </cell>
        </row>
        <row r="18">
          <cell r="F18">
            <v>111</v>
          </cell>
          <cell r="G18">
            <v>24735150</v>
          </cell>
          <cell r="H18">
            <v>7603768</v>
          </cell>
          <cell r="I18">
            <v>17131382</v>
          </cell>
        </row>
        <row r="19">
          <cell r="F19">
            <v>112</v>
          </cell>
          <cell r="G19">
            <v>39354700</v>
          </cell>
          <cell r="H19">
            <v>16678897</v>
          </cell>
          <cell r="I19">
            <v>22675803</v>
          </cell>
        </row>
        <row r="20">
          <cell r="F20">
            <v>113</v>
          </cell>
          <cell r="G20">
            <v>47787850</v>
          </cell>
          <cell r="H20">
            <v>10494587</v>
          </cell>
          <cell r="I20">
            <v>37293263</v>
          </cell>
        </row>
        <row r="21">
          <cell r="F21">
            <v>114</v>
          </cell>
          <cell r="G21">
            <v>29300000</v>
          </cell>
          <cell r="H21">
            <v>8399333</v>
          </cell>
          <cell r="I21">
            <v>20900667</v>
          </cell>
        </row>
        <row r="22">
          <cell r="F22">
            <v>115</v>
          </cell>
          <cell r="G22">
            <v>47787850</v>
          </cell>
          <cell r="H22">
            <v>16866300</v>
          </cell>
          <cell r="I22">
            <v>30921550</v>
          </cell>
        </row>
        <row r="23">
          <cell r="F23">
            <v>116</v>
          </cell>
          <cell r="G23">
            <v>18527850</v>
          </cell>
          <cell r="H23">
            <v>5695598</v>
          </cell>
          <cell r="I23">
            <v>12832252</v>
          </cell>
        </row>
        <row r="24">
          <cell r="F24">
            <v>117</v>
          </cell>
          <cell r="G24">
            <v>44976800</v>
          </cell>
          <cell r="H24">
            <v>17241107</v>
          </cell>
          <cell r="I24">
            <v>27735693</v>
          </cell>
        </row>
        <row r="25">
          <cell r="F25">
            <v>118</v>
          </cell>
          <cell r="G25">
            <v>33732600</v>
          </cell>
          <cell r="H25">
            <v>16678897</v>
          </cell>
          <cell r="I25">
            <v>17053703</v>
          </cell>
        </row>
        <row r="26">
          <cell r="F26">
            <v>119</v>
          </cell>
          <cell r="G26">
            <v>18527850</v>
          </cell>
          <cell r="H26">
            <v>6175950</v>
          </cell>
          <cell r="I26">
            <v>12351900</v>
          </cell>
        </row>
        <row r="27">
          <cell r="F27">
            <v>12</v>
          </cell>
          <cell r="G27">
            <v>62762700</v>
          </cell>
          <cell r="H27">
            <v>19209190</v>
          </cell>
          <cell r="I27">
            <v>43553510</v>
          </cell>
        </row>
        <row r="28">
          <cell r="F28">
            <v>120</v>
          </cell>
          <cell r="G28">
            <v>18527850</v>
          </cell>
          <cell r="H28">
            <v>6175950</v>
          </cell>
          <cell r="I28">
            <v>12351900</v>
          </cell>
        </row>
        <row r="29">
          <cell r="F29">
            <v>121</v>
          </cell>
          <cell r="G29">
            <v>18527850</v>
          </cell>
          <cell r="H29">
            <v>6175950</v>
          </cell>
          <cell r="I29">
            <v>12351900</v>
          </cell>
        </row>
        <row r="30">
          <cell r="F30">
            <v>122</v>
          </cell>
          <cell r="G30">
            <v>42531500</v>
          </cell>
          <cell r="H30">
            <v>11857267</v>
          </cell>
          <cell r="I30">
            <v>30674233</v>
          </cell>
        </row>
        <row r="31">
          <cell r="F31">
            <v>123</v>
          </cell>
          <cell r="G31">
            <v>18527850</v>
          </cell>
          <cell r="H31">
            <v>6175950</v>
          </cell>
          <cell r="I31">
            <v>12351900</v>
          </cell>
        </row>
        <row r="32">
          <cell r="F32">
            <v>124</v>
          </cell>
          <cell r="G32">
            <v>59032050</v>
          </cell>
          <cell r="H32">
            <v>16678897</v>
          </cell>
          <cell r="I32">
            <v>42353153</v>
          </cell>
        </row>
        <row r="33">
          <cell r="F33">
            <v>125</v>
          </cell>
          <cell r="G33">
            <v>73903200</v>
          </cell>
          <cell r="H33">
            <v>20880587</v>
          </cell>
          <cell r="I33">
            <v>53022613</v>
          </cell>
        </row>
        <row r="34">
          <cell r="F34">
            <v>126</v>
          </cell>
          <cell r="G34">
            <v>56221000</v>
          </cell>
          <cell r="H34">
            <v>15367073</v>
          </cell>
          <cell r="I34">
            <v>40853927</v>
          </cell>
        </row>
        <row r="35">
          <cell r="F35">
            <v>127</v>
          </cell>
          <cell r="G35">
            <v>29300000</v>
          </cell>
          <cell r="H35">
            <v>8594667</v>
          </cell>
          <cell r="I35">
            <v>20705333</v>
          </cell>
        </row>
        <row r="36">
          <cell r="F36">
            <v>128</v>
          </cell>
          <cell r="G36">
            <v>29300000</v>
          </cell>
          <cell r="H36">
            <v>8594667</v>
          </cell>
          <cell r="I36">
            <v>20705333</v>
          </cell>
        </row>
        <row r="37">
          <cell r="F37">
            <v>129</v>
          </cell>
          <cell r="G37">
            <v>29300000</v>
          </cell>
          <cell r="H37">
            <v>8594667</v>
          </cell>
          <cell r="I37">
            <v>20705333</v>
          </cell>
        </row>
        <row r="38">
          <cell r="F38">
            <v>13</v>
          </cell>
          <cell r="G38">
            <v>35200000</v>
          </cell>
          <cell r="H38">
            <v>10666667</v>
          </cell>
          <cell r="I38">
            <v>24533333</v>
          </cell>
        </row>
        <row r="39">
          <cell r="F39">
            <v>130</v>
          </cell>
          <cell r="G39">
            <v>80000000</v>
          </cell>
          <cell r="H39">
            <v>22933333</v>
          </cell>
          <cell r="I39">
            <v>57066667</v>
          </cell>
        </row>
        <row r="40">
          <cell r="F40">
            <v>131</v>
          </cell>
          <cell r="G40">
            <v>86000000</v>
          </cell>
          <cell r="H40">
            <v>24653333</v>
          </cell>
          <cell r="I40">
            <v>61346667</v>
          </cell>
        </row>
        <row r="41">
          <cell r="F41">
            <v>132</v>
          </cell>
          <cell r="G41">
            <v>35060800</v>
          </cell>
          <cell r="H41">
            <v>11824427</v>
          </cell>
          <cell r="I41">
            <v>23236373</v>
          </cell>
        </row>
        <row r="42">
          <cell r="F42">
            <v>133</v>
          </cell>
          <cell r="G42">
            <v>52250000</v>
          </cell>
          <cell r="H42">
            <v>16316667</v>
          </cell>
          <cell r="I42">
            <v>35933333</v>
          </cell>
        </row>
        <row r="43">
          <cell r="F43">
            <v>134</v>
          </cell>
          <cell r="G43">
            <v>45000000</v>
          </cell>
          <cell r="H43">
            <v>13350000</v>
          </cell>
          <cell r="I43">
            <v>31650000</v>
          </cell>
        </row>
        <row r="44">
          <cell r="F44">
            <v>135</v>
          </cell>
          <cell r="G44">
            <v>70000000</v>
          </cell>
          <cell r="H44">
            <v>20066667</v>
          </cell>
          <cell r="I44">
            <v>49933333</v>
          </cell>
        </row>
        <row r="45">
          <cell r="F45">
            <v>136</v>
          </cell>
          <cell r="G45">
            <v>80000000</v>
          </cell>
          <cell r="H45">
            <v>22133333</v>
          </cell>
          <cell r="I45">
            <v>57866667</v>
          </cell>
        </row>
        <row r="46">
          <cell r="F46">
            <v>137</v>
          </cell>
          <cell r="G46">
            <v>36000000</v>
          </cell>
          <cell r="H46">
            <v>17200000</v>
          </cell>
          <cell r="I46">
            <v>18800000</v>
          </cell>
        </row>
        <row r="47">
          <cell r="F47">
            <v>138</v>
          </cell>
          <cell r="G47">
            <v>65000000</v>
          </cell>
          <cell r="H47">
            <v>17983333</v>
          </cell>
          <cell r="I47">
            <v>47016667</v>
          </cell>
        </row>
        <row r="48">
          <cell r="F48">
            <v>139</v>
          </cell>
          <cell r="G48">
            <v>60000000</v>
          </cell>
          <cell r="H48">
            <v>16600000</v>
          </cell>
          <cell r="I48">
            <v>43400000</v>
          </cell>
        </row>
        <row r="49">
          <cell r="F49">
            <v>14</v>
          </cell>
          <cell r="G49">
            <v>48400000</v>
          </cell>
          <cell r="H49">
            <v>14813333</v>
          </cell>
          <cell r="I49">
            <v>33586667</v>
          </cell>
        </row>
        <row r="50">
          <cell r="F50">
            <v>140</v>
          </cell>
          <cell r="G50">
            <v>50000000</v>
          </cell>
          <cell r="H50">
            <v>14333333</v>
          </cell>
          <cell r="I50">
            <v>35666667</v>
          </cell>
        </row>
        <row r="51">
          <cell r="F51">
            <v>141</v>
          </cell>
          <cell r="G51">
            <v>27600000</v>
          </cell>
          <cell r="H51">
            <v>13186667</v>
          </cell>
          <cell r="I51">
            <v>14413333</v>
          </cell>
        </row>
        <row r="52">
          <cell r="F52">
            <v>143</v>
          </cell>
          <cell r="G52">
            <v>20000000</v>
          </cell>
          <cell r="H52">
            <v>14333333</v>
          </cell>
          <cell r="I52">
            <v>5666667</v>
          </cell>
        </row>
        <row r="53">
          <cell r="F53">
            <v>144</v>
          </cell>
          <cell r="G53">
            <v>42000000</v>
          </cell>
          <cell r="H53">
            <v>19133333</v>
          </cell>
          <cell r="I53">
            <v>22866667</v>
          </cell>
        </row>
        <row r="54">
          <cell r="F54">
            <v>145</v>
          </cell>
          <cell r="G54">
            <v>47787850</v>
          </cell>
          <cell r="H54">
            <v>14992267</v>
          </cell>
          <cell r="I54">
            <v>32795583</v>
          </cell>
        </row>
        <row r="55">
          <cell r="F55">
            <v>146</v>
          </cell>
          <cell r="G55">
            <v>54000000</v>
          </cell>
          <cell r="H55">
            <v>16600000</v>
          </cell>
          <cell r="I55">
            <v>37400000</v>
          </cell>
        </row>
        <row r="56">
          <cell r="F56">
            <v>147</v>
          </cell>
          <cell r="G56">
            <v>52000000</v>
          </cell>
          <cell r="H56">
            <v>17983333</v>
          </cell>
          <cell r="I56">
            <v>34016667</v>
          </cell>
        </row>
        <row r="57">
          <cell r="F57">
            <v>148</v>
          </cell>
          <cell r="G57">
            <v>42000000</v>
          </cell>
          <cell r="H57">
            <v>16600000</v>
          </cell>
          <cell r="I57">
            <v>25400000</v>
          </cell>
        </row>
        <row r="58">
          <cell r="F58">
            <v>149</v>
          </cell>
          <cell r="G58">
            <v>36000000</v>
          </cell>
          <cell r="H58">
            <v>12450000</v>
          </cell>
          <cell r="I58">
            <v>23550000</v>
          </cell>
        </row>
        <row r="59">
          <cell r="F59">
            <v>15</v>
          </cell>
          <cell r="G59">
            <v>41360000</v>
          </cell>
          <cell r="H59">
            <v>12658667</v>
          </cell>
          <cell r="I59">
            <v>28701333</v>
          </cell>
        </row>
        <row r="60">
          <cell r="F60">
            <v>150</v>
          </cell>
          <cell r="G60">
            <v>36000000</v>
          </cell>
          <cell r="H60">
            <v>17200000</v>
          </cell>
          <cell r="I60">
            <v>18800000</v>
          </cell>
        </row>
        <row r="61">
          <cell r="F61">
            <v>151</v>
          </cell>
          <cell r="G61">
            <v>22500000</v>
          </cell>
          <cell r="H61">
            <v>7166667</v>
          </cell>
          <cell r="I61">
            <v>15333333</v>
          </cell>
        </row>
        <row r="62">
          <cell r="F62">
            <v>152</v>
          </cell>
          <cell r="G62">
            <v>48000000</v>
          </cell>
          <cell r="H62">
            <v>22933333</v>
          </cell>
          <cell r="I62">
            <v>25066667</v>
          </cell>
        </row>
        <row r="63">
          <cell r="F63">
            <v>154</v>
          </cell>
          <cell r="G63">
            <v>42000000</v>
          </cell>
          <cell r="H63">
            <v>16400000</v>
          </cell>
          <cell r="I63">
            <v>25600000</v>
          </cell>
        </row>
        <row r="64">
          <cell r="F64">
            <v>155</v>
          </cell>
          <cell r="G64">
            <v>30000000</v>
          </cell>
          <cell r="H64">
            <v>20250000</v>
          </cell>
          <cell r="I64">
            <v>9750000</v>
          </cell>
        </row>
        <row r="65">
          <cell r="F65">
            <v>156</v>
          </cell>
          <cell r="G65">
            <v>38700000</v>
          </cell>
          <cell r="H65">
            <v>11610000</v>
          </cell>
          <cell r="I65">
            <v>27090000</v>
          </cell>
        </row>
        <row r="66">
          <cell r="F66">
            <v>157</v>
          </cell>
          <cell r="G66">
            <v>32400000</v>
          </cell>
          <cell r="H66">
            <v>8964000</v>
          </cell>
          <cell r="I66">
            <v>23436000</v>
          </cell>
        </row>
        <row r="67">
          <cell r="F67">
            <v>158</v>
          </cell>
          <cell r="G67">
            <v>60000000</v>
          </cell>
          <cell r="H67">
            <v>16000000</v>
          </cell>
          <cell r="I67">
            <v>44000000</v>
          </cell>
        </row>
        <row r="68">
          <cell r="F68">
            <v>159</v>
          </cell>
          <cell r="G68">
            <v>23566667</v>
          </cell>
          <cell r="H68">
            <v>19366667</v>
          </cell>
          <cell r="I68">
            <v>4200000</v>
          </cell>
        </row>
        <row r="69">
          <cell r="F69">
            <v>16</v>
          </cell>
          <cell r="G69">
            <v>71280000</v>
          </cell>
          <cell r="H69">
            <v>21816000</v>
          </cell>
          <cell r="I69">
            <v>49464000</v>
          </cell>
        </row>
        <row r="70">
          <cell r="F70">
            <v>160</v>
          </cell>
          <cell r="G70">
            <v>53817500</v>
          </cell>
          <cell r="H70">
            <v>15427683</v>
          </cell>
          <cell r="I70">
            <v>38389817</v>
          </cell>
        </row>
        <row r="71">
          <cell r="F71">
            <v>161</v>
          </cell>
          <cell r="G71">
            <v>33858000</v>
          </cell>
          <cell r="H71">
            <v>10032000</v>
          </cell>
          <cell r="I71">
            <v>23826000</v>
          </cell>
        </row>
        <row r="72">
          <cell r="F72">
            <v>162</v>
          </cell>
          <cell r="G72">
            <v>29070000</v>
          </cell>
          <cell r="H72">
            <v>8364000</v>
          </cell>
          <cell r="I72">
            <v>20706000</v>
          </cell>
        </row>
        <row r="73">
          <cell r="F73">
            <v>163</v>
          </cell>
          <cell r="G73">
            <v>24735150</v>
          </cell>
          <cell r="H73">
            <v>7512157</v>
          </cell>
          <cell r="I73">
            <v>17222993</v>
          </cell>
        </row>
        <row r="74">
          <cell r="F74">
            <v>164</v>
          </cell>
          <cell r="G74">
            <v>29300000</v>
          </cell>
          <cell r="H74">
            <v>8008667</v>
          </cell>
          <cell r="I74">
            <v>21291333</v>
          </cell>
        </row>
        <row r="75">
          <cell r="F75">
            <v>165</v>
          </cell>
          <cell r="G75">
            <v>59032050</v>
          </cell>
          <cell r="H75">
            <v>15179670</v>
          </cell>
          <cell r="I75">
            <v>43852380</v>
          </cell>
        </row>
        <row r="76">
          <cell r="F76">
            <v>166</v>
          </cell>
          <cell r="G76">
            <v>52317925</v>
          </cell>
          <cell r="H76">
            <v>16618635</v>
          </cell>
          <cell r="I76">
            <v>35699290</v>
          </cell>
        </row>
        <row r="77">
          <cell r="F77">
            <v>167</v>
          </cell>
          <cell r="G77">
            <v>52317925</v>
          </cell>
          <cell r="H77">
            <v>15182457</v>
          </cell>
          <cell r="I77">
            <v>37135468</v>
          </cell>
        </row>
        <row r="78">
          <cell r="F78">
            <v>168</v>
          </cell>
          <cell r="G78">
            <v>40603500</v>
          </cell>
          <cell r="H78">
            <v>10183100</v>
          </cell>
          <cell r="I78">
            <v>30420400</v>
          </cell>
        </row>
        <row r="79">
          <cell r="F79">
            <v>169</v>
          </cell>
          <cell r="G79">
            <v>39501000</v>
          </cell>
          <cell r="H79">
            <v>9530400</v>
          </cell>
          <cell r="I79">
            <v>29970600</v>
          </cell>
        </row>
        <row r="80">
          <cell r="F80">
            <v>17</v>
          </cell>
          <cell r="G80">
            <v>35200000</v>
          </cell>
          <cell r="H80">
            <v>10773333</v>
          </cell>
          <cell r="I80">
            <v>24426667</v>
          </cell>
        </row>
        <row r="81">
          <cell r="F81">
            <v>170</v>
          </cell>
          <cell r="G81">
            <v>80000000</v>
          </cell>
          <cell r="H81">
            <v>19466667</v>
          </cell>
          <cell r="I81">
            <v>60533333</v>
          </cell>
        </row>
        <row r="82">
          <cell r="F82">
            <v>171</v>
          </cell>
          <cell r="G82">
            <v>18527850</v>
          </cell>
          <cell r="H82">
            <v>5489733</v>
          </cell>
          <cell r="I82">
            <v>13038117</v>
          </cell>
        </row>
        <row r="83">
          <cell r="F83">
            <v>172</v>
          </cell>
          <cell r="G83">
            <v>30096000</v>
          </cell>
          <cell r="H83">
            <v>9906600</v>
          </cell>
          <cell r="I83">
            <v>20189400</v>
          </cell>
        </row>
        <row r="84">
          <cell r="F84">
            <v>173</v>
          </cell>
          <cell r="G84">
            <v>33732600</v>
          </cell>
          <cell r="H84">
            <v>14992267</v>
          </cell>
          <cell r="I84">
            <v>18740333</v>
          </cell>
        </row>
        <row r="85">
          <cell r="F85">
            <v>174</v>
          </cell>
          <cell r="G85">
            <v>26400000</v>
          </cell>
          <cell r="H85">
            <v>21600000</v>
          </cell>
          <cell r="I85">
            <v>4800000</v>
          </cell>
        </row>
        <row r="86">
          <cell r="F86">
            <v>175</v>
          </cell>
          <cell r="G86">
            <v>86000000</v>
          </cell>
          <cell r="H86">
            <v>23220000</v>
          </cell>
          <cell r="I86">
            <v>62780000</v>
          </cell>
        </row>
        <row r="87">
          <cell r="F87">
            <v>176</v>
          </cell>
          <cell r="G87">
            <v>63000000</v>
          </cell>
          <cell r="H87">
            <v>18900000</v>
          </cell>
          <cell r="I87">
            <v>44100000</v>
          </cell>
        </row>
        <row r="88">
          <cell r="F88">
            <v>177</v>
          </cell>
          <cell r="G88">
            <v>65000000</v>
          </cell>
          <cell r="H88">
            <v>17550000</v>
          </cell>
          <cell r="I88">
            <v>47450000</v>
          </cell>
        </row>
        <row r="89">
          <cell r="F89">
            <v>178</v>
          </cell>
          <cell r="G89">
            <v>40000000</v>
          </cell>
          <cell r="H89">
            <v>13166667</v>
          </cell>
          <cell r="I89">
            <v>26833333</v>
          </cell>
        </row>
        <row r="90">
          <cell r="F90">
            <v>179</v>
          </cell>
          <cell r="G90">
            <v>15048000</v>
          </cell>
          <cell r="H90">
            <v>4235733</v>
          </cell>
          <cell r="I90">
            <v>10812267</v>
          </cell>
        </row>
        <row r="91">
          <cell r="F91">
            <v>18</v>
          </cell>
          <cell r="G91">
            <v>35200000</v>
          </cell>
          <cell r="H91">
            <v>10773333</v>
          </cell>
          <cell r="I91">
            <v>24426667</v>
          </cell>
        </row>
        <row r="92">
          <cell r="F92">
            <v>180</v>
          </cell>
          <cell r="G92">
            <v>37620000</v>
          </cell>
          <cell r="H92">
            <v>10032000</v>
          </cell>
          <cell r="I92">
            <v>27588000</v>
          </cell>
        </row>
        <row r="93">
          <cell r="F93">
            <v>181</v>
          </cell>
          <cell r="G93">
            <v>38670000</v>
          </cell>
          <cell r="H93">
            <v>9280800</v>
          </cell>
          <cell r="I93">
            <v>29389200</v>
          </cell>
        </row>
        <row r="94">
          <cell r="F94">
            <v>182</v>
          </cell>
          <cell r="G94">
            <v>54000000</v>
          </cell>
          <cell r="H94">
            <v>24000000</v>
          </cell>
          <cell r="I94">
            <v>30000000</v>
          </cell>
        </row>
        <row r="95">
          <cell r="F95">
            <v>183</v>
          </cell>
          <cell r="G95">
            <v>39354700</v>
          </cell>
          <cell r="H95">
            <v>14992267</v>
          </cell>
          <cell r="I95">
            <v>24362433</v>
          </cell>
        </row>
        <row r="96">
          <cell r="F96">
            <v>184</v>
          </cell>
          <cell r="G96">
            <v>59032050</v>
          </cell>
          <cell r="H96">
            <v>14055250</v>
          </cell>
          <cell r="I96">
            <v>44976800</v>
          </cell>
        </row>
        <row r="97">
          <cell r="F97">
            <v>185</v>
          </cell>
          <cell r="G97">
            <v>42294000</v>
          </cell>
          <cell r="H97">
            <v>13040650</v>
          </cell>
          <cell r="I97">
            <v>29253350</v>
          </cell>
        </row>
        <row r="98">
          <cell r="F98">
            <v>186</v>
          </cell>
          <cell r="G98">
            <v>4155332</v>
          </cell>
          <cell r="H98">
            <v>4155332</v>
          </cell>
          <cell r="I98">
            <v>0</v>
          </cell>
        </row>
        <row r="99">
          <cell r="F99">
            <v>187</v>
          </cell>
          <cell r="G99">
            <v>27000000</v>
          </cell>
          <cell r="H99">
            <v>10200000</v>
          </cell>
          <cell r="I99">
            <v>16800000</v>
          </cell>
        </row>
        <row r="100">
          <cell r="F100">
            <v>188</v>
          </cell>
          <cell r="G100">
            <v>63000000</v>
          </cell>
          <cell r="H100">
            <v>14490000</v>
          </cell>
          <cell r="I100">
            <v>48510000</v>
          </cell>
        </row>
        <row r="101">
          <cell r="F101">
            <v>189</v>
          </cell>
          <cell r="G101">
            <v>63000000</v>
          </cell>
          <cell r="H101">
            <v>16100000</v>
          </cell>
          <cell r="I101">
            <v>46900000</v>
          </cell>
        </row>
        <row r="102">
          <cell r="F102">
            <v>19</v>
          </cell>
          <cell r="G102">
            <v>80465000</v>
          </cell>
          <cell r="H102">
            <v>24627167</v>
          </cell>
          <cell r="I102">
            <v>55837833</v>
          </cell>
        </row>
        <row r="103">
          <cell r="F103">
            <v>190</v>
          </cell>
          <cell r="G103">
            <v>58624500</v>
          </cell>
          <cell r="H103">
            <v>11954800</v>
          </cell>
          <cell r="I103">
            <v>46669700</v>
          </cell>
        </row>
        <row r="104">
          <cell r="F104">
            <v>191</v>
          </cell>
          <cell r="G104">
            <v>63000000</v>
          </cell>
          <cell r="H104">
            <v>15633333</v>
          </cell>
          <cell r="I104">
            <v>47366667</v>
          </cell>
        </row>
        <row r="105">
          <cell r="F105">
            <v>192</v>
          </cell>
          <cell r="G105">
            <v>80750000</v>
          </cell>
          <cell r="H105">
            <v>18983333</v>
          </cell>
          <cell r="I105">
            <v>61766667</v>
          </cell>
        </row>
        <row r="106">
          <cell r="F106">
            <v>193</v>
          </cell>
          <cell r="G106">
            <v>38100000</v>
          </cell>
          <cell r="H106">
            <v>14181666</v>
          </cell>
          <cell r="I106">
            <v>23918334</v>
          </cell>
        </row>
        <row r="107">
          <cell r="F107">
            <v>194</v>
          </cell>
          <cell r="G107">
            <v>48000000</v>
          </cell>
          <cell r="H107">
            <v>10720000</v>
          </cell>
          <cell r="I107">
            <v>37280000</v>
          </cell>
        </row>
        <row r="108">
          <cell r="F108">
            <v>195</v>
          </cell>
          <cell r="G108">
            <v>4356000</v>
          </cell>
          <cell r="H108">
            <v>0</v>
          </cell>
          <cell r="I108">
            <v>4356000</v>
          </cell>
        </row>
        <row r="109">
          <cell r="F109">
            <v>196</v>
          </cell>
          <cell r="G109">
            <v>70300000</v>
          </cell>
          <cell r="H109">
            <v>16526667</v>
          </cell>
          <cell r="I109">
            <v>53773333</v>
          </cell>
        </row>
        <row r="110">
          <cell r="F110">
            <v>197</v>
          </cell>
          <cell r="G110">
            <v>45000000</v>
          </cell>
          <cell r="H110">
            <v>11000000</v>
          </cell>
          <cell r="I110">
            <v>34000000</v>
          </cell>
        </row>
        <row r="111">
          <cell r="F111">
            <v>198</v>
          </cell>
          <cell r="G111">
            <v>41400000</v>
          </cell>
          <cell r="H111">
            <v>9046667</v>
          </cell>
          <cell r="I111">
            <v>32353333</v>
          </cell>
        </row>
        <row r="112">
          <cell r="F112">
            <v>199</v>
          </cell>
          <cell r="G112">
            <v>39900000</v>
          </cell>
          <cell r="H112">
            <v>11400000</v>
          </cell>
          <cell r="I112">
            <v>28500000</v>
          </cell>
        </row>
        <row r="113">
          <cell r="F113">
            <v>2</v>
          </cell>
          <cell r="G113">
            <v>86900000</v>
          </cell>
          <cell r="H113">
            <v>26596667</v>
          </cell>
          <cell r="I113">
            <v>60303333</v>
          </cell>
        </row>
        <row r="114">
          <cell r="F114">
            <v>20</v>
          </cell>
          <cell r="G114">
            <v>31036500</v>
          </cell>
          <cell r="H114">
            <v>9499050</v>
          </cell>
          <cell r="I114">
            <v>21537450</v>
          </cell>
        </row>
        <row r="115">
          <cell r="F115">
            <v>200</v>
          </cell>
          <cell r="G115">
            <v>36000000</v>
          </cell>
          <cell r="H115">
            <v>9900000</v>
          </cell>
          <cell r="I115">
            <v>26100000</v>
          </cell>
        </row>
        <row r="116">
          <cell r="F116">
            <v>201</v>
          </cell>
          <cell r="G116">
            <v>22500000</v>
          </cell>
          <cell r="H116">
            <v>4833333</v>
          </cell>
          <cell r="I116">
            <v>17666667</v>
          </cell>
        </row>
        <row r="117">
          <cell r="F117">
            <v>202</v>
          </cell>
          <cell r="G117">
            <v>51637296</v>
          </cell>
          <cell r="H117">
            <v>0</v>
          </cell>
          <cell r="I117">
            <v>51637296</v>
          </cell>
        </row>
        <row r="118">
          <cell r="F118">
            <v>203</v>
          </cell>
          <cell r="G118">
            <v>42000000</v>
          </cell>
          <cell r="H118">
            <v>12000000</v>
          </cell>
          <cell r="I118">
            <v>30000000</v>
          </cell>
        </row>
        <row r="119">
          <cell r="F119">
            <v>204</v>
          </cell>
          <cell r="G119">
            <v>42000000</v>
          </cell>
          <cell r="H119">
            <v>14000000</v>
          </cell>
          <cell r="I119">
            <v>28000000</v>
          </cell>
        </row>
        <row r="120">
          <cell r="F120">
            <v>205</v>
          </cell>
          <cell r="G120">
            <v>36000000</v>
          </cell>
          <cell r="H120">
            <v>7866667</v>
          </cell>
          <cell r="I120">
            <v>28133333</v>
          </cell>
        </row>
        <row r="121">
          <cell r="F121">
            <v>206</v>
          </cell>
          <cell r="G121">
            <v>55000000</v>
          </cell>
          <cell r="H121">
            <v>10816667</v>
          </cell>
          <cell r="I121">
            <v>44183333</v>
          </cell>
        </row>
        <row r="122">
          <cell r="F122">
            <v>207</v>
          </cell>
          <cell r="G122">
            <v>76000000</v>
          </cell>
          <cell r="H122">
            <v>17066667</v>
          </cell>
          <cell r="I122">
            <v>58933333</v>
          </cell>
        </row>
        <row r="123">
          <cell r="F123">
            <v>208</v>
          </cell>
          <cell r="G123">
            <v>48000000</v>
          </cell>
          <cell r="H123">
            <v>10600000</v>
          </cell>
          <cell r="I123">
            <v>37400000</v>
          </cell>
        </row>
        <row r="124">
          <cell r="F124">
            <v>209</v>
          </cell>
          <cell r="G124">
            <v>36000000</v>
          </cell>
          <cell r="H124">
            <v>8000000</v>
          </cell>
          <cell r="I124">
            <v>28000000</v>
          </cell>
        </row>
        <row r="125">
          <cell r="F125">
            <v>21</v>
          </cell>
          <cell r="G125">
            <v>31036500</v>
          </cell>
          <cell r="H125">
            <v>9499050</v>
          </cell>
          <cell r="I125">
            <v>21537450</v>
          </cell>
        </row>
        <row r="126">
          <cell r="F126">
            <v>210</v>
          </cell>
          <cell r="G126">
            <v>38700000</v>
          </cell>
          <cell r="H126">
            <v>8600000</v>
          </cell>
          <cell r="I126">
            <v>30100000</v>
          </cell>
        </row>
        <row r="127">
          <cell r="F127">
            <v>211</v>
          </cell>
          <cell r="G127">
            <v>72000000</v>
          </cell>
          <cell r="H127">
            <v>15733333</v>
          </cell>
          <cell r="I127">
            <v>56266667</v>
          </cell>
        </row>
        <row r="128">
          <cell r="F128">
            <v>212</v>
          </cell>
          <cell r="G128">
            <v>38700000</v>
          </cell>
          <cell r="H128">
            <v>8456667</v>
          </cell>
          <cell r="I128">
            <v>30243333</v>
          </cell>
        </row>
        <row r="129">
          <cell r="F129">
            <v>213</v>
          </cell>
          <cell r="G129">
            <v>38700000</v>
          </cell>
          <cell r="H129">
            <v>8456667</v>
          </cell>
          <cell r="I129">
            <v>30243333</v>
          </cell>
        </row>
        <row r="130">
          <cell r="F130">
            <v>214</v>
          </cell>
          <cell r="G130">
            <v>38700000</v>
          </cell>
          <cell r="H130">
            <v>8456667</v>
          </cell>
          <cell r="I130">
            <v>30243333</v>
          </cell>
        </row>
        <row r="131">
          <cell r="F131">
            <v>215</v>
          </cell>
          <cell r="G131">
            <v>26037917</v>
          </cell>
          <cell r="H131">
            <v>5137917</v>
          </cell>
          <cell r="I131">
            <v>20900000</v>
          </cell>
        </row>
        <row r="132">
          <cell r="F132">
            <v>216</v>
          </cell>
          <cell r="G132">
            <v>26037917</v>
          </cell>
          <cell r="H132">
            <v>5137917</v>
          </cell>
          <cell r="I132">
            <v>20900000</v>
          </cell>
        </row>
        <row r="133">
          <cell r="F133">
            <v>217</v>
          </cell>
          <cell r="G133">
            <v>18847764</v>
          </cell>
          <cell r="H133">
            <v>3719124</v>
          </cell>
          <cell r="I133">
            <v>15128640</v>
          </cell>
        </row>
        <row r="134">
          <cell r="F134">
            <v>218</v>
          </cell>
          <cell r="G134">
            <v>45600000</v>
          </cell>
          <cell r="H134">
            <v>11400000</v>
          </cell>
          <cell r="I134">
            <v>34200000</v>
          </cell>
        </row>
        <row r="135">
          <cell r="F135">
            <v>219</v>
          </cell>
          <cell r="G135">
            <v>38700000</v>
          </cell>
          <cell r="H135">
            <v>8456667</v>
          </cell>
          <cell r="I135">
            <v>30243333</v>
          </cell>
        </row>
        <row r="136">
          <cell r="F136">
            <v>22</v>
          </cell>
          <cell r="G136">
            <v>44000000</v>
          </cell>
          <cell r="H136">
            <v>13466667</v>
          </cell>
          <cell r="I136">
            <v>30533333</v>
          </cell>
        </row>
        <row r="137">
          <cell r="F137">
            <v>220</v>
          </cell>
          <cell r="G137">
            <v>38700000</v>
          </cell>
          <cell r="H137">
            <v>8170000</v>
          </cell>
          <cell r="I137">
            <v>30530000</v>
          </cell>
        </row>
        <row r="138">
          <cell r="F138">
            <v>221</v>
          </cell>
          <cell r="G138">
            <v>38700000</v>
          </cell>
          <cell r="H138">
            <v>8170000</v>
          </cell>
          <cell r="I138">
            <v>30530000</v>
          </cell>
        </row>
        <row r="139">
          <cell r="F139">
            <v>222</v>
          </cell>
          <cell r="G139">
            <v>72000000</v>
          </cell>
          <cell r="H139">
            <v>15200000</v>
          </cell>
          <cell r="I139">
            <v>56800000</v>
          </cell>
        </row>
        <row r="140">
          <cell r="F140">
            <v>223</v>
          </cell>
          <cell r="G140">
            <v>63345600</v>
          </cell>
          <cell r="H140">
            <v>13842187</v>
          </cell>
          <cell r="I140">
            <v>49503413</v>
          </cell>
        </row>
        <row r="141">
          <cell r="F141">
            <v>224</v>
          </cell>
          <cell r="G141">
            <v>24000000</v>
          </cell>
          <cell r="H141">
            <v>11400000</v>
          </cell>
          <cell r="I141">
            <v>12600000</v>
          </cell>
        </row>
        <row r="142">
          <cell r="F142">
            <v>225</v>
          </cell>
          <cell r="G142">
            <v>47787850</v>
          </cell>
          <cell r="H142">
            <v>9557570</v>
          </cell>
          <cell r="I142">
            <v>38230280</v>
          </cell>
        </row>
        <row r="143">
          <cell r="F143">
            <v>226</v>
          </cell>
          <cell r="G143">
            <v>47787850</v>
          </cell>
          <cell r="H143">
            <v>10681990</v>
          </cell>
          <cell r="I143">
            <v>37105860</v>
          </cell>
        </row>
        <row r="144">
          <cell r="F144">
            <v>227</v>
          </cell>
          <cell r="G144">
            <v>63345600</v>
          </cell>
          <cell r="H144">
            <v>13372960</v>
          </cell>
          <cell r="I144">
            <v>49972640</v>
          </cell>
        </row>
        <row r="145">
          <cell r="F145">
            <v>228</v>
          </cell>
          <cell r="G145">
            <v>47787850</v>
          </cell>
          <cell r="H145">
            <v>10681990</v>
          </cell>
          <cell r="I145">
            <v>37105860</v>
          </cell>
        </row>
        <row r="146">
          <cell r="F146">
            <v>229</v>
          </cell>
          <cell r="G146">
            <v>42000000</v>
          </cell>
          <cell r="H146">
            <v>13300000</v>
          </cell>
          <cell r="I146">
            <v>28700000</v>
          </cell>
        </row>
        <row r="147">
          <cell r="F147">
            <v>23</v>
          </cell>
          <cell r="G147">
            <v>60500000</v>
          </cell>
          <cell r="H147">
            <v>16866667</v>
          </cell>
          <cell r="I147">
            <v>43633333</v>
          </cell>
        </row>
        <row r="148">
          <cell r="F148">
            <v>230</v>
          </cell>
          <cell r="G148">
            <v>91597000</v>
          </cell>
          <cell r="H148">
            <v>0</v>
          </cell>
          <cell r="I148">
            <v>91597000</v>
          </cell>
        </row>
        <row r="149">
          <cell r="F149">
            <v>231</v>
          </cell>
          <cell r="G149">
            <v>31224600</v>
          </cell>
          <cell r="H149">
            <v>6476213</v>
          </cell>
          <cell r="I149">
            <v>24748387</v>
          </cell>
        </row>
        <row r="150">
          <cell r="F150">
            <v>232</v>
          </cell>
          <cell r="G150">
            <v>31224600</v>
          </cell>
          <cell r="H150">
            <v>6476213</v>
          </cell>
          <cell r="I150">
            <v>24748387</v>
          </cell>
        </row>
        <row r="151">
          <cell r="F151">
            <v>233</v>
          </cell>
          <cell r="G151">
            <v>44976800</v>
          </cell>
          <cell r="H151">
            <v>10494587</v>
          </cell>
          <cell r="I151">
            <v>34482213</v>
          </cell>
        </row>
        <row r="152">
          <cell r="F152">
            <v>234</v>
          </cell>
          <cell r="G152">
            <v>82293750</v>
          </cell>
          <cell r="H152">
            <v>14934792</v>
          </cell>
          <cell r="I152">
            <v>67358958</v>
          </cell>
        </row>
        <row r="153">
          <cell r="F153">
            <v>235</v>
          </cell>
          <cell r="G153">
            <v>50598900</v>
          </cell>
          <cell r="H153">
            <v>10494587</v>
          </cell>
          <cell r="I153">
            <v>40104313</v>
          </cell>
        </row>
        <row r="154">
          <cell r="F154">
            <v>236</v>
          </cell>
          <cell r="G154">
            <v>42000000</v>
          </cell>
          <cell r="H154">
            <v>13300000</v>
          </cell>
          <cell r="I154">
            <v>28700000</v>
          </cell>
        </row>
        <row r="155">
          <cell r="F155">
            <v>237</v>
          </cell>
          <cell r="G155">
            <v>58500000</v>
          </cell>
          <cell r="H155">
            <v>12350000</v>
          </cell>
          <cell r="I155">
            <v>46150000</v>
          </cell>
        </row>
        <row r="156">
          <cell r="F156">
            <v>238</v>
          </cell>
          <cell r="G156">
            <v>26037917</v>
          </cell>
          <cell r="H156">
            <v>5137917</v>
          </cell>
          <cell r="I156">
            <v>20900000</v>
          </cell>
        </row>
        <row r="157">
          <cell r="F157">
            <v>239</v>
          </cell>
          <cell r="G157">
            <v>44976800</v>
          </cell>
          <cell r="H157">
            <v>10681990</v>
          </cell>
          <cell r="I157">
            <v>34294810</v>
          </cell>
        </row>
        <row r="158">
          <cell r="F158">
            <v>24</v>
          </cell>
          <cell r="G158">
            <v>78166000</v>
          </cell>
          <cell r="H158">
            <v>23923533</v>
          </cell>
          <cell r="I158">
            <v>54242467</v>
          </cell>
        </row>
        <row r="159">
          <cell r="F159">
            <v>240</v>
          </cell>
          <cell r="G159">
            <v>47787850</v>
          </cell>
          <cell r="H159">
            <v>10681990</v>
          </cell>
          <cell r="I159">
            <v>37105860</v>
          </cell>
        </row>
        <row r="160">
          <cell r="F160">
            <v>241</v>
          </cell>
          <cell r="G160">
            <v>70537500</v>
          </cell>
          <cell r="H160">
            <v>12017500</v>
          </cell>
          <cell r="I160">
            <v>58520000</v>
          </cell>
        </row>
        <row r="161">
          <cell r="F161">
            <v>242</v>
          </cell>
          <cell r="G161">
            <v>47787850</v>
          </cell>
          <cell r="H161">
            <v>10681990</v>
          </cell>
          <cell r="I161">
            <v>37105860</v>
          </cell>
        </row>
        <row r="162">
          <cell r="F162">
            <v>243</v>
          </cell>
          <cell r="G162">
            <v>42500000</v>
          </cell>
          <cell r="H162">
            <v>9500000</v>
          </cell>
          <cell r="I162">
            <v>33000000</v>
          </cell>
        </row>
        <row r="163">
          <cell r="F163">
            <v>244</v>
          </cell>
          <cell r="G163">
            <v>47787850</v>
          </cell>
          <cell r="H163">
            <v>9932377</v>
          </cell>
          <cell r="I163">
            <v>37855473</v>
          </cell>
        </row>
        <row r="164">
          <cell r="F164">
            <v>245</v>
          </cell>
          <cell r="G164">
            <v>39971250</v>
          </cell>
          <cell r="H164">
            <v>8151000</v>
          </cell>
          <cell r="I164">
            <v>31820250</v>
          </cell>
        </row>
        <row r="165">
          <cell r="F165">
            <v>246</v>
          </cell>
          <cell r="G165">
            <v>63345600</v>
          </cell>
          <cell r="H165">
            <v>13372960</v>
          </cell>
          <cell r="I165">
            <v>49972640</v>
          </cell>
        </row>
        <row r="166">
          <cell r="F166">
            <v>247</v>
          </cell>
          <cell r="G166">
            <v>63345600</v>
          </cell>
          <cell r="H166">
            <v>10792213</v>
          </cell>
          <cell r="I166">
            <v>52553387</v>
          </cell>
        </row>
        <row r="167">
          <cell r="F167">
            <v>248</v>
          </cell>
          <cell r="G167">
            <v>63345600</v>
          </cell>
          <cell r="H167">
            <v>12434507</v>
          </cell>
          <cell r="I167">
            <v>50911093</v>
          </cell>
        </row>
        <row r="168">
          <cell r="F168">
            <v>249</v>
          </cell>
          <cell r="G168">
            <v>93391650</v>
          </cell>
          <cell r="H168">
            <v>18332435</v>
          </cell>
          <cell r="I168">
            <v>75059215</v>
          </cell>
        </row>
        <row r="169">
          <cell r="F169">
            <v>25</v>
          </cell>
          <cell r="G169">
            <v>55000000</v>
          </cell>
          <cell r="H169">
            <v>16666667</v>
          </cell>
          <cell r="I169">
            <v>38333333</v>
          </cell>
        </row>
        <row r="170">
          <cell r="F170">
            <v>250</v>
          </cell>
          <cell r="G170">
            <v>42500000</v>
          </cell>
          <cell r="H170">
            <v>9500000</v>
          </cell>
          <cell r="I170">
            <v>33000000</v>
          </cell>
        </row>
        <row r="171">
          <cell r="F171">
            <v>251</v>
          </cell>
          <cell r="G171">
            <v>50598900</v>
          </cell>
          <cell r="H171">
            <v>10494587</v>
          </cell>
          <cell r="I171">
            <v>40104313</v>
          </cell>
        </row>
        <row r="172">
          <cell r="F172">
            <v>252</v>
          </cell>
          <cell r="G172">
            <v>44976800</v>
          </cell>
          <cell r="H172">
            <v>9932377</v>
          </cell>
          <cell r="I172">
            <v>35044423</v>
          </cell>
        </row>
        <row r="173">
          <cell r="F173">
            <v>253</v>
          </cell>
          <cell r="G173">
            <v>72000000</v>
          </cell>
          <cell r="H173">
            <v>15200000</v>
          </cell>
          <cell r="I173">
            <v>56800000</v>
          </cell>
        </row>
        <row r="174">
          <cell r="F174">
            <v>254</v>
          </cell>
          <cell r="G174">
            <v>34154083</v>
          </cell>
          <cell r="H174">
            <v>7346350</v>
          </cell>
          <cell r="I174">
            <v>26807733</v>
          </cell>
        </row>
        <row r="175">
          <cell r="F175">
            <v>255</v>
          </cell>
          <cell r="G175">
            <v>22950000</v>
          </cell>
          <cell r="H175">
            <v>4500000</v>
          </cell>
          <cell r="I175">
            <v>18450000</v>
          </cell>
        </row>
        <row r="176">
          <cell r="F176">
            <v>256</v>
          </cell>
          <cell r="G176">
            <v>36731750</v>
          </cell>
          <cell r="H176">
            <v>7346350</v>
          </cell>
          <cell r="I176">
            <v>29385400</v>
          </cell>
        </row>
        <row r="177">
          <cell r="F177">
            <v>257</v>
          </cell>
          <cell r="G177">
            <v>38000000</v>
          </cell>
          <cell r="H177">
            <v>7066667</v>
          </cell>
          <cell r="I177">
            <v>30933333</v>
          </cell>
        </row>
        <row r="178">
          <cell r="F178">
            <v>258</v>
          </cell>
          <cell r="G178">
            <v>20510000</v>
          </cell>
          <cell r="H178">
            <v>5176333</v>
          </cell>
          <cell r="I178">
            <v>15333667</v>
          </cell>
        </row>
        <row r="179">
          <cell r="F179">
            <v>259</v>
          </cell>
          <cell r="G179">
            <v>61950000</v>
          </cell>
          <cell r="H179">
            <v>11130000</v>
          </cell>
          <cell r="I179">
            <v>50820000</v>
          </cell>
        </row>
        <row r="180">
          <cell r="F180">
            <v>26</v>
          </cell>
          <cell r="G180">
            <v>62700000</v>
          </cell>
          <cell r="H180">
            <v>18240000</v>
          </cell>
          <cell r="I180">
            <v>44460000</v>
          </cell>
        </row>
        <row r="181">
          <cell r="F181">
            <v>260</v>
          </cell>
          <cell r="G181">
            <v>53295000</v>
          </cell>
          <cell r="H181">
            <v>10241000</v>
          </cell>
          <cell r="I181">
            <v>43054000</v>
          </cell>
        </row>
        <row r="182">
          <cell r="F182">
            <v>261</v>
          </cell>
          <cell r="G182">
            <v>47787850</v>
          </cell>
          <cell r="H182">
            <v>8620553</v>
          </cell>
          <cell r="I182">
            <v>39167297</v>
          </cell>
        </row>
        <row r="183">
          <cell r="F183">
            <v>262</v>
          </cell>
          <cell r="G183">
            <v>82293750</v>
          </cell>
          <cell r="H183">
            <v>15544375</v>
          </cell>
          <cell r="I183">
            <v>66749375</v>
          </cell>
        </row>
        <row r="184">
          <cell r="F184">
            <v>263</v>
          </cell>
          <cell r="G184">
            <v>58624500</v>
          </cell>
          <cell r="H184">
            <v>11724900</v>
          </cell>
          <cell r="I184">
            <v>46899600</v>
          </cell>
        </row>
        <row r="185">
          <cell r="F185">
            <v>264</v>
          </cell>
          <cell r="G185">
            <v>47787850</v>
          </cell>
          <cell r="H185">
            <v>9932377</v>
          </cell>
          <cell r="I185">
            <v>37855473</v>
          </cell>
        </row>
        <row r="186">
          <cell r="F186">
            <v>265</v>
          </cell>
          <cell r="G186">
            <v>47787850</v>
          </cell>
          <cell r="H186">
            <v>9557570</v>
          </cell>
          <cell r="I186">
            <v>38230280</v>
          </cell>
        </row>
        <row r="187">
          <cell r="F187">
            <v>266</v>
          </cell>
          <cell r="G187">
            <v>47787850</v>
          </cell>
          <cell r="H187">
            <v>9182763</v>
          </cell>
          <cell r="I187">
            <v>38605087</v>
          </cell>
        </row>
        <row r="188">
          <cell r="F188">
            <v>267</v>
          </cell>
          <cell r="G188">
            <v>47787850</v>
          </cell>
          <cell r="H188">
            <v>9557570</v>
          </cell>
          <cell r="I188">
            <v>38230280</v>
          </cell>
        </row>
        <row r="189">
          <cell r="F189">
            <v>268</v>
          </cell>
          <cell r="G189">
            <v>31008000</v>
          </cell>
          <cell r="H189">
            <v>6718400</v>
          </cell>
          <cell r="I189">
            <v>24289600</v>
          </cell>
        </row>
        <row r="190">
          <cell r="F190">
            <v>269</v>
          </cell>
          <cell r="G190">
            <v>32000000</v>
          </cell>
          <cell r="H190">
            <v>6800000</v>
          </cell>
          <cell r="I190">
            <v>25200000</v>
          </cell>
        </row>
        <row r="191">
          <cell r="F191">
            <v>27</v>
          </cell>
          <cell r="G191">
            <v>35059750</v>
          </cell>
          <cell r="H191">
            <v>10730408</v>
          </cell>
          <cell r="I191">
            <v>24329342</v>
          </cell>
        </row>
        <row r="192">
          <cell r="F192">
            <v>270</v>
          </cell>
          <cell r="G192">
            <v>40500000</v>
          </cell>
          <cell r="H192">
            <v>7650000</v>
          </cell>
          <cell r="I192">
            <v>32850000</v>
          </cell>
        </row>
        <row r="193">
          <cell r="F193">
            <v>271</v>
          </cell>
          <cell r="G193">
            <v>39354700</v>
          </cell>
          <cell r="H193">
            <v>8245747</v>
          </cell>
          <cell r="I193">
            <v>31108953</v>
          </cell>
        </row>
        <row r="194">
          <cell r="F194">
            <v>272</v>
          </cell>
          <cell r="G194">
            <v>47787850</v>
          </cell>
          <cell r="H194">
            <v>9744973</v>
          </cell>
          <cell r="I194">
            <v>38042877</v>
          </cell>
        </row>
        <row r="195">
          <cell r="F195">
            <v>273</v>
          </cell>
          <cell r="G195">
            <v>47787850</v>
          </cell>
          <cell r="H195">
            <v>9744973</v>
          </cell>
          <cell r="I195">
            <v>38042877</v>
          </cell>
        </row>
        <row r="196">
          <cell r="F196">
            <v>274</v>
          </cell>
          <cell r="G196">
            <v>3594800</v>
          </cell>
          <cell r="H196">
            <v>3594800</v>
          </cell>
          <cell r="I196">
            <v>0</v>
          </cell>
        </row>
        <row r="197">
          <cell r="F197">
            <v>275</v>
          </cell>
          <cell r="G197">
            <v>3594800</v>
          </cell>
          <cell r="H197">
            <v>3594800</v>
          </cell>
          <cell r="I197">
            <v>0</v>
          </cell>
        </row>
        <row r="198">
          <cell r="F198">
            <v>276</v>
          </cell>
          <cell r="G198">
            <v>3594800</v>
          </cell>
          <cell r="H198">
            <v>3594800</v>
          </cell>
          <cell r="I198">
            <v>0</v>
          </cell>
        </row>
        <row r="199">
          <cell r="F199">
            <v>277</v>
          </cell>
          <cell r="G199">
            <v>3594800</v>
          </cell>
          <cell r="H199">
            <v>3594800</v>
          </cell>
          <cell r="I199">
            <v>0</v>
          </cell>
        </row>
        <row r="200">
          <cell r="F200">
            <v>278</v>
          </cell>
          <cell r="G200">
            <v>3594800</v>
          </cell>
          <cell r="H200">
            <v>3594800</v>
          </cell>
          <cell r="I200">
            <v>0</v>
          </cell>
        </row>
        <row r="201">
          <cell r="F201">
            <v>279</v>
          </cell>
          <cell r="G201">
            <v>3594800</v>
          </cell>
          <cell r="H201">
            <v>3594800</v>
          </cell>
          <cell r="I201">
            <v>0</v>
          </cell>
        </row>
        <row r="202">
          <cell r="F202">
            <v>28</v>
          </cell>
          <cell r="G202">
            <v>44000000</v>
          </cell>
          <cell r="H202">
            <v>13333333</v>
          </cell>
          <cell r="I202">
            <v>30666667</v>
          </cell>
        </row>
        <row r="203">
          <cell r="F203">
            <v>280</v>
          </cell>
          <cell r="G203">
            <v>3594800</v>
          </cell>
          <cell r="H203">
            <v>3594800</v>
          </cell>
          <cell r="I203">
            <v>0</v>
          </cell>
        </row>
        <row r="204">
          <cell r="F204">
            <v>281</v>
          </cell>
          <cell r="G204">
            <v>3594800</v>
          </cell>
          <cell r="H204">
            <v>3594800</v>
          </cell>
          <cell r="I204">
            <v>0</v>
          </cell>
        </row>
        <row r="205">
          <cell r="F205">
            <v>282</v>
          </cell>
          <cell r="G205">
            <v>3594800</v>
          </cell>
          <cell r="H205">
            <v>3594800</v>
          </cell>
          <cell r="I205">
            <v>0</v>
          </cell>
        </row>
        <row r="206">
          <cell r="F206">
            <v>283</v>
          </cell>
          <cell r="G206">
            <v>47787850</v>
          </cell>
          <cell r="H206">
            <v>9932377</v>
          </cell>
          <cell r="I206">
            <v>37855473</v>
          </cell>
        </row>
        <row r="207">
          <cell r="F207">
            <v>284</v>
          </cell>
          <cell r="G207">
            <v>47787850</v>
          </cell>
          <cell r="H207">
            <v>9932377</v>
          </cell>
          <cell r="I207">
            <v>37855473</v>
          </cell>
        </row>
        <row r="208">
          <cell r="F208">
            <v>285</v>
          </cell>
          <cell r="G208">
            <v>47787850</v>
          </cell>
          <cell r="H208">
            <v>9744973</v>
          </cell>
          <cell r="I208">
            <v>38042877</v>
          </cell>
        </row>
        <row r="209">
          <cell r="F209">
            <v>286</v>
          </cell>
          <cell r="G209">
            <v>27069000</v>
          </cell>
          <cell r="H209">
            <v>6702800</v>
          </cell>
          <cell r="I209">
            <v>20366200</v>
          </cell>
        </row>
        <row r="210">
          <cell r="F210">
            <v>287</v>
          </cell>
          <cell r="G210">
            <v>47787850</v>
          </cell>
          <cell r="H210">
            <v>9182763</v>
          </cell>
          <cell r="I210">
            <v>38605087</v>
          </cell>
        </row>
        <row r="211">
          <cell r="F211">
            <v>288</v>
          </cell>
          <cell r="G211">
            <v>47787850</v>
          </cell>
          <cell r="H211">
            <v>9182763</v>
          </cell>
          <cell r="I211">
            <v>38605087</v>
          </cell>
        </row>
        <row r="212">
          <cell r="F212">
            <v>289</v>
          </cell>
          <cell r="G212">
            <v>3594800</v>
          </cell>
          <cell r="H212">
            <v>3594800</v>
          </cell>
          <cell r="I212">
            <v>0</v>
          </cell>
        </row>
        <row r="213">
          <cell r="F213">
            <v>29</v>
          </cell>
          <cell r="G213">
            <v>80465000</v>
          </cell>
          <cell r="H213">
            <v>24627167</v>
          </cell>
          <cell r="I213">
            <v>55837833</v>
          </cell>
        </row>
        <row r="214">
          <cell r="F214">
            <v>290</v>
          </cell>
          <cell r="G214">
            <v>3594800</v>
          </cell>
          <cell r="H214">
            <v>3594800</v>
          </cell>
          <cell r="I214">
            <v>0</v>
          </cell>
        </row>
        <row r="215">
          <cell r="F215">
            <v>291</v>
          </cell>
          <cell r="G215">
            <v>3594800</v>
          </cell>
          <cell r="H215">
            <v>3594800</v>
          </cell>
          <cell r="I215">
            <v>0</v>
          </cell>
        </row>
        <row r="216">
          <cell r="F216">
            <v>292</v>
          </cell>
          <cell r="G216">
            <v>47787850</v>
          </cell>
          <cell r="H216">
            <v>9557570</v>
          </cell>
          <cell r="I216">
            <v>38230280</v>
          </cell>
        </row>
        <row r="217">
          <cell r="F217">
            <v>293</v>
          </cell>
          <cell r="G217">
            <v>47787850</v>
          </cell>
          <cell r="H217">
            <v>9370167</v>
          </cell>
          <cell r="I217">
            <v>38417683</v>
          </cell>
        </row>
        <row r="218">
          <cell r="F218">
            <v>294</v>
          </cell>
          <cell r="G218">
            <v>47787850</v>
          </cell>
          <cell r="H218">
            <v>9557570</v>
          </cell>
          <cell r="I218">
            <v>38230280</v>
          </cell>
        </row>
        <row r="219">
          <cell r="F219">
            <v>295</v>
          </cell>
          <cell r="G219">
            <v>44976800</v>
          </cell>
          <cell r="H219">
            <v>9557570</v>
          </cell>
          <cell r="I219">
            <v>35419230</v>
          </cell>
        </row>
        <row r="220">
          <cell r="F220">
            <v>296</v>
          </cell>
          <cell r="G220">
            <v>52200000</v>
          </cell>
          <cell r="H220">
            <v>9666667</v>
          </cell>
          <cell r="I220">
            <v>42533333</v>
          </cell>
        </row>
        <row r="221">
          <cell r="F221">
            <v>297</v>
          </cell>
          <cell r="G221">
            <v>58500000</v>
          </cell>
          <cell r="H221">
            <v>11050000</v>
          </cell>
          <cell r="I221">
            <v>47450000</v>
          </cell>
        </row>
        <row r="222">
          <cell r="F222">
            <v>298</v>
          </cell>
          <cell r="G222">
            <v>68000000</v>
          </cell>
          <cell r="H222">
            <v>13600000</v>
          </cell>
          <cell r="I222">
            <v>54400000</v>
          </cell>
        </row>
        <row r="223">
          <cell r="F223">
            <v>299</v>
          </cell>
          <cell r="G223">
            <v>42300000</v>
          </cell>
          <cell r="H223">
            <v>7676667</v>
          </cell>
          <cell r="I223">
            <v>34623333</v>
          </cell>
        </row>
        <row r="224">
          <cell r="F224">
            <v>3</v>
          </cell>
          <cell r="G224">
            <v>46200000</v>
          </cell>
          <cell r="H224">
            <v>14140000</v>
          </cell>
          <cell r="I224">
            <v>32060000</v>
          </cell>
        </row>
        <row r="225">
          <cell r="F225">
            <v>30</v>
          </cell>
          <cell r="G225">
            <v>40002600</v>
          </cell>
          <cell r="H225">
            <v>12122000</v>
          </cell>
          <cell r="I225">
            <v>27880600</v>
          </cell>
        </row>
        <row r="226">
          <cell r="F226">
            <v>300</v>
          </cell>
          <cell r="G226">
            <v>42000000</v>
          </cell>
          <cell r="H226">
            <v>10733333</v>
          </cell>
          <cell r="I226">
            <v>31266667</v>
          </cell>
        </row>
        <row r="227">
          <cell r="F227">
            <v>301</v>
          </cell>
          <cell r="G227">
            <v>47787850</v>
          </cell>
          <cell r="H227">
            <v>9370167</v>
          </cell>
          <cell r="I227">
            <v>38417683</v>
          </cell>
        </row>
        <row r="228">
          <cell r="F228">
            <v>302</v>
          </cell>
          <cell r="G228">
            <v>48000000</v>
          </cell>
          <cell r="H228">
            <v>13333333</v>
          </cell>
          <cell r="I228">
            <v>34666667</v>
          </cell>
        </row>
        <row r="229">
          <cell r="F229">
            <v>303</v>
          </cell>
          <cell r="G229">
            <v>40375000</v>
          </cell>
          <cell r="H229">
            <v>6941667</v>
          </cell>
          <cell r="I229">
            <v>33433333</v>
          </cell>
        </row>
        <row r="230">
          <cell r="F230">
            <v>304</v>
          </cell>
          <cell r="G230">
            <v>63000000</v>
          </cell>
          <cell r="H230">
            <v>11433333</v>
          </cell>
          <cell r="I230">
            <v>51566667</v>
          </cell>
        </row>
        <row r="231">
          <cell r="F231">
            <v>305</v>
          </cell>
          <cell r="G231">
            <v>72000000</v>
          </cell>
          <cell r="H231">
            <v>12000000</v>
          </cell>
          <cell r="I231">
            <v>60000000</v>
          </cell>
        </row>
        <row r="232">
          <cell r="F232">
            <v>306</v>
          </cell>
          <cell r="G232">
            <v>52250000</v>
          </cell>
          <cell r="H232">
            <v>8983333</v>
          </cell>
          <cell r="I232">
            <v>43266667</v>
          </cell>
        </row>
        <row r="233">
          <cell r="F233">
            <v>307</v>
          </cell>
          <cell r="G233">
            <v>41400000</v>
          </cell>
          <cell r="H233">
            <v>7053333</v>
          </cell>
          <cell r="I233">
            <v>34346667</v>
          </cell>
        </row>
        <row r="234">
          <cell r="F234">
            <v>308</v>
          </cell>
          <cell r="G234">
            <v>72000000</v>
          </cell>
          <cell r="H234">
            <v>11466667</v>
          </cell>
          <cell r="I234">
            <v>60533333</v>
          </cell>
        </row>
        <row r="235">
          <cell r="F235">
            <v>309</v>
          </cell>
          <cell r="G235">
            <v>45000000</v>
          </cell>
          <cell r="H235">
            <v>11400000</v>
          </cell>
          <cell r="I235">
            <v>33600000</v>
          </cell>
        </row>
        <row r="236">
          <cell r="F236">
            <v>31</v>
          </cell>
          <cell r="G236">
            <v>75000000</v>
          </cell>
          <cell r="H236">
            <v>25250000</v>
          </cell>
          <cell r="I236">
            <v>49750000</v>
          </cell>
        </row>
        <row r="237">
          <cell r="F237">
            <v>310</v>
          </cell>
          <cell r="G237">
            <v>90000000</v>
          </cell>
          <cell r="H237">
            <v>15333333</v>
          </cell>
          <cell r="I237">
            <v>74666667</v>
          </cell>
        </row>
        <row r="238">
          <cell r="F238">
            <v>311</v>
          </cell>
          <cell r="G238">
            <v>12350000</v>
          </cell>
          <cell r="H238">
            <v>1705945</v>
          </cell>
          <cell r="I238">
            <v>10644055</v>
          </cell>
        </row>
        <row r="239">
          <cell r="F239">
            <v>312</v>
          </cell>
          <cell r="G239">
            <v>19944797</v>
          </cell>
          <cell r="H239">
            <v>0</v>
          </cell>
          <cell r="I239">
            <v>19944797</v>
          </cell>
        </row>
        <row r="240">
          <cell r="F240">
            <v>313</v>
          </cell>
          <cell r="G240">
            <v>8500000</v>
          </cell>
          <cell r="H240">
            <v>6375000</v>
          </cell>
          <cell r="I240">
            <v>2125000</v>
          </cell>
        </row>
        <row r="241">
          <cell r="F241">
            <v>314</v>
          </cell>
          <cell r="G241">
            <v>36082667</v>
          </cell>
          <cell r="H241">
            <v>5799000</v>
          </cell>
          <cell r="I241">
            <v>30283667</v>
          </cell>
        </row>
        <row r="242">
          <cell r="F242">
            <v>315</v>
          </cell>
          <cell r="G242">
            <v>56307200</v>
          </cell>
          <cell r="H242">
            <v>8915307</v>
          </cell>
          <cell r="I242">
            <v>47391893</v>
          </cell>
        </row>
        <row r="243">
          <cell r="F243">
            <v>316</v>
          </cell>
          <cell r="G243">
            <v>5574149</v>
          </cell>
          <cell r="H243">
            <v>0</v>
          </cell>
          <cell r="I243">
            <v>5574149</v>
          </cell>
        </row>
        <row r="244">
          <cell r="F244">
            <v>317</v>
          </cell>
          <cell r="G244">
            <v>423237</v>
          </cell>
          <cell r="H244">
            <v>0</v>
          </cell>
          <cell r="I244">
            <v>423237</v>
          </cell>
        </row>
        <row r="245">
          <cell r="F245">
            <v>318</v>
          </cell>
          <cell r="G245">
            <v>36125000</v>
          </cell>
          <cell r="H245">
            <v>5950000</v>
          </cell>
          <cell r="I245">
            <v>30175000</v>
          </cell>
        </row>
        <row r="246">
          <cell r="F246">
            <v>319</v>
          </cell>
          <cell r="G246">
            <v>43350000</v>
          </cell>
          <cell r="H246">
            <v>6290000</v>
          </cell>
          <cell r="I246">
            <v>37060000</v>
          </cell>
        </row>
        <row r="247">
          <cell r="F247">
            <v>32</v>
          </cell>
          <cell r="G247">
            <v>26668400</v>
          </cell>
          <cell r="H247">
            <v>8081333</v>
          </cell>
          <cell r="I247">
            <v>18587067</v>
          </cell>
        </row>
        <row r="248">
          <cell r="F248">
            <v>320</v>
          </cell>
          <cell r="G248">
            <v>49300000</v>
          </cell>
          <cell r="H248">
            <v>7346667</v>
          </cell>
          <cell r="I248">
            <v>41953333</v>
          </cell>
        </row>
        <row r="249">
          <cell r="F249">
            <v>321</v>
          </cell>
          <cell r="G249">
            <v>24650000</v>
          </cell>
          <cell r="H249">
            <v>4060000</v>
          </cell>
          <cell r="I249">
            <v>20590000</v>
          </cell>
        </row>
        <row r="250">
          <cell r="F250">
            <v>322</v>
          </cell>
          <cell r="G250">
            <v>72000000</v>
          </cell>
          <cell r="H250">
            <v>11200000</v>
          </cell>
          <cell r="I250">
            <v>60800000</v>
          </cell>
        </row>
        <row r="251">
          <cell r="F251">
            <v>323</v>
          </cell>
          <cell r="G251">
            <v>49500000</v>
          </cell>
          <cell r="H251">
            <v>5500000</v>
          </cell>
          <cell r="I251">
            <v>44000000</v>
          </cell>
        </row>
        <row r="252">
          <cell r="F252">
            <v>324</v>
          </cell>
          <cell r="G252">
            <v>248225720</v>
          </cell>
          <cell r="H252">
            <v>26299889</v>
          </cell>
          <cell r="I252">
            <v>221925831</v>
          </cell>
        </row>
        <row r="253">
          <cell r="F253">
            <v>325</v>
          </cell>
          <cell r="G253">
            <v>53550000</v>
          </cell>
          <cell r="H253">
            <v>7770000</v>
          </cell>
          <cell r="I253">
            <v>45780000</v>
          </cell>
        </row>
        <row r="254">
          <cell r="F254">
            <v>326</v>
          </cell>
          <cell r="G254">
            <v>50400000</v>
          </cell>
          <cell r="H254">
            <v>7770000</v>
          </cell>
          <cell r="I254">
            <v>42630000</v>
          </cell>
        </row>
        <row r="255">
          <cell r="F255">
            <v>327</v>
          </cell>
          <cell r="G255">
            <v>53550000</v>
          </cell>
          <cell r="H255">
            <v>7770000</v>
          </cell>
          <cell r="I255">
            <v>45780000</v>
          </cell>
        </row>
        <row r="256">
          <cell r="F256">
            <v>328</v>
          </cell>
          <cell r="G256">
            <v>31450000</v>
          </cell>
          <cell r="H256">
            <v>4440000</v>
          </cell>
          <cell r="I256">
            <v>27010000</v>
          </cell>
        </row>
        <row r="257">
          <cell r="F257">
            <v>329</v>
          </cell>
          <cell r="G257">
            <v>53550000</v>
          </cell>
          <cell r="H257">
            <v>7560000</v>
          </cell>
          <cell r="I257">
            <v>45990000</v>
          </cell>
        </row>
        <row r="258">
          <cell r="F258">
            <v>33</v>
          </cell>
          <cell r="G258">
            <v>65176650</v>
          </cell>
          <cell r="H258">
            <v>19750500</v>
          </cell>
          <cell r="I258">
            <v>45426150</v>
          </cell>
        </row>
        <row r="259">
          <cell r="F259">
            <v>330</v>
          </cell>
          <cell r="G259">
            <v>56000000</v>
          </cell>
          <cell r="H259">
            <v>8400000</v>
          </cell>
          <cell r="I259">
            <v>47600000</v>
          </cell>
        </row>
        <row r="260">
          <cell r="F260">
            <v>331</v>
          </cell>
          <cell r="G260">
            <v>20000000</v>
          </cell>
          <cell r="H260">
            <v>6000000</v>
          </cell>
          <cell r="I260">
            <v>14000000</v>
          </cell>
        </row>
        <row r="261">
          <cell r="F261">
            <v>332</v>
          </cell>
          <cell r="G261">
            <v>56000000</v>
          </cell>
          <cell r="H261">
            <v>9600000</v>
          </cell>
          <cell r="I261">
            <v>46400000</v>
          </cell>
        </row>
        <row r="262">
          <cell r="F262">
            <v>333</v>
          </cell>
          <cell r="G262">
            <v>72000000</v>
          </cell>
          <cell r="H262">
            <v>9600000</v>
          </cell>
          <cell r="I262">
            <v>62400000</v>
          </cell>
        </row>
        <row r="263">
          <cell r="F263">
            <v>334</v>
          </cell>
          <cell r="G263">
            <v>16176600</v>
          </cell>
          <cell r="H263">
            <v>2156880</v>
          </cell>
          <cell r="I263">
            <v>14019720</v>
          </cell>
        </row>
        <row r="264">
          <cell r="F264">
            <v>335</v>
          </cell>
          <cell r="G264">
            <v>44937375</v>
          </cell>
          <cell r="H264">
            <v>5462975</v>
          </cell>
          <cell r="I264">
            <v>39474400</v>
          </cell>
        </row>
        <row r="265">
          <cell r="F265">
            <v>336</v>
          </cell>
          <cell r="G265">
            <v>45000000</v>
          </cell>
          <cell r="H265">
            <v>6000000</v>
          </cell>
          <cell r="I265">
            <v>39000000</v>
          </cell>
        </row>
        <row r="266">
          <cell r="F266">
            <v>337</v>
          </cell>
          <cell r="G266">
            <v>53550000</v>
          </cell>
          <cell r="H266">
            <v>7560000</v>
          </cell>
          <cell r="I266">
            <v>45990000</v>
          </cell>
        </row>
        <row r="267">
          <cell r="F267">
            <v>338</v>
          </cell>
          <cell r="G267">
            <v>39000000</v>
          </cell>
          <cell r="H267">
            <v>6933333</v>
          </cell>
          <cell r="I267">
            <v>32066667</v>
          </cell>
        </row>
        <row r="268">
          <cell r="F268">
            <v>339</v>
          </cell>
          <cell r="G268">
            <v>17221600</v>
          </cell>
          <cell r="H268">
            <v>2296213</v>
          </cell>
          <cell r="I268">
            <v>14925387</v>
          </cell>
        </row>
        <row r="269">
          <cell r="F269">
            <v>34</v>
          </cell>
          <cell r="G269">
            <v>49225000</v>
          </cell>
          <cell r="H269">
            <v>14916667</v>
          </cell>
          <cell r="I269">
            <v>34308333</v>
          </cell>
        </row>
        <row r="270">
          <cell r="F270">
            <v>340</v>
          </cell>
          <cell r="G270">
            <v>38250000</v>
          </cell>
          <cell r="H270">
            <v>4391667</v>
          </cell>
          <cell r="I270">
            <v>33858333</v>
          </cell>
        </row>
        <row r="271">
          <cell r="F271">
            <v>341</v>
          </cell>
          <cell r="G271">
            <v>64000000</v>
          </cell>
          <cell r="H271">
            <v>8266667</v>
          </cell>
          <cell r="I271">
            <v>55733333</v>
          </cell>
        </row>
        <row r="272">
          <cell r="F272">
            <v>342</v>
          </cell>
          <cell r="G272">
            <v>24212650</v>
          </cell>
          <cell r="H272">
            <v>0</v>
          </cell>
          <cell r="I272">
            <v>24212650</v>
          </cell>
        </row>
        <row r="273">
          <cell r="F273">
            <v>343</v>
          </cell>
          <cell r="G273">
            <v>20115000</v>
          </cell>
          <cell r="H273">
            <v>0</v>
          </cell>
          <cell r="I273">
            <v>20115000</v>
          </cell>
        </row>
        <row r="274">
          <cell r="F274">
            <v>344</v>
          </cell>
          <cell r="G274">
            <v>47787850</v>
          </cell>
          <cell r="H274">
            <v>5622100</v>
          </cell>
          <cell r="I274">
            <v>42165750</v>
          </cell>
        </row>
        <row r="275">
          <cell r="F275">
            <v>345</v>
          </cell>
          <cell r="G275">
            <v>39900000</v>
          </cell>
          <cell r="H275">
            <v>5890000</v>
          </cell>
          <cell r="I275">
            <v>34010000</v>
          </cell>
        </row>
        <row r="276">
          <cell r="F276">
            <v>346</v>
          </cell>
          <cell r="G276">
            <v>2629800</v>
          </cell>
          <cell r="H276">
            <v>2629800</v>
          </cell>
          <cell r="I276">
            <v>0</v>
          </cell>
        </row>
        <row r="277">
          <cell r="F277">
            <v>347</v>
          </cell>
          <cell r="G277">
            <v>30000000</v>
          </cell>
          <cell r="H277">
            <v>5000000</v>
          </cell>
          <cell r="I277">
            <v>25000000</v>
          </cell>
        </row>
        <row r="278">
          <cell r="F278">
            <v>348</v>
          </cell>
          <cell r="G278">
            <v>36125000</v>
          </cell>
          <cell r="H278">
            <v>3116667</v>
          </cell>
          <cell r="I278">
            <v>33008333</v>
          </cell>
        </row>
        <row r="279">
          <cell r="F279">
            <v>349</v>
          </cell>
          <cell r="G279">
            <v>27650700</v>
          </cell>
          <cell r="H279">
            <v>3174710</v>
          </cell>
          <cell r="I279">
            <v>24475990</v>
          </cell>
        </row>
        <row r="280">
          <cell r="F280">
            <v>35</v>
          </cell>
          <cell r="G280">
            <v>57200000</v>
          </cell>
          <cell r="H280">
            <v>16640000</v>
          </cell>
          <cell r="I280">
            <v>40560000</v>
          </cell>
        </row>
        <row r="281">
          <cell r="F281">
            <v>350</v>
          </cell>
          <cell r="G281">
            <v>27650700</v>
          </cell>
          <cell r="H281">
            <v>3072300</v>
          </cell>
          <cell r="I281">
            <v>24578400</v>
          </cell>
        </row>
        <row r="282">
          <cell r="F282">
            <v>352</v>
          </cell>
          <cell r="G282">
            <v>64626</v>
          </cell>
          <cell r="H282">
            <v>0</v>
          </cell>
          <cell r="I282">
            <v>64626</v>
          </cell>
        </row>
        <row r="283">
          <cell r="F283">
            <v>353</v>
          </cell>
          <cell r="G283">
            <v>349635</v>
          </cell>
          <cell r="H283">
            <v>0</v>
          </cell>
          <cell r="I283">
            <v>349635</v>
          </cell>
        </row>
        <row r="284">
          <cell r="F284">
            <v>354</v>
          </cell>
          <cell r="G284">
            <v>8987000</v>
          </cell>
          <cell r="H284">
            <v>1138353</v>
          </cell>
          <cell r="I284">
            <v>7848647</v>
          </cell>
        </row>
        <row r="285">
          <cell r="F285">
            <v>355</v>
          </cell>
          <cell r="G285">
            <v>11200000</v>
          </cell>
          <cell r="H285">
            <v>0</v>
          </cell>
          <cell r="I285">
            <v>11200000</v>
          </cell>
        </row>
        <row r="286">
          <cell r="F286">
            <v>356</v>
          </cell>
          <cell r="G286">
            <v>36000000</v>
          </cell>
          <cell r="H286">
            <v>3400000</v>
          </cell>
          <cell r="I286">
            <v>32600000</v>
          </cell>
        </row>
        <row r="287">
          <cell r="F287">
            <v>357</v>
          </cell>
          <cell r="G287">
            <v>15466000</v>
          </cell>
          <cell r="H287">
            <v>2191017</v>
          </cell>
          <cell r="I287">
            <v>13274983</v>
          </cell>
        </row>
        <row r="288">
          <cell r="F288">
            <v>358</v>
          </cell>
          <cell r="G288">
            <v>1000000</v>
          </cell>
          <cell r="H288">
            <v>0</v>
          </cell>
          <cell r="I288">
            <v>1000000</v>
          </cell>
        </row>
        <row r="289">
          <cell r="F289">
            <v>36</v>
          </cell>
          <cell r="G289">
            <v>40002600</v>
          </cell>
          <cell r="H289">
            <v>12122000</v>
          </cell>
          <cell r="I289">
            <v>27880600</v>
          </cell>
        </row>
        <row r="290">
          <cell r="F290">
            <v>360</v>
          </cell>
          <cell r="G290">
            <v>26590100</v>
          </cell>
          <cell r="H290">
            <v>0</v>
          </cell>
          <cell r="I290">
            <v>26590100</v>
          </cell>
        </row>
        <row r="291">
          <cell r="F291">
            <v>361</v>
          </cell>
          <cell r="G291">
            <v>42000000</v>
          </cell>
          <cell r="H291">
            <v>1600000</v>
          </cell>
          <cell r="I291">
            <v>40400000</v>
          </cell>
        </row>
        <row r="292">
          <cell r="F292">
            <v>362</v>
          </cell>
          <cell r="G292">
            <v>30000000</v>
          </cell>
          <cell r="H292">
            <v>0</v>
          </cell>
          <cell r="I292">
            <v>30000000</v>
          </cell>
        </row>
        <row r="293">
          <cell r="F293">
            <v>363</v>
          </cell>
          <cell r="G293">
            <v>8800000</v>
          </cell>
          <cell r="H293">
            <v>0</v>
          </cell>
          <cell r="I293">
            <v>8800000</v>
          </cell>
        </row>
        <row r="294">
          <cell r="F294">
            <v>364</v>
          </cell>
          <cell r="G294">
            <v>93317791</v>
          </cell>
          <cell r="H294">
            <v>0</v>
          </cell>
          <cell r="I294">
            <v>93317791</v>
          </cell>
        </row>
        <row r="295">
          <cell r="F295">
            <v>365</v>
          </cell>
          <cell r="G295">
            <v>31977000</v>
          </cell>
          <cell r="H295">
            <v>0</v>
          </cell>
          <cell r="I295">
            <v>31977000</v>
          </cell>
        </row>
        <row r="296">
          <cell r="F296">
            <v>366</v>
          </cell>
          <cell r="G296">
            <v>35000000</v>
          </cell>
          <cell r="H296">
            <v>0</v>
          </cell>
          <cell r="I296">
            <v>35000000</v>
          </cell>
        </row>
        <row r="297">
          <cell r="F297">
            <v>367</v>
          </cell>
          <cell r="G297">
            <v>12600000</v>
          </cell>
          <cell r="H297">
            <v>0</v>
          </cell>
          <cell r="I297">
            <v>12600000</v>
          </cell>
        </row>
        <row r="298">
          <cell r="F298">
            <v>368</v>
          </cell>
          <cell r="G298">
            <v>109988340</v>
          </cell>
          <cell r="H298">
            <v>0</v>
          </cell>
          <cell r="I298">
            <v>109988340</v>
          </cell>
        </row>
        <row r="299">
          <cell r="F299">
            <v>369</v>
          </cell>
          <cell r="G299">
            <v>1275320906</v>
          </cell>
          <cell r="H299">
            <v>0</v>
          </cell>
          <cell r="I299">
            <v>1275320906</v>
          </cell>
        </row>
        <row r="300">
          <cell r="F300">
            <v>37</v>
          </cell>
          <cell r="G300">
            <v>104500000</v>
          </cell>
          <cell r="H300">
            <v>31666660</v>
          </cell>
          <cell r="I300">
            <v>72833340</v>
          </cell>
        </row>
        <row r="301">
          <cell r="F301">
            <v>370</v>
          </cell>
          <cell r="G301">
            <v>319331185</v>
          </cell>
          <cell r="H301">
            <v>0</v>
          </cell>
          <cell r="I301">
            <v>319331185</v>
          </cell>
        </row>
        <row r="302">
          <cell r="F302">
            <v>371</v>
          </cell>
          <cell r="G302">
            <v>21966564</v>
          </cell>
          <cell r="H302">
            <v>0</v>
          </cell>
          <cell r="I302">
            <v>21966564</v>
          </cell>
        </row>
        <row r="303">
          <cell r="F303">
            <v>372</v>
          </cell>
          <cell r="G303">
            <v>105165000</v>
          </cell>
          <cell r="H303">
            <v>0</v>
          </cell>
          <cell r="I303">
            <v>105165000</v>
          </cell>
        </row>
        <row r="304">
          <cell r="F304">
            <v>373</v>
          </cell>
          <cell r="G304">
            <v>47231245</v>
          </cell>
          <cell r="H304">
            <v>0</v>
          </cell>
          <cell r="I304">
            <v>47231245</v>
          </cell>
        </row>
        <row r="305">
          <cell r="F305">
            <v>374</v>
          </cell>
          <cell r="G305">
            <v>22165000</v>
          </cell>
          <cell r="H305">
            <v>0</v>
          </cell>
          <cell r="I305">
            <v>22165000</v>
          </cell>
        </row>
        <row r="306">
          <cell r="F306">
            <v>376</v>
          </cell>
          <cell r="G306">
            <v>3594800</v>
          </cell>
          <cell r="H306">
            <v>0</v>
          </cell>
          <cell r="I306">
            <v>3594800</v>
          </cell>
        </row>
        <row r="307">
          <cell r="F307">
            <v>377</v>
          </cell>
          <cell r="G307">
            <v>3594800</v>
          </cell>
          <cell r="H307">
            <v>0</v>
          </cell>
          <cell r="I307">
            <v>3594800</v>
          </cell>
        </row>
        <row r="308">
          <cell r="F308">
            <v>378</v>
          </cell>
          <cell r="G308">
            <v>3594800</v>
          </cell>
          <cell r="H308">
            <v>0</v>
          </cell>
          <cell r="I308">
            <v>3594800</v>
          </cell>
        </row>
        <row r="309">
          <cell r="F309">
            <v>379</v>
          </cell>
          <cell r="G309">
            <v>3594800</v>
          </cell>
          <cell r="H309">
            <v>0</v>
          </cell>
          <cell r="I309">
            <v>3594800</v>
          </cell>
        </row>
        <row r="310">
          <cell r="F310">
            <v>38</v>
          </cell>
          <cell r="G310">
            <v>44000000</v>
          </cell>
          <cell r="H310">
            <v>12666667</v>
          </cell>
          <cell r="I310">
            <v>31333333</v>
          </cell>
        </row>
        <row r="311">
          <cell r="F311">
            <v>380</v>
          </cell>
          <cell r="G311">
            <v>3594800</v>
          </cell>
          <cell r="H311">
            <v>0</v>
          </cell>
          <cell r="I311">
            <v>3594800</v>
          </cell>
        </row>
        <row r="312">
          <cell r="F312">
            <v>381</v>
          </cell>
          <cell r="G312">
            <v>3594800</v>
          </cell>
          <cell r="H312">
            <v>0</v>
          </cell>
          <cell r="I312">
            <v>3594800</v>
          </cell>
        </row>
        <row r="313">
          <cell r="F313">
            <v>382</v>
          </cell>
          <cell r="G313">
            <v>3594800</v>
          </cell>
          <cell r="H313">
            <v>0</v>
          </cell>
          <cell r="I313">
            <v>3594800</v>
          </cell>
        </row>
        <row r="314">
          <cell r="F314">
            <v>383</v>
          </cell>
          <cell r="G314">
            <v>3594800</v>
          </cell>
          <cell r="H314">
            <v>0</v>
          </cell>
          <cell r="I314">
            <v>3594800</v>
          </cell>
        </row>
        <row r="315">
          <cell r="F315">
            <v>384</v>
          </cell>
          <cell r="G315">
            <v>3594800</v>
          </cell>
          <cell r="H315">
            <v>0</v>
          </cell>
          <cell r="I315">
            <v>3594800</v>
          </cell>
        </row>
        <row r="316">
          <cell r="F316">
            <v>385</v>
          </cell>
          <cell r="G316">
            <v>3594800</v>
          </cell>
          <cell r="H316">
            <v>0</v>
          </cell>
          <cell r="I316">
            <v>3594800</v>
          </cell>
        </row>
        <row r="317">
          <cell r="F317">
            <v>386</v>
          </cell>
          <cell r="G317">
            <v>3594800</v>
          </cell>
          <cell r="H317">
            <v>0</v>
          </cell>
          <cell r="I317">
            <v>3594800</v>
          </cell>
        </row>
        <row r="318">
          <cell r="F318">
            <v>387</v>
          </cell>
          <cell r="G318">
            <v>3594800</v>
          </cell>
          <cell r="H318">
            <v>0</v>
          </cell>
          <cell r="I318">
            <v>3594800</v>
          </cell>
        </row>
        <row r="319">
          <cell r="F319">
            <v>388</v>
          </cell>
          <cell r="G319">
            <v>3594800</v>
          </cell>
          <cell r="H319">
            <v>0</v>
          </cell>
          <cell r="I319">
            <v>3594800</v>
          </cell>
        </row>
        <row r="320">
          <cell r="F320">
            <v>389</v>
          </cell>
          <cell r="G320">
            <v>3594800</v>
          </cell>
          <cell r="H320">
            <v>0</v>
          </cell>
          <cell r="I320">
            <v>3594800</v>
          </cell>
        </row>
        <row r="321">
          <cell r="F321">
            <v>39</v>
          </cell>
          <cell r="G321">
            <v>42531000</v>
          </cell>
          <cell r="H321">
            <v>12372652</v>
          </cell>
          <cell r="I321">
            <v>30158348</v>
          </cell>
        </row>
        <row r="322">
          <cell r="F322">
            <v>390</v>
          </cell>
          <cell r="G322">
            <v>3594800</v>
          </cell>
          <cell r="H322">
            <v>0</v>
          </cell>
          <cell r="I322">
            <v>3594800</v>
          </cell>
        </row>
        <row r="323">
          <cell r="F323">
            <v>391</v>
          </cell>
          <cell r="G323">
            <v>3594800</v>
          </cell>
          <cell r="H323">
            <v>0</v>
          </cell>
          <cell r="I323">
            <v>3594800</v>
          </cell>
        </row>
        <row r="324">
          <cell r="F324">
            <v>392</v>
          </cell>
          <cell r="G324">
            <v>3594800</v>
          </cell>
          <cell r="H324">
            <v>0</v>
          </cell>
          <cell r="I324">
            <v>3594800</v>
          </cell>
        </row>
        <row r="325">
          <cell r="F325">
            <v>393</v>
          </cell>
          <cell r="G325">
            <v>3594800</v>
          </cell>
          <cell r="H325">
            <v>0</v>
          </cell>
          <cell r="I325">
            <v>3594800</v>
          </cell>
        </row>
        <row r="326">
          <cell r="F326">
            <v>394</v>
          </cell>
          <cell r="G326">
            <v>1551333</v>
          </cell>
          <cell r="H326">
            <v>0</v>
          </cell>
          <cell r="I326">
            <v>1551333</v>
          </cell>
        </row>
        <row r="327">
          <cell r="F327">
            <v>399</v>
          </cell>
          <cell r="G327">
            <v>56000000</v>
          </cell>
          <cell r="H327">
            <v>0</v>
          </cell>
          <cell r="I327">
            <v>56000000</v>
          </cell>
        </row>
        <row r="328">
          <cell r="F328">
            <v>4</v>
          </cell>
          <cell r="G328">
            <v>24807310</v>
          </cell>
          <cell r="H328">
            <v>7592540</v>
          </cell>
          <cell r="I328">
            <v>17214770</v>
          </cell>
        </row>
        <row r="329">
          <cell r="F329">
            <v>40</v>
          </cell>
          <cell r="G329">
            <v>35519550</v>
          </cell>
          <cell r="H329">
            <v>10655865</v>
          </cell>
          <cell r="I329">
            <v>24863685</v>
          </cell>
        </row>
        <row r="330">
          <cell r="F330">
            <v>41</v>
          </cell>
          <cell r="G330">
            <v>26668400</v>
          </cell>
          <cell r="H330">
            <v>5252866</v>
          </cell>
          <cell r="I330">
            <v>21415534</v>
          </cell>
        </row>
        <row r="331">
          <cell r="F331">
            <v>42</v>
          </cell>
          <cell r="G331">
            <v>42531500</v>
          </cell>
          <cell r="H331">
            <v>12759450</v>
          </cell>
          <cell r="I331">
            <v>29772050</v>
          </cell>
        </row>
        <row r="332">
          <cell r="F332">
            <v>43</v>
          </cell>
          <cell r="G332">
            <v>62700000</v>
          </cell>
          <cell r="H332">
            <v>18240000</v>
          </cell>
          <cell r="I332">
            <v>44460000</v>
          </cell>
        </row>
        <row r="333">
          <cell r="F333">
            <v>44</v>
          </cell>
          <cell r="G333">
            <v>55000000</v>
          </cell>
          <cell r="H333">
            <v>15833333</v>
          </cell>
          <cell r="I333">
            <v>39166667</v>
          </cell>
        </row>
        <row r="334">
          <cell r="F334">
            <v>45</v>
          </cell>
          <cell r="G334">
            <v>26668400</v>
          </cell>
          <cell r="H334">
            <v>7758080</v>
          </cell>
          <cell r="I334">
            <v>18910320</v>
          </cell>
        </row>
        <row r="335">
          <cell r="F335">
            <v>46</v>
          </cell>
          <cell r="G335">
            <v>44000000</v>
          </cell>
          <cell r="H335">
            <v>12800000</v>
          </cell>
          <cell r="I335">
            <v>31200000</v>
          </cell>
        </row>
        <row r="336">
          <cell r="F336">
            <v>47</v>
          </cell>
          <cell r="G336">
            <v>44000000</v>
          </cell>
          <cell r="H336">
            <v>12666666</v>
          </cell>
          <cell r="I336">
            <v>31333334</v>
          </cell>
        </row>
        <row r="337">
          <cell r="F337">
            <v>48</v>
          </cell>
          <cell r="G337">
            <v>37933500</v>
          </cell>
          <cell r="H337">
            <v>11035200</v>
          </cell>
          <cell r="I337">
            <v>26898300</v>
          </cell>
        </row>
        <row r="338">
          <cell r="F338">
            <v>49</v>
          </cell>
          <cell r="G338">
            <v>35519550</v>
          </cell>
          <cell r="H338">
            <v>10332960</v>
          </cell>
          <cell r="I338">
            <v>25186590</v>
          </cell>
        </row>
        <row r="339">
          <cell r="F339">
            <v>5</v>
          </cell>
          <cell r="G339">
            <v>57704900</v>
          </cell>
          <cell r="H339">
            <v>17661197</v>
          </cell>
          <cell r="I339">
            <v>40043703</v>
          </cell>
        </row>
        <row r="340">
          <cell r="F340">
            <v>50</v>
          </cell>
          <cell r="G340">
            <v>37703600</v>
          </cell>
          <cell r="H340">
            <v>10854067</v>
          </cell>
          <cell r="I340">
            <v>26849533</v>
          </cell>
        </row>
        <row r="341">
          <cell r="F341">
            <v>51</v>
          </cell>
          <cell r="G341">
            <v>115500000</v>
          </cell>
          <cell r="H341">
            <v>33250000</v>
          </cell>
          <cell r="I341">
            <v>82250000</v>
          </cell>
        </row>
        <row r="342">
          <cell r="F342">
            <v>52</v>
          </cell>
          <cell r="G342">
            <v>44000000</v>
          </cell>
          <cell r="H342">
            <v>12666667</v>
          </cell>
          <cell r="I342">
            <v>31333333</v>
          </cell>
        </row>
        <row r="343">
          <cell r="F343">
            <v>53</v>
          </cell>
          <cell r="G343">
            <v>44000000</v>
          </cell>
          <cell r="H343">
            <v>12666667</v>
          </cell>
          <cell r="I343">
            <v>31333333</v>
          </cell>
        </row>
        <row r="344">
          <cell r="F344">
            <v>54</v>
          </cell>
          <cell r="G344">
            <v>80498000</v>
          </cell>
          <cell r="H344">
            <v>23173667</v>
          </cell>
          <cell r="I344">
            <v>57324333</v>
          </cell>
        </row>
        <row r="345">
          <cell r="F345">
            <v>55</v>
          </cell>
          <cell r="G345">
            <v>82500000</v>
          </cell>
          <cell r="H345">
            <v>23750000</v>
          </cell>
          <cell r="I345">
            <v>58750000</v>
          </cell>
        </row>
        <row r="346">
          <cell r="F346">
            <v>56</v>
          </cell>
          <cell r="G346">
            <v>47359400</v>
          </cell>
          <cell r="H346">
            <v>13633767</v>
          </cell>
          <cell r="I346">
            <v>33725633</v>
          </cell>
        </row>
        <row r="347">
          <cell r="F347">
            <v>57</v>
          </cell>
          <cell r="G347">
            <v>30806600</v>
          </cell>
          <cell r="H347">
            <v>8961920</v>
          </cell>
          <cell r="I347">
            <v>21844680</v>
          </cell>
        </row>
        <row r="348">
          <cell r="F348">
            <v>58</v>
          </cell>
          <cell r="G348">
            <v>49500000</v>
          </cell>
          <cell r="H348">
            <v>14250000</v>
          </cell>
          <cell r="I348">
            <v>35250000</v>
          </cell>
        </row>
        <row r="349">
          <cell r="F349">
            <v>59</v>
          </cell>
          <cell r="G349">
            <v>38536117</v>
          </cell>
          <cell r="H349">
            <v>12115033</v>
          </cell>
          <cell r="I349">
            <v>26421084</v>
          </cell>
        </row>
        <row r="350">
          <cell r="F350">
            <v>6</v>
          </cell>
          <cell r="G350">
            <v>55000000</v>
          </cell>
          <cell r="H350">
            <v>16833333</v>
          </cell>
          <cell r="I350">
            <v>38166667</v>
          </cell>
        </row>
        <row r="351">
          <cell r="F351">
            <v>60</v>
          </cell>
          <cell r="G351">
            <v>49500000</v>
          </cell>
          <cell r="H351">
            <v>14250000</v>
          </cell>
          <cell r="I351">
            <v>35250000</v>
          </cell>
        </row>
        <row r="352">
          <cell r="F352">
            <v>61</v>
          </cell>
          <cell r="G352">
            <v>44000000</v>
          </cell>
          <cell r="H352">
            <v>12666667</v>
          </cell>
          <cell r="I352">
            <v>31333333</v>
          </cell>
        </row>
        <row r="353">
          <cell r="F353">
            <v>62</v>
          </cell>
          <cell r="G353">
            <v>26668400</v>
          </cell>
          <cell r="H353">
            <v>7677267</v>
          </cell>
          <cell r="I353">
            <v>18991133</v>
          </cell>
        </row>
        <row r="354">
          <cell r="F354">
            <v>63</v>
          </cell>
          <cell r="G354">
            <v>42900000</v>
          </cell>
          <cell r="H354">
            <v>12350000</v>
          </cell>
          <cell r="I354">
            <v>30550000</v>
          </cell>
        </row>
        <row r="355">
          <cell r="F355">
            <v>64</v>
          </cell>
          <cell r="G355">
            <v>66000000</v>
          </cell>
          <cell r="H355">
            <v>19000000</v>
          </cell>
          <cell r="I355">
            <v>47000000</v>
          </cell>
        </row>
        <row r="356">
          <cell r="F356">
            <v>65</v>
          </cell>
          <cell r="G356">
            <v>49500000</v>
          </cell>
          <cell r="H356">
            <v>13950000</v>
          </cell>
          <cell r="I356">
            <v>35550000</v>
          </cell>
        </row>
        <row r="357">
          <cell r="F357">
            <v>66</v>
          </cell>
          <cell r="G357">
            <v>55000000</v>
          </cell>
          <cell r="H357">
            <v>15666667</v>
          </cell>
          <cell r="I357">
            <v>39333333</v>
          </cell>
        </row>
        <row r="358">
          <cell r="F358">
            <v>67</v>
          </cell>
          <cell r="G358">
            <v>32415900</v>
          </cell>
          <cell r="H358">
            <v>9233620</v>
          </cell>
          <cell r="I358">
            <v>23182280</v>
          </cell>
        </row>
        <row r="359">
          <cell r="F359">
            <v>68</v>
          </cell>
          <cell r="G359">
            <v>24871000</v>
          </cell>
          <cell r="H359">
            <v>7627107</v>
          </cell>
          <cell r="I359">
            <v>17243893</v>
          </cell>
        </row>
        <row r="360">
          <cell r="F360">
            <v>69</v>
          </cell>
          <cell r="G360">
            <v>44650000</v>
          </cell>
          <cell r="H360">
            <v>13175000</v>
          </cell>
          <cell r="I360">
            <v>31475000</v>
          </cell>
        </row>
        <row r="361">
          <cell r="F361">
            <v>7</v>
          </cell>
          <cell r="G361">
            <v>82500000</v>
          </cell>
          <cell r="H361">
            <v>25250000</v>
          </cell>
          <cell r="I361">
            <v>57250000</v>
          </cell>
        </row>
        <row r="362">
          <cell r="F362">
            <v>70</v>
          </cell>
          <cell r="G362">
            <v>57750000</v>
          </cell>
          <cell r="H362">
            <v>17050000</v>
          </cell>
          <cell r="I362">
            <v>40700000</v>
          </cell>
        </row>
        <row r="363">
          <cell r="F363">
            <v>71</v>
          </cell>
          <cell r="G363">
            <v>68000000</v>
          </cell>
          <cell r="H363">
            <v>21080000</v>
          </cell>
          <cell r="I363">
            <v>46920000</v>
          </cell>
        </row>
        <row r="364">
          <cell r="F364">
            <v>72</v>
          </cell>
          <cell r="G364">
            <v>24871000</v>
          </cell>
          <cell r="H364">
            <v>7710010</v>
          </cell>
          <cell r="I364">
            <v>17160990</v>
          </cell>
        </row>
        <row r="365">
          <cell r="F365">
            <v>73</v>
          </cell>
          <cell r="G365">
            <v>64000000</v>
          </cell>
          <cell r="H365">
            <v>19200000</v>
          </cell>
          <cell r="I365">
            <v>44800000</v>
          </cell>
        </row>
        <row r="366">
          <cell r="F366">
            <v>74</v>
          </cell>
          <cell r="G366">
            <v>64000000</v>
          </cell>
          <cell r="H366">
            <v>19840000</v>
          </cell>
          <cell r="I366">
            <v>44160000</v>
          </cell>
        </row>
        <row r="367">
          <cell r="F367">
            <v>75</v>
          </cell>
          <cell r="G367">
            <v>36000000</v>
          </cell>
          <cell r="H367">
            <v>17800000</v>
          </cell>
          <cell r="I367">
            <v>18200000</v>
          </cell>
        </row>
        <row r="368">
          <cell r="F368">
            <v>76</v>
          </cell>
          <cell r="G368">
            <v>55000000</v>
          </cell>
          <cell r="H368">
            <v>15833333</v>
          </cell>
          <cell r="I368">
            <v>39166667</v>
          </cell>
        </row>
        <row r="369">
          <cell r="F369">
            <v>77</v>
          </cell>
          <cell r="G369">
            <v>85000000</v>
          </cell>
          <cell r="H369">
            <v>26066667</v>
          </cell>
          <cell r="I369">
            <v>58933333</v>
          </cell>
        </row>
        <row r="370">
          <cell r="F370">
            <v>78</v>
          </cell>
          <cell r="G370">
            <v>63000000</v>
          </cell>
          <cell r="H370">
            <v>19320000</v>
          </cell>
          <cell r="I370">
            <v>43680000</v>
          </cell>
        </row>
        <row r="371">
          <cell r="F371">
            <v>79</v>
          </cell>
          <cell r="G371">
            <v>27000000</v>
          </cell>
          <cell r="H371">
            <v>13950000</v>
          </cell>
          <cell r="I371">
            <v>13050000</v>
          </cell>
        </row>
        <row r="372">
          <cell r="F372">
            <v>8</v>
          </cell>
          <cell r="G372">
            <v>49500000</v>
          </cell>
          <cell r="H372">
            <v>15150000</v>
          </cell>
          <cell r="I372">
            <v>34350000</v>
          </cell>
        </row>
        <row r="373">
          <cell r="F373">
            <v>80</v>
          </cell>
          <cell r="G373">
            <v>63000000</v>
          </cell>
          <cell r="H373">
            <v>18000000</v>
          </cell>
          <cell r="I373">
            <v>45000000</v>
          </cell>
        </row>
        <row r="374">
          <cell r="F374">
            <v>81</v>
          </cell>
          <cell r="G374">
            <v>68000000</v>
          </cell>
          <cell r="H374">
            <v>24000000</v>
          </cell>
          <cell r="I374">
            <v>44000000</v>
          </cell>
        </row>
        <row r="375">
          <cell r="F375">
            <v>82</v>
          </cell>
          <cell r="G375">
            <v>39354700</v>
          </cell>
          <cell r="H375">
            <v>17241107</v>
          </cell>
          <cell r="I375">
            <v>22113593</v>
          </cell>
        </row>
        <row r="376">
          <cell r="F376">
            <v>83</v>
          </cell>
          <cell r="G376">
            <v>65000000</v>
          </cell>
          <cell r="H376">
            <v>20150000</v>
          </cell>
          <cell r="I376">
            <v>44850000</v>
          </cell>
        </row>
        <row r="377">
          <cell r="F377">
            <v>84</v>
          </cell>
          <cell r="G377">
            <v>31000000</v>
          </cell>
          <cell r="H377">
            <v>31000000</v>
          </cell>
          <cell r="I377">
            <v>0</v>
          </cell>
        </row>
        <row r="378">
          <cell r="F378">
            <v>85</v>
          </cell>
          <cell r="G378">
            <v>80000000</v>
          </cell>
          <cell r="H378">
            <v>24000000</v>
          </cell>
          <cell r="I378">
            <v>56000000</v>
          </cell>
        </row>
        <row r="379">
          <cell r="F379">
            <v>86</v>
          </cell>
          <cell r="G379">
            <v>65000000</v>
          </cell>
          <cell r="H379">
            <v>20150000</v>
          </cell>
          <cell r="I379">
            <v>44850000</v>
          </cell>
        </row>
        <row r="380">
          <cell r="F380">
            <v>87</v>
          </cell>
          <cell r="G380">
            <v>80000000</v>
          </cell>
          <cell r="H380">
            <v>24800000</v>
          </cell>
          <cell r="I380">
            <v>55200000</v>
          </cell>
        </row>
        <row r="381">
          <cell r="F381">
            <v>88</v>
          </cell>
          <cell r="G381">
            <v>36000000</v>
          </cell>
          <cell r="H381">
            <v>18400000</v>
          </cell>
          <cell r="I381">
            <v>17600000</v>
          </cell>
        </row>
        <row r="382">
          <cell r="F382">
            <v>89</v>
          </cell>
          <cell r="G382">
            <v>47787850</v>
          </cell>
          <cell r="H382">
            <v>16678896</v>
          </cell>
          <cell r="I382">
            <v>31108954</v>
          </cell>
        </row>
        <row r="383">
          <cell r="F383">
            <v>9</v>
          </cell>
          <cell r="G383">
            <v>71280000</v>
          </cell>
          <cell r="H383">
            <v>20736000</v>
          </cell>
          <cell r="I383">
            <v>50544000</v>
          </cell>
        </row>
        <row r="384">
          <cell r="F384">
            <v>90</v>
          </cell>
          <cell r="G384">
            <v>27000000</v>
          </cell>
          <cell r="H384">
            <v>13800000</v>
          </cell>
          <cell r="I384">
            <v>13200000</v>
          </cell>
        </row>
        <row r="385">
          <cell r="F385">
            <v>91</v>
          </cell>
          <cell r="G385">
            <v>105000000</v>
          </cell>
          <cell r="H385">
            <v>30000000</v>
          </cell>
          <cell r="I385">
            <v>75000000</v>
          </cell>
        </row>
        <row r="386">
          <cell r="F386">
            <v>92</v>
          </cell>
          <cell r="G386">
            <v>50598900</v>
          </cell>
          <cell r="H386">
            <v>17241107</v>
          </cell>
          <cell r="I386">
            <v>33357793</v>
          </cell>
        </row>
        <row r="387">
          <cell r="F387">
            <v>93</v>
          </cell>
          <cell r="G387">
            <v>38700000</v>
          </cell>
          <cell r="H387">
            <v>13186667</v>
          </cell>
          <cell r="I387">
            <v>25513333</v>
          </cell>
        </row>
        <row r="388">
          <cell r="F388">
            <v>94</v>
          </cell>
          <cell r="G388">
            <v>58000000</v>
          </cell>
          <cell r="H388">
            <v>17786667</v>
          </cell>
          <cell r="I388">
            <v>40213333</v>
          </cell>
        </row>
        <row r="389">
          <cell r="F389">
            <v>95</v>
          </cell>
          <cell r="G389">
            <v>53000000</v>
          </cell>
          <cell r="H389">
            <v>16253333</v>
          </cell>
          <cell r="I389">
            <v>36746667</v>
          </cell>
        </row>
        <row r="390">
          <cell r="F390">
            <v>96</v>
          </cell>
          <cell r="G390">
            <v>11244200</v>
          </cell>
          <cell r="H390">
            <v>11244200</v>
          </cell>
          <cell r="I390">
            <v>0</v>
          </cell>
        </row>
        <row r="391">
          <cell r="F391">
            <v>97</v>
          </cell>
          <cell r="G391">
            <v>72418500</v>
          </cell>
          <cell r="H391">
            <v>20691000</v>
          </cell>
          <cell r="I391">
            <v>51727500</v>
          </cell>
        </row>
        <row r="392">
          <cell r="F392">
            <v>98</v>
          </cell>
          <cell r="G392">
            <v>33732600</v>
          </cell>
          <cell r="H392">
            <v>17241107</v>
          </cell>
          <cell r="I392">
            <v>16491493</v>
          </cell>
        </row>
        <row r="393">
          <cell r="F393">
            <v>99</v>
          </cell>
          <cell r="G393">
            <v>39354700</v>
          </cell>
          <cell r="H393">
            <v>16866300</v>
          </cell>
          <cell r="I393">
            <v>22488400</v>
          </cell>
        </row>
        <row r="394">
          <cell r="F394">
            <v>99</v>
          </cell>
          <cell r="G394">
            <v>39354700</v>
          </cell>
          <cell r="H394">
            <v>16866300</v>
          </cell>
          <cell r="I394">
            <v>22488400</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708706&amp;isFromPublicArea=True&amp;isModal=False" TargetMode="External"/><Relationship Id="rId299" Type="http://schemas.openxmlformats.org/officeDocument/2006/relationships/hyperlink" Target="https://community.secop.gov.co/Public/Tendering/OpportunityDetail/Index?noticeUID=CO1.NTC.1830770&amp;isFromPublicArea=True&amp;isModal=False" TargetMode="External"/><Relationship Id="rId21" Type="http://schemas.openxmlformats.org/officeDocument/2006/relationships/hyperlink" Target="https://community.secop.gov.co/Public/Tendering/OpportunityDetail/Index?noticeUID=CO1.NTC.1672866&amp;isFromPublicArea=True&amp;isModal=False" TargetMode="External"/><Relationship Id="rId63" Type="http://schemas.openxmlformats.org/officeDocument/2006/relationships/hyperlink" Target="https://community.secop.gov.co/Public/Tendering/OpportunityDetail/Index?noticeUID=CO1.NTC.1685519&amp;isFromPublicArea=True&amp;isModal=False" TargetMode="External"/><Relationship Id="rId159" Type="http://schemas.openxmlformats.org/officeDocument/2006/relationships/hyperlink" Target="https://community.secop.gov.co/Public/Tendering/OpportunityDetail/Index?noticeUID=CO1.NTC.1733155&amp;isFromPublicArea=True&amp;isModal=False" TargetMode="External"/><Relationship Id="rId324" Type="http://schemas.openxmlformats.org/officeDocument/2006/relationships/hyperlink" Target="https://community.secop.gov.co/Public/Tendering/OpportunityDetail/Index?noticeUID=CO1.NTC.1859413&amp;isFromPublicArea=True&amp;isModal=False" TargetMode="External"/><Relationship Id="rId366" Type="http://schemas.openxmlformats.org/officeDocument/2006/relationships/hyperlink" Target="https://community.secop.gov.co/Public/Tendering/OpportunityDetail/Index?noticeUID=CO1.NTC.1885089&amp;isFromPublicArea=True&amp;isModal=False" TargetMode="External"/><Relationship Id="rId170" Type="http://schemas.openxmlformats.org/officeDocument/2006/relationships/hyperlink" Target="https://community.secop.gov.co/Public/Tendering/OpportunityDetail/Index?noticeUID=CO1.NTC.1746111&amp;isFromPublicArea=True&amp;isModal=False" TargetMode="External"/><Relationship Id="rId226" Type="http://schemas.openxmlformats.org/officeDocument/2006/relationships/hyperlink" Target="https://community.secop.gov.co/Public/Tendering/OpportunityDetail/Index?noticeUID=CO1.NTC.1811310&amp;isFromPublicArea=True&amp;isModal=False" TargetMode="External"/><Relationship Id="rId107" Type="http://schemas.openxmlformats.org/officeDocument/2006/relationships/hyperlink" Target="https://community.secop.gov.co/Public/Tendering/OpportunityDetail/Index?noticeUID=CO1.NTC.1706533&amp;isFromPublicArea=True&amp;isModal=False" TargetMode="External"/><Relationship Id="rId268" Type="http://schemas.openxmlformats.org/officeDocument/2006/relationships/hyperlink" Target="https://community.secop.gov.co/Public/Tendering/OpportunityDetail/Index?noticeUID=CO1.NTC.1816259&amp;isFromPublicArea=True&amp;isModal=False" TargetMode="External"/><Relationship Id="rId289" Type="http://schemas.openxmlformats.org/officeDocument/2006/relationships/hyperlink" Target="https://community.secop.gov.co/Public/Tendering/OpportunityDetail/Index?noticeUID=CO1.NTC.1819014&amp;isFromPublicArea=True&amp;isModal=False" TargetMode="External"/><Relationship Id="rId11" Type="http://schemas.openxmlformats.org/officeDocument/2006/relationships/hyperlink" Target="https://community.secop.gov.co/Public/Tendering/OpportunityDetail/Index?noticeUID=CO1.NTC.1670846&amp;isFromPublicArea=True&amp;isModal=False" TargetMode="External"/><Relationship Id="rId32" Type="http://schemas.openxmlformats.org/officeDocument/2006/relationships/hyperlink" Target="https://community.secop.gov.co/Public/Tendering/OpportunityDetail/Index?noticeUID=CO1.NTC.1673387&amp;isFromPublicArea=True&amp;isModal=False" TargetMode="External"/><Relationship Id="rId53" Type="http://schemas.openxmlformats.org/officeDocument/2006/relationships/hyperlink" Target="https://community.secop.gov.co/Public/Tendering/OpportunityDetail/Index?noticeUID=CO1.NTC.1685995&amp;isFromPublicArea=True&amp;isModal=False" TargetMode="External"/><Relationship Id="rId74" Type="http://schemas.openxmlformats.org/officeDocument/2006/relationships/hyperlink" Target="https://community.secop.gov.co/Public/Tendering/OpportunityDetail/Index?noticeUID=CO1.NTC.1695659&amp;isFromPublicArea=True&amp;isModal=False" TargetMode="External"/><Relationship Id="rId128" Type="http://schemas.openxmlformats.org/officeDocument/2006/relationships/hyperlink" Target="https://community.secop.gov.co/Public/Tendering/OpportunityDetail/Index?noticeUID=CO1.NTC.1714404&amp;isFromPublicArea=True&amp;isModal=False" TargetMode="External"/><Relationship Id="rId149" Type="http://schemas.openxmlformats.org/officeDocument/2006/relationships/hyperlink" Target="https://community.secop.gov.co/Public/Tendering/OpportunityDetail/Index?noticeUID=CO1.NTC.1732724&amp;isFromPublicArea=True&amp;isModal=False" TargetMode="External"/><Relationship Id="rId314" Type="http://schemas.openxmlformats.org/officeDocument/2006/relationships/hyperlink" Target="https://community.secop.gov.co/Public/Tendering/OpportunityDetail/Index?noticeUID=CO1.NTC.1848574&amp;isFromPublicArea=True&amp;isModal=False" TargetMode="External"/><Relationship Id="rId335" Type="http://schemas.openxmlformats.org/officeDocument/2006/relationships/hyperlink" Target="https://community.secop.gov.co/Public/Tendering/OpportunityDetail/Index?noticeUID=CO1.NTC.1868935&amp;isFromPublicArea=True&amp;isModal=False" TargetMode="External"/><Relationship Id="rId356" Type="http://schemas.openxmlformats.org/officeDocument/2006/relationships/hyperlink" Target="https://community.secop.gov.co/Public/Tendering/OpportunityDetail/Index?noticeUID=CO1.NTC.1901112&amp;isFromPublicArea=True&amp;isModal=False" TargetMode="External"/><Relationship Id="rId377" Type="http://schemas.openxmlformats.org/officeDocument/2006/relationships/hyperlink" Target="https://community.secop.gov.co/Public/Tendering/OpportunityDetail/Index?noticeUID=CO1.NTC.1980873&amp;isFromPublicArea=True&amp;isModal=False" TargetMode="External"/><Relationship Id="rId398" Type="http://schemas.openxmlformats.org/officeDocument/2006/relationships/printerSettings" Target="../printerSettings/printerSettings1.bin"/><Relationship Id="rId5" Type="http://schemas.openxmlformats.org/officeDocument/2006/relationships/hyperlink" Target="https://community.secop.gov.co/Public/Tendering/OpportunityDetail/Index?noticeUID=CO1.NTC.1671002&amp;isFromPublicArea=True&amp;isModal=False" TargetMode="External"/><Relationship Id="rId95" Type="http://schemas.openxmlformats.org/officeDocument/2006/relationships/hyperlink" Target="https://community.secop.gov.co/Public/Tendering/OpportunityDetail/Index?noticeUID=CO1.NTC.1702515&amp;isFromPublicArea=True&amp;isModal=False" TargetMode="External"/><Relationship Id="rId160" Type="http://schemas.openxmlformats.org/officeDocument/2006/relationships/hyperlink" Target="https://community.secop.gov.co/Public/Tendering/OpportunityDetail/Index?noticeUID=CO1.NTC.1737703&amp;isFromPublicArea=True&amp;isModal=False" TargetMode="External"/><Relationship Id="rId181" Type="http://schemas.openxmlformats.org/officeDocument/2006/relationships/hyperlink" Target="https://community.secop.gov.co/Public/Tendering/OpportunityDetail/Index?noticeUID=CO1.NTC.1750974&amp;isFromPublicArea=True&amp;isModal=False" TargetMode="External"/><Relationship Id="rId216" Type="http://schemas.openxmlformats.org/officeDocument/2006/relationships/hyperlink" Target="https://community.secop.gov.co/Public/Tendering/OpportunityDetail/Index?noticeUID=CO1.NTC.1800468&amp;isFromPublicArea=True&amp;isModal=False" TargetMode="External"/><Relationship Id="rId237" Type="http://schemas.openxmlformats.org/officeDocument/2006/relationships/hyperlink" Target="https://community.secop.gov.co/Public/Tendering/OpportunityDetail/Index?noticeUID=CO1.NTC.1811428&amp;isFromPublicArea=True&amp;isModal=False" TargetMode="External"/><Relationship Id="rId258" Type="http://schemas.openxmlformats.org/officeDocument/2006/relationships/hyperlink" Target="https://community.secop.gov.co/Public/Tendering/OpportunityDetail/Index?noticeUID=CO1.NTC.1814408&amp;isFromPublicArea=True&amp;isModal=False" TargetMode="External"/><Relationship Id="rId279" Type="http://schemas.openxmlformats.org/officeDocument/2006/relationships/hyperlink" Target="https://community.secop.gov.co/Public/Tendering/OpportunityDetail/Index?noticeUID=CO1.NTC.1816726&amp;isFromPublicArea=True&amp;isModal=False" TargetMode="External"/><Relationship Id="rId22" Type="http://schemas.openxmlformats.org/officeDocument/2006/relationships/hyperlink" Target="https://community.secop.gov.co/Public/Tendering/OpportunityDetail/Index?noticeUID=CO1.NTC.1672982&amp;isFromPublicArea=True&amp;isModal=False" TargetMode="External"/><Relationship Id="rId43" Type="http://schemas.openxmlformats.org/officeDocument/2006/relationships/hyperlink" Target="https://community.secop.gov.co/Public/Tendering/OpportunityDetail/Index?noticeUID=CO1.NTC.1679312&amp;isFromPublicArea=True&amp;isModal=False" TargetMode="External"/><Relationship Id="rId64" Type="http://schemas.openxmlformats.org/officeDocument/2006/relationships/hyperlink" Target="https://community.secop.gov.co/Public/Tendering/OpportunityDetail/Index?noticeUID=CO1.NTC.1685302&amp;isFromPublicArea=True&amp;isModal=False" TargetMode="External"/><Relationship Id="rId118" Type="http://schemas.openxmlformats.org/officeDocument/2006/relationships/hyperlink" Target="https://community.secop.gov.co/Public/Tendering/OpportunityDetail/Index?noticeUID=CO1.NTC.1708289&amp;isFromPublicArea=True&amp;isModal=False" TargetMode="External"/><Relationship Id="rId139" Type="http://schemas.openxmlformats.org/officeDocument/2006/relationships/hyperlink" Target="https://community.secop.gov.co/Public/Tendering/OpportunityDetail/Index?noticeUID=CO1.NTC.1730732&amp;isFromPublicArea=True&amp;isModal=False" TargetMode="External"/><Relationship Id="rId290" Type="http://schemas.openxmlformats.org/officeDocument/2006/relationships/hyperlink" Target="https://community.secop.gov.co/Public/Tendering/OpportunityDetail/Index?noticeUID=CO1.NTC.1822247&amp;isFromPublicArea=True&amp;isModal=False" TargetMode="External"/><Relationship Id="rId304" Type="http://schemas.openxmlformats.org/officeDocument/2006/relationships/hyperlink" Target="https://community.secop.gov.co/Public/Tendering/OpportunityDetail/Index?noticeUID=CO1.NTC.1831522&amp;isFromPublicArea=True&amp;isModal=False" TargetMode="External"/><Relationship Id="rId325" Type="http://schemas.openxmlformats.org/officeDocument/2006/relationships/hyperlink" Target="https://community.secop.gov.co/Public/Tendering/OpportunityDetail/Index?noticeUID=CO1.NTC.1859095&amp;isFromPublicArea=True&amp;isModal=False" TargetMode="External"/><Relationship Id="rId346" Type="http://schemas.openxmlformats.org/officeDocument/2006/relationships/hyperlink" Target="https://community.secop.gov.co/Public/Tendering/OpportunityDetail/Index?noticeUID=CO1.NTC.1875193&amp;isFromPublicArea=True&amp;isModal=False" TargetMode="External"/><Relationship Id="rId367" Type="http://schemas.openxmlformats.org/officeDocument/2006/relationships/hyperlink" Target="https://community.secop.gov.co/Public/Tendering/OpportunityDetail/Index?noticeUID=CO1.NTC.1941981&amp;isFromPublicArea=True&amp;isModal=False" TargetMode="External"/><Relationship Id="rId388" Type="http://schemas.openxmlformats.org/officeDocument/2006/relationships/hyperlink" Target="https://community.secop.gov.co/Public/Tendering/OpportunityDetail/Index?noticeUID=CO1.NTC.1986231&amp;isFromPublicArea=True&amp;isModal=False" TargetMode="External"/><Relationship Id="rId85" Type="http://schemas.openxmlformats.org/officeDocument/2006/relationships/hyperlink" Target="https://community.secop.gov.co/Public/Tendering/OpportunityDetail/Index?noticeUID=CO1.NTC.1699922&amp;isFromPublicArea=True&amp;isModal=False" TargetMode="External"/><Relationship Id="rId150" Type="http://schemas.openxmlformats.org/officeDocument/2006/relationships/hyperlink" Target="https://community.secop.gov.co/Public/Tendering/OpportunityDetail/Index?noticeUID=CO1.NTC.1728988&amp;isFromPublicArea=True&amp;isModal=False" TargetMode="External"/><Relationship Id="rId171" Type="http://schemas.openxmlformats.org/officeDocument/2006/relationships/hyperlink" Target="https://community.secop.gov.co/Public/Tendering/OpportunityDetail/Index?noticeUID=CO1.NTC.1746133&amp;isFromPublicArea=True&amp;isModal=False" TargetMode="External"/><Relationship Id="rId192" Type="http://schemas.openxmlformats.org/officeDocument/2006/relationships/hyperlink" Target="https://community.secop.gov.co/Public/Tendering/OpportunityDetail/Index?noticeUID=CO1.NTC.1788893&amp;isFromPublicArea=True&amp;isModal=False" TargetMode="External"/><Relationship Id="rId206" Type="http://schemas.openxmlformats.org/officeDocument/2006/relationships/hyperlink" Target="https://community.secop.gov.co/Public/Tendering/OpportunityDetail/Index?noticeUID=CO1.NTC.1796768&amp;isFromPublicArea=True&amp;isModal=False" TargetMode="External"/><Relationship Id="rId227" Type="http://schemas.openxmlformats.org/officeDocument/2006/relationships/hyperlink" Target="https://community.secop.gov.co/Public/Tendering/OpportunityDetail/Index?noticeUID=CO1.NTC.1809224&amp;isFromPublicArea=True&amp;isModal=False" TargetMode="External"/><Relationship Id="rId248" Type="http://schemas.openxmlformats.org/officeDocument/2006/relationships/hyperlink" Target="https://community.secop.gov.co/Public/Tendering/OpportunityDetail/Index?noticeUID=CO1.NTC.1810875&amp;isFromPublicArea=True&amp;isModal=False" TargetMode="External"/><Relationship Id="rId269" Type="http://schemas.openxmlformats.org/officeDocument/2006/relationships/hyperlink" Target="https://community.secop.gov.co/Public/Tendering/OpportunityDetail/Index?noticeUID=CO1.NTC.1815729&amp;isFromPublicArea=True&amp;isModal=False" TargetMode="External"/><Relationship Id="rId12" Type="http://schemas.openxmlformats.org/officeDocument/2006/relationships/hyperlink" Target="https://community.secop.gov.co/Public/Tendering/OpportunityDetail/Index?noticeUID=CO1.NTC.1670968&amp;isFromPublicArea=True&amp;isModal=False" TargetMode="External"/><Relationship Id="rId33" Type="http://schemas.openxmlformats.org/officeDocument/2006/relationships/hyperlink" Target="https://community.secop.gov.co/Public/Tendering/OpportunityDetail/Index?noticeUID=CO1.NTC.1675092&amp;isFromPublicArea=True&amp;isModal=False" TargetMode="External"/><Relationship Id="rId108" Type="http://schemas.openxmlformats.org/officeDocument/2006/relationships/hyperlink" Target="https://community.secop.gov.co/Public/Tendering/OpportunityDetail/Index?noticeUID=CO1.NTC.1706967&amp;isFromPublicArea=True&amp;isModal=False" TargetMode="External"/><Relationship Id="rId129" Type="http://schemas.openxmlformats.org/officeDocument/2006/relationships/hyperlink" Target="https://community.secop.gov.co/Public/Tendering/OpportunityDetail/Index?noticeUID=CO1.NTC.1734155&amp;isFromPublicArea=True&amp;isModal=False" TargetMode="External"/><Relationship Id="rId280" Type="http://schemas.openxmlformats.org/officeDocument/2006/relationships/hyperlink" Target="https://community.secop.gov.co/Public/Tendering/OpportunityDetail/Index?noticeUID=CO1.NTC.1817424&amp;isFromPublicArea=True&amp;isModal=False" TargetMode="External"/><Relationship Id="rId315" Type="http://schemas.openxmlformats.org/officeDocument/2006/relationships/hyperlink" Target="https://www.colombiacompra.gov.co/tienda-virtual-del-estado-colombiano/ordenes-compra/65687" TargetMode="External"/><Relationship Id="rId336" Type="http://schemas.openxmlformats.org/officeDocument/2006/relationships/hyperlink" Target="https://community.secop.gov.co/Public/Tendering/OpportunityDetail/Index?noticeUID=CO1.NTC.1868983&amp;isFromPublicArea=True&amp;isModal=False" TargetMode="External"/><Relationship Id="rId357" Type="http://schemas.openxmlformats.org/officeDocument/2006/relationships/hyperlink" Target="https://community.secop.gov.co/Public/Tendering/OpportunityDetail/Index?noticeUID=CO1.NTC.1885619&amp;isFromPublicArea=True&amp;isModal=False" TargetMode="External"/><Relationship Id="rId54" Type="http://schemas.openxmlformats.org/officeDocument/2006/relationships/hyperlink" Target="https://community.secop.gov.co/Public/Tendering/OpportunityDetail/Index?noticeUID=CO1.NTC.1684573&amp;isFromPublicArea=True&amp;isModal=False" TargetMode="External"/><Relationship Id="rId75" Type="http://schemas.openxmlformats.org/officeDocument/2006/relationships/hyperlink" Target="https://community.secop.gov.co/Public/Tendering/OpportunityDetail/Index?noticeUID=CO1.NTC.1696380&amp;isFromPublicArea=True&amp;isModal=False" TargetMode="External"/><Relationship Id="rId96" Type="http://schemas.openxmlformats.org/officeDocument/2006/relationships/hyperlink" Target="https://community.secop.gov.co/Public/Tendering/OpportunityDetail/Index?noticeUID=CO1.NTC.1701121&amp;isFromPublicArea=True&amp;isModal=False" TargetMode="External"/><Relationship Id="rId140" Type="http://schemas.openxmlformats.org/officeDocument/2006/relationships/hyperlink" Target="https://community.secop.gov.co/Public/Tendering/OpportunityDetail/Index?noticeUID=CO1.NTC.1729087&amp;isFromPublicArea=True&amp;isModal=False" TargetMode="External"/><Relationship Id="rId161" Type="http://schemas.openxmlformats.org/officeDocument/2006/relationships/hyperlink" Target="https://community.secop.gov.co/Public/Tendering/OpportunityDetail/Index?noticeUID=CO1.NTC.1747578&amp;isFromPublicArea=True&amp;isModal=False" TargetMode="External"/><Relationship Id="rId182" Type="http://schemas.openxmlformats.org/officeDocument/2006/relationships/hyperlink" Target="https://community.secop.gov.co/Public/Tendering/OpportunityDetail/Index?noticeUID=CO1.NTC.1751906&amp;isFromPublicArea=True&amp;isModal=False" TargetMode="External"/><Relationship Id="rId217" Type="http://schemas.openxmlformats.org/officeDocument/2006/relationships/hyperlink" Target="https://community.secop.gov.co/Public/Tendering/OpportunityDetail/Index?noticeUID=CO1.NTC.1804532&amp;isFromPublicArea=True&amp;isModal=False" TargetMode="External"/><Relationship Id="rId378" Type="http://schemas.openxmlformats.org/officeDocument/2006/relationships/hyperlink" Target="https://community.secop.gov.co/Public/Tendering/OpportunityDetail/Index?noticeUID=CO1.NTC.1981011&amp;isFromPublicArea=True&amp;isModal=False" TargetMode="External"/><Relationship Id="rId6" Type="http://schemas.openxmlformats.org/officeDocument/2006/relationships/hyperlink" Target="https://community.secop.gov.co/Public/Tendering/OpportunityDetail/Index?noticeUID=CO1.NTC.1670884&amp;isFromPublicArea=True&amp;isModal=False" TargetMode="External"/><Relationship Id="rId238" Type="http://schemas.openxmlformats.org/officeDocument/2006/relationships/hyperlink" Target="https://community.secop.gov.co/Public/Tendering/OpportunityDetail/Index?noticeUID=CO1.NTC.1811214&amp;isFromPublicArea=True&amp;isModal=False" TargetMode="External"/><Relationship Id="rId259" Type="http://schemas.openxmlformats.org/officeDocument/2006/relationships/hyperlink" Target="https://community.secop.gov.co/Public/Tendering/OpportunityDetail/Index?noticeUID=CO1.NTC.1814497&amp;isFromPublicArea=True&amp;isModal=False" TargetMode="External"/><Relationship Id="rId23" Type="http://schemas.openxmlformats.org/officeDocument/2006/relationships/hyperlink" Target="https://community.secop.gov.co/Public/Tendering/OpportunityDetail/Index?noticeUID=CO1.NTC.1672693&amp;isFromPublicArea=True&amp;isModal=False" TargetMode="External"/><Relationship Id="rId119" Type="http://schemas.openxmlformats.org/officeDocument/2006/relationships/hyperlink" Target="https://community.secop.gov.co/Public/Tendering/OpportunityDetail/Index?noticeUID=CO1.NTC.1709145&amp;isFromPublicArea=True&amp;isModal=False" TargetMode="External"/><Relationship Id="rId270" Type="http://schemas.openxmlformats.org/officeDocument/2006/relationships/hyperlink" Target="https://community.secop.gov.co/Public/Tendering/OpportunityDetail/Index?noticeUID=CO1.NTC.1815343&amp;isFromPublicArea=True&amp;isModal=False" TargetMode="External"/><Relationship Id="rId291" Type="http://schemas.openxmlformats.org/officeDocument/2006/relationships/hyperlink" Target="https://community.secop.gov.co/Public/Tendering/OpportunityDetail/Index?noticeUID=CO1.NTC.1822268&amp;isFromPublicArea=True&amp;isModal=False" TargetMode="External"/><Relationship Id="rId305" Type="http://schemas.openxmlformats.org/officeDocument/2006/relationships/hyperlink" Target="https://community.secop.gov.co/Public/Tendering/OpportunityDetail/Index?noticeUID=CO1.NTC.1831550&amp;isFromPublicArea=True&amp;isModal=False" TargetMode="External"/><Relationship Id="rId326" Type="http://schemas.openxmlformats.org/officeDocument/2006/relationships/hyperlink" Target="https://community.secop.gov.co/Public/Tendering/OpportunityDetail/Index?noticeUID=CO1.NTC.1859421&amp;isFromPublicArea=True&amp;isModal=False" TargetMode="External"/><Relationship Id="rId347" Type="http://schemas.openxmlformats.org/officeDocument/2006/relationships/hyperlink" Target="https://community.secop.gov.co/Public/Tendering/OpportunityDetail/Index?noticeUID=CO1.NTC.1875478&amp;isFromPublicArea=True&amp;isModal=False" TargetMode="External"/><Relationship Id="rId44" Type="http://schemas.openxmlformats.org/officeDocument/2006/relationships/hyperlink" Target="https://community.secop.gov.co/Public/Tendering/OpportunityDetail/Index?noticeUID=CO1.NTC.1679335&amp;isFromPublicArea=True&amp;isModal=False" TargetMode="External"/><Relationship Id="rId65" Type="http://schemas.openxmlformats.org/officeDocument/2006/relationships/hyperlink" Target="https://community.secop.gov.co/Public/Tendering/OpportunityDetail/Index?noticeUID=CO1.NTC.1685246&amp;isFromPublicArea=True&amp;isModal=False" TargetMode="External"/><Relationship Id="rId86" Type="http://schemas.openxmlformats.org/officeDocument/2006/relationships/hyperlink" Target="https://community.secop.gov.co/Public/Tendering/OpportunityDetail/Index?noticeUID=CO1.NTC.1698175&amp;isFromPublicArea=True&amp;isModal=False" TargetMode="External"/><Relationship Id="rId130" Type="http://schemas.openxmlformats.org/officeDocument/2006/relationships/hyperlink" Target="https://community.secop.gov.co/Public/Tendering/OpportunityDetail/Index?noticeUID=CO1.NTC.1727227&amp;isFromPublicArea=True&amp;isModal=False" TargetMode="External"/><Relationship Id="rId151" Type="http://schemas.openxmlformats.org/officeDocument/2006/relationships/hyperlink" Target="https://community.secop.gov.co/Public/Tendering/OpportunityDetail/Index?noticeUID=CO1.NTC.1729336&amp;isFromPublicArea=True&amp;isModal=False" TargetMode="External"/><Relationship Id="rId368" Type="http://schemas.openxmlformats.org/officeDocument/2006/relationships/hyperlink" Target="https://community.secop.gov.co/Public/Tendering/OpportunityDetail/Index?noticeUID=CO1.NTC.1870809&amp;isFromPublicArea=True&amp;isModal=False" TargetMode="External"/><Relationship Id="rId389" Type="http://schemas.openxmlformats.org/officeDocument/2006/relationships/hyperlink" Target="https://community.secop.gov.co/Public/Tendering/OpportunityDetail/Index?noticeUID=CO1.NTC.1988862&amp;isFromPublicArea=True&amp;isModal=False" TargetMode="External"/><Relationship Id="rId172" Type="http://schemas.openxmlformats.org/officeDocument/2006/relationships/hyperlink" Target="https://community.secop.gov.co/Public/Tendering/OpportunityDetail/Index?noticeUID=CO1.NTC.1746144&amp;isFromPublicArea=True&amp;isModal=False" TargetMode="External"/><Relationship Id="rId193" Type="http://schemas.openxmlformats.org/officeDocument/2006/relationships/hyperlink" Target="https://community.secop.gov.co/Public/Tendering/OpportunityDetail/Index?noticeUID=CO1.NTC.1788934&amp;isFromPublicArea=True&amp;isModal=False" TargetMode="External"/><Relationship Id="rId207" Type="http://schemas.openxmlformats.org/officeDocument/2006/relationships/hyperlink" Target="https://community.secop.gov.co/Public/Tendering/OpportunityDetail/Index?noticeUID=CO1.NTC.1796423&amp;isFromPublicArea=True&amp;isModal=False" TargetMode="External"/><Relationship Id="rId228" Type="http://schemas.openxmlformats.org/officeDocument/2006/relationships/hyperlink" Target="https://community.secop.gov.co/Public/Tendering/OpportunityDetail/Index?noticeUID=CO1.NTC.1812312&amp;isFromPublicArea=True&amp;isModal=False" TargetMode="External"/><Relationship Id="rId249" Type="http://schemas.openxmlformats.org/officeDocument/2006/relationships/hyperlink" Target="https://community.secop.gov.co/Public/Tendering/OpportunityDetail/Index?noticeUID=CO1.NTC.1815643&amp;isFromPublicArea=True&amp;isModal=False" TargetMode="External"/><Relationship Id="rId13" Type="http://schemas.openxmlformats.org/officeDocument/2006/relationships/hyperlink" Target="https://community.secop.gov.co/Public/Tendering/OpportunityDetail/Index?noticeUID=CO1.NTC.1670895&amp;isFromPublicArea=True&amp;isModal=False" TargetMode="External"/><Relationship Id="rId109" Type="http://schemas.openxmlformats.org/officeDocument/2006/relationships/hyperlink" Target="https://community.secop.gov.co/Public/Tendering/OpportunityDetail/Index?noticeUID=CO1.NTC.1707324&amp;isFromPublicArea=True&amp;isModal=False" TargetMode="External"/><Relationship Id="rId260" Type="http://schemas.openxmlformats.org/officeDocument/2006/relationships/hyperlink" Target="https://community.secop.gov.co/Public/Tendering/OpportunityDetail/Index?noticeUID=CO1.NTC.1816228&amp;isFromPublicArea=True&amp;isModal=False" TargetMode="External"/><Relationship Id="rId281" Type="http://schemas.openxmlformats.org/officeDocument/2006/relationships/hyperlink" Target="https://community.secop.gov.co/Public/Tendering/OpportunityDetail/Index?noticeUID=CO1.NTC.1817231&amp;isFromPublicArea=True&amp;isModal=False" TargetMode="External"/><Relationship Id="rId316" Type="http://schemas.openxmlformats.org/officeDocument/2006/relationships/hyperlink" Target="https://www.colombiacompra.gov.co/tienda-virtual-del-estado-colombiano/ordenes-compra/65727" TargetMode="External"/><Relationship Id="rId337" Type="http://schemas.openxmlformats.org/officeDocument/2006/relationships/hyperlink" Target="https://community.secop.gov.co/Public/Tendering/OpportunityDetail/Index?noticeUID=CO1.NTC.1869148&amp;isFromPublicArea=True&amp;isModal=False" TargetMode="External"/><Relationship Id="rId34" Type="http://schemas.openxmlformats.org/officeDocument/2006/relationships/hyperlink" Target="https://community.secop.gov.co/Public/Tendering/OpportunityDetail/Index?noticeUID=CO1.NTC.1674592&amp;isFromPublicArea=True&amp;isModal=False" TargetMode="External"/><Relationship Id="rId55" Type="http://schemas.openxmlformats.org/officeDocument/2006/relationships/hyperlink" Target="https://community.secop.gov.co/Public/Tendering/OpportunityDetail/Index?noticeUID=CO1.NTC.1685118&amp;isFromPublicArea=True&amp;isModal=False" TargetMode="External"/><Relationship Id="rId76" Type="http://schemas.openxmlformats.org/officeDocument/2006/relationships/hyperlink" Target="https://community.secop.gov.co/Public/Tendering/OpportunityDetail/Index?noticeUID=CO1.NTC.1697203&amp;isFromPublicArea=True&amp;isModal=False" TargetMode="External"/><Relationship Id="rId97" Type="http://schemas.openxmlformats.org/officeDocument/2006/relationships/hyperlink" Target="https://community.secop.gov.co/Public/Tendering/OpportunityDetail/Index?noticeUID=CO1.NTC.1701654&amp;isFromPublicArea=True&amp;isModal=False" TargetMode="External"/><Relationship Id="rId120" Type="http://schemas.openxmlformats.org/officeDocument/2006/relationships/hyperlink" Target="https://community.secop.gov.co/Public/Tendering/OpportunityDetail/Index?noticeUID=CO1.NTC.1708685&amp;isFromPublicArea=True&amp;isModal=False" TargetMode="External"/><Relationship Id="rId141" Type="http://schemas.openxmlformats.org/officeDocument/2006/relationships/hyperlink" Target="https://community.secop.gov.co/Public/Tendering/OpportunityDetail/Index?noticeUID=CO1.NTC.1727908&amp;isFromPublicArea=True&amp;isModal=False" TargetMode="External"/><Relationship Id="rId358" Type="http://schemas.openxmlformats.org/officeDocument/2006/relationships/hyperlink" Target="https://community.secop.gov.co/Public/Tendering/OpportunityDetail/Index?noticeUID=CO1.NTC.1913449&amp;isFromPublicArea=True&amp;isModal=False" TargetMode="External"/><Relationship Id="rId379" Type="http://schemas.openxmlformats.org/officeDocument/2006/relationships/hyperlink" Target="https://community.secop.gov.co/Public/Tendering/OpportunityDetail/Index?noticeUID=CO1.NTC.1981115&amp;isFromPublicArea=True&amp;isModal=False" TargetMode="External"/><Relationship Id="rId7" Type="http://schemas.openxmlformats.org/officeDocument/2006/relationships/hyperlink" Target="https://community.secop.gov.co/Public/Tendering/OpportunityDetail/Index?noticeUID=CO1.NTC.1671616&amp;isFromPublicArea=True&amp;isModal=False" TargetMode="External"/><Relationship Id="rId162" Type="http://schemas.openxmlformats.org/officeDocument/2006/relationships/hyperlink" Target="https://community.secop.gov.co/Public/Tendering/OpportunityDetail/Index?noticeUID=CO1.NTC.1737581&amp;isFromPublicArea=True&amp;isModal=False" TargetMode="External"/><Relationship Id="rId183" Type="http://schemas.openxmlformats.org/officeDocument/2006/relationships/hyperlink" Target="https://community.secop.gov.co/Public/Tendering/OpportunityDetail/Index?noticeUID=CO1.NTC.1751919&amp;isFromPublicArea=True&amp;isModal=False" TargetMode="External"/><Relationship Id="rId218" Type="http://schemas.openxmlformats.org/officeDocument/2006/relationships/hyperlink" Target="https://community.secop.gov.co/Public/Tendering/OpportunityDetail/Index?noticeUID=CO1.NTC.1803776&amp;isFromPublicArea=True&amp;isModal=False" TargetMode="External"/><Relationship Id="rId239" Type="http://schemas.openxmlformats.org/officeDocument/2006/relationships/hyperlink" Target="https://community.secop.gov.co/Public/Tendering/OpportunityDetail/Index?noticeUID=CO1.NTC.1809744&amp;isFromPublicArea=True&amp;isModal=False" TargetMode="External"/><Relationship Id="rId390" Type="http://schemas.openxmlformats.org/officeDocument/2006/relationships/hyperlink" Target="https://community.secop.gov.co/Public/Tendering/OpportunityDetail/Index?noticeUID=CO1.NTC.1988468&amp;isFromPublicArea=True&amp;isModal=False" TargetMode="External"/><Relationship Id="rId250" Type="http://schemas.openxmlformats.org/officeDocument/2006/relationships/hyperlink" Target="https://community.secop.gov.co/Public/Tendering/OpportunityDetail/Index?noticeUID=CO1.NTC.1815656&amp;isFromPublicArea=True&amp;isModal=False" TargetMode="External"/><Relationship Id="rId271" Type="http://schemas.openxmlformats.org/officeDocument/2006/relationships/hyperlink" Target="https://community.secop.gov.co/Public/Tendering/OpportunityDetail/Index?noticeUID=CO1.NTC.1815589&amp;isFromPublicArea=True&amp;isModal=False" TargetMode="External"/><Relationship Id="rId292" Type="http://schemas.openxmlformats.org/officeDocument/2006/relationships/hyperlink" Target="https://community.secop.gov.co/Public/Tendering/OpportunityDetail/Index?noticeUID=CO1.NTC.1822158&amp;isFromPublicArea=True&amp;isModal=False" TargetMode="External"/><Relationship Id="rId306" Type="http://schemas.openxmlformats.org/officeDocument/2006/relationships/hyperlink" Target="https://community.secop.gov.co/Public/Tendering/OpportunityDetail/Index?noticeUID=CO1.NTC.1834351&amp;isFromPublicArea=True&amp;isModal=False" TargetMode="External"/><Relationship Id="rId24" Type="http://schemas.openxmlformats.org/officeDocument/2006/relationships/hyperlink" Target="https://community.secop.gov.co/Public/Tendering/OpportunityDetail/Index?noticeUID=CO1.NTC.1672981&amp;isFromPublicArea=True&amp;isModal=False" TargetMode="External"/><Relationship Id="rId45" Type="http://schemas.openxmlformats.org/officeDocument/2006/relationships/hyperlink" Target="https://community.secop.gov.co/Public/Tendering/OpportunityDetail/Index?noticeUID=CO1.NTC.1681185&amp;isFromPublicArea=True&amp;isModal=False" TargetMode="External"/><Relationship Id="rId66" Type="http://schemas.openxmlformats.org/officeDocument/2006/relationships/hyperlink" Target="https://community.secop.gov.co/Public/Tendering/OpportunityDetail/Index?noticeUID=CO1.NTC.1691774&amp;isFromPublicArea=True&amp;isModal=False" TargetMode="External"/><Relationship Id="rId87" Type="http://schemas.openxmlformats.org/officeDocument/2006/relationships/hyperlink" Target="https://community.secop.gov.co/Public/Tendering/OpportunityDetail/Index?noticeUID=CO1.NTC.1700698&amp;isFromPublicArea=True&amp;isModal=False" TargetMode="External"/><Relationship Id="rId110" Type="http://schemas.openxmlformats.org/officeDocument/2006/relationships/hyperlink" Target="https://community.secop.gov.co/Public/Tendering/OpportunityDetail/Index?noticeUID=CO1.NTC.1708440&amp;isFromPublicArea=True&amp;isModal=False" TargetMode="External"/><Relationship Id="rId131" Type="http://schemas.openxmlformats.org/officeDocument/2006/relationships/hyperlink" Target="https://community.secop.gov.co/Public/Tendering/OpportunityDetail/Index?noticeUID=CO1.NTC.1725378&amp;isFromPublicArea=True&amp;isModal=False" TargetMode="External"/><Relationship Id="rId327" Type="http://schemas.openxmlformats.org/officeDocument/2006/relationships/hyperlink" Target="https://community.secop.gov.co/Public/Tendering/OpportunityDetail/Index?noticeUID=CO1.NTC.1860287&amp;isFromPublicArea=True&amp;isModal=False" TargetMode="External"/><Relationship Id="rId348" Type="http://schemas.openxmlformats.org/officeDocument/2006/relationships/hyperlink" Target="https://www.colombiacompra.gov.co/tienda-virtual-del-estado-colombiano/ordenes-compra/65818" TargetMode="External"/><Relationship Id="rId369" Type="http://schemas.openxmlformats.org/officeDocument/2006/relationships/hyperlink" Target="https://community.secop.gov.co/Public/Tendering/OpportunityDetail/Index?noticeUID=CO1.NTC.1829921&amp;isFromPublicArea=True&amp;isModal=False" TargetMode="External"/><Relationship Id="rId152" Type="http://schemas.openxmlformats.org/officeDocument/2006/relationships/hyperlink" Target="https://community.secop.gov.co/Public/Tendering/OpportunityDetail/Index?noticeUID=CO1.NTC.1729630&amp;isFromPublicArea=True&amp;isModal=False" TargetMode="External"/><Relationship Id="rId173" Type="http://schemas.openxmlformats.org/officeDocument/2006/relationships/hyperlink" Target="https://community.secop.gov.co/Public/Tendering/OpportunityDetail/Index?noticeUID=CO1.NTC.1748024&amp;isFromPublicArea=True&amp;isModal=False" TargetMode="External"/><Relationship Id="rId194" Type="http://schemas.openxmlformats.org/officeDocument/2006/relationships/hyperlink" Target="https://community.secop.gov.co/Public/Tendering/OpportunityDetail/Index?noticeUID=CO1.NTC.1791535&amp;isFromPublicArea=True&amp;isModal=False" TargetMode="External"/><Relationship Id="rId208" Type="http://schemas.openxmlformats.org/officeDocument/2006/relationships/hyperlink" Target="https://community.secop.gov.co/Public/Tendering/OpportunityDetail/Index?noticeUID=CO1.NTC.1796729&amp;isFromPublicArea=True&amp;isModal=False" TargetMode="External"/><Relationship Id="rId229" Type="http://schemas.openxmlformats.org/officeDocument/2006/relationships/hyperlink" Target="https://community.secop.gov.co/Public/Tendering/OpportunityDetail/Index?noticeUID=CO1.NTC.1773465&amp;isFromPublicArea=True&amp;isModal=False" TargetMode="External"/><Relationship Id="rId380" Type="http://schemas.openxmlformats.org/officeDocument/2006/relationships/hyperlink" Target="https://community.secop.gov.co/Public/Tendering/OpportunityDetail/Index?noticeUID=CO1.NTC.1981115&amp;isFromPublicArea=True&amp;isModal=False" TargetMode="External"/><Relationship Id="rId240" Type="http://schemas.openxmlformats.org/officeDocument/2006/relationships/hyperlink" Target="https://community.secop.gov.co/Public/Tendering/OpportunityDetail/Index?noticeUID=CO1.NTC.1811431&amp;isFromPublicArea=True&amp;isModal=False" TargetMode="External"/><Relationship Id="rId261" Type="http://schemas.openxmlformats.org/officeDocument/2006/relationships/hyperlink" Target="https://community.secop.gov.co/Public/Tendering/OpportunityDetail/Index?noticeUID=CO1.NTC.1815980&amp;isFromPublicArea=True&amp;isModal=False" TargetMode="External"/><Relationship Id="rId14" Type="http://schemas.openxmlformats.org/officeDocument/2006/relationships/hyperlink" Target="https://community.secop.gov.co/Public/Tendering/OpportunityDetail/Index?noticeUID=CO1.NTC.1671336&amp;isFromPublicArea=True&amp;isModal=False" TargetMode="External"/><Relationship Id="rId35" Type="http://schemas.openxmlformats.org/officeDocument/2006/relationships/hyperlink" Target="https://community.secop.gov.co/Public/Tendering/OpportunityDetail/Index?noticeUID=CO1.NTC.1676743&amp;isFromPublicArea=True&amp;isModal=False" TargetMode="External"/><Relationship Id="rId56" Type="http://schemas.openxmlformats.org/officeDocument/2006/relationships/hyperlink" Target="https://community.secop.gov.co/Public/Tendering/OpportunityDetail/Index?noticeUID=CO1.NTC.1685033&amp;isFromPublicArea=True&amp;isModal=False" TargetMode="External"/><Relationship Id="rId77" Type="http://schemas.openxmlformats.org/officeDocument/2006/relationships/hyperlink" Target="https://community.secop.gov.co/Public/Tendering/OpportunityDetail/Index?noticeUID=CO1.NTC.1700236&amp;isFromPublicArea=True&amp;isModal=False" TargetMode="External"/><Relationship Id="rId100" Type="http://schemas.openxmlformats.org/officeDocument/2006/relationships/hyperlink" Target="https://community.secop.gov.co/Public/Tendering/OpportunityDetail/Index?noticeUID=CO1.NTC.1703348&amp;isFromPublicArea=True&amp;isModal=False" TargetMode="External"/><Relationship Id="rId282" Type="http://schemas.openxmlformats.org/officeDocument/2006/relationships/hyperlink" Target="https://community.secop.gov.co/Public/Tendering/OpportunityDetail/Index?noticeUID=CO1.NTC.1819491&amp;isFromPublicArea=True&amp;isModal=False" TargetMode="External"/><Relationship Id="rId317" Type="http://schemas.openxmlformats.org/officeDocument/2006/relationships/hyperlink" Target="https://community.secop.gov.co/Public/Tendering/OpportunityDetail/Index?noticeUID=CO1.NTC.1853400&amp;isFromPublicArea=True&amp;isModal=False" TargetMode="External"/><Relationship Id="rId338" Type="http://schemas.openxmlformats.org/officeDocument/2006/relationships/hyperlink" Target="https://community.secop.gov.co/Public/Tendering/OpportunityDetail/Index?noticeUID=CO1.NTC.1869154&amp;isFromPublicArea=True&amp;isModal=False" TargetMode="External"/><Relationship Id="rId359" Type="http://schemas.openxmlformats.org/officeDocument/2006/relationships/hyperlink" Target="https://community.secop.gov.co/Public/Tendering/OpportunityDetail/Index?noticeUID=CO1.NTC.1876913&amp;isFromPublicArea=True&amp;isModal=False" TargetMode="External"/><Relationship Id="rId8" Type="http://schemas.openxmlformats.org/officeDocument/2006/relationships/hyperlink" Target="https://community.secop.gov.co/Public/Tendering/OpportunityDetail/Index?noticeUID=CO1.NTC.1672306&amp;isFromPublicArea=True&amp;isModal=False" TargetMode="External"/><Relationship Id="rId98" Type="http://schemas.openxmlformats.org/officeDocument/2006/relationships/hyperlink" Target="https://community.secop.gov.co/Public/Tendering/OpportunityDetail/Index?noticeUID=CO1.NTC.1702037&amp;isFromPublicArea=True&amp;isModal=False" TargetMode="External"/><Relationship Id="rId121" Type="http://schemas.openxmlformats.org/officeDocument/2006/relationships/hyperlink" Target="https://community.secop.gov.co/Public/Tendering/OpportunityDetail/Index?noticeUID=CO1.NTC.1709136&amp;isFromPublicArea=True&amp;isModal=False" TargetMode="External"/><Relationship Id="rId142" Type="http://schemas.openxmlformats.org/officeDocument/2006/relationships/hyperlink" Target="https://community.secop.gov.co/Public/Tendering/OpportunityDetail/Index?noticeUID=CO1.NTC.1727589&amp;isFromPublicArea=True&amp;isModal=False" TargetMode="External"/><Relationship Id="rId163" Type="http://schemas.openxmlformats.org/officeDocument/2006/relationships/hyperlink" Target="https://community.secop.gov.co/Public/Tendering/OpportunityDetail/Index?noticeUID=CO1.NTC.1738778&amp;isFromPublicArea=True&amp;isModal=False" TargetMode="External"/><Relationship Id="rId184" Type="http://schemas.openxmlformats.org/officeDocument/2006/relationships/hyperlink" Target="https://community.secop.gov.co/Public/Tendering/OpportunityDetail/Index?noticeUID=CO1.NTC.1766418&amp;isFromPublicArea=True&amp;isModal=False" TargetMode="External"/><Relationship Id="rId219" Type="http://schemas.openxmlformats.org/officeDocument/2006/relationships/hyperlink" Target="https://community.secop.gov.co/Public/Tendering/OpportunityDetail/Index?noticeUID=CO1.NTC.1803216&amp;isFromPublicArea=True&amp;isModal=False" TargetMode="External"/><Relationship Id="rId370" Type="http://schemas.openxmlformats.org/officeDocument/2006/relationships/hyperlink" Target="https://community.secop.gov.co/Public/Tendering/OpportunityDetail/Index?noticeUID=CO1.NTC.1907559&amp;isFromPublicArea=True&amp;isModal=False" TargetMode="External"/><Relationship Id="rId391" Type="http://schemas.openxmlformats.org/officeDocument/2006/relationships/hyperlink" Target="https://community.secop.gov.co/Public/Tendering/OpportunityDetail/Index?noticeUID=CO1.NTC.1989250&amp;isFromPublicArea=True&amp;isModal=False" TargetMode="External"/><Relationship Id="rId230" Type="http://schemas.openxmlformats.org/officeDocument/2006/relationships/hyperlink" Target="https://community.secop.gov.co/Public/Tendering/OpportunityDetail/Index?noticeUID=CO1.NTC.1809084&amp;isFromPublicArea=True&amp;isModal=False" TargetMode="External"/><Relationship Id="rId251" Type="http://schemas.openxmlformats.org/officeDocument/2006/relationships/hyperlink" Target="https://community.secop.gov.co/Public/Tendering/OpportunityDetail/Index?noticeUID=CO1.NTC.1810882&amp;isFromPublicArea=True&amp;isModal=False" TargetMode="External"/><Relationship Id="rId25" Type="http://schemas.openxmlformats.org/officeDocument/2006/relationships/hyperlink" Target="https://community.secop.gov.co/Public/Tendering/OpportunityDetail/Index?noticeUID=CO1.NTC.1677302&amp;isFromPublicArea=True&amp;isModal=False" TargetMode="External"/><Relationship Id="rId46" Type="http://schemas.openxmlformats.org/officeDocument/2006/relationships/hyperlink" Target="https://community.secop.gov.co/Public/Tendering/OpportunityDetail/Index?noticeUID=CO1.NTC.1681915&amp;isFromPublicArea=True&amp;isModal=False" TargetMode="External"/><Relationship Id="rId67" Type="http://schemas.openxmlformats.org/officeDocument/2006/relationships/hyperlink" Target="https://community.secop.gov.co/Public/Tendering/OpportunityDetail/Index?noticeUID=CO1.NTC.1691389&amp;isFromPublicArea=True&amp;isModal=False" TargetMode="External"/><Relationship Id="rId272" Type="http://schemas.openxmlformats.org/officeDocument/2006/relationships/hyperlink" Target="https://community.secop.gov.co/Public/Tendering/OpportunityDetail/Index?noticeUID=CO1.NTC.1815692&amp;isFromPublicArea=True&amp;isModal=False" TargetMode="External"/><Relationship Id="rId293" Type="http://schemas.openxmlformats.org/officeDocument/2006/relationships/hyperlink" Target="https://community.secop.gov.co/Public/Tendering/OpportunityDetail/Index?noticeUID=CO1.NTC.1823993&amp;isFromPublicArea=True&amp;isModal=False" TargetMode="External"/><Relationship Id="rId307" Type="http://schemas.openxmlformats.org/officeDocument/2006/relationships/hyperlink" Target="https://community.secop.gov.co/Public/Tendering/OpportunityDetail/Index?noticeUID=CO1.NTC.1833072&amp;isFromPublicArea=True&amp;isModal=False" TargetMode="External"/><Relationship Id="rId328" Type="http://schemas.openxmlformats.org/officeDocument/2006/relationships/hyperlink" Target="https://community.secop.gov.co/Public/Tendering/OpportunityDetail/Index?noticeUID=CO1.NTC.1860554&amp;isFromPublicArea=True&amp;isModal=False" TargetMode="External"/><Relationship Id="rId349" Type="http://schemas.openxmlformats.org/officeDocument/2006/relationships/hyperlink" Target="https://www.colombiacompra.gov.co/tienda-virtual-del-estado-colombiano/ordenes-compra/66497" TargetMode="External"/><Relationship Id="rId88" Type="http://schemas.openxmlformats.org/officeDocument/2006/relationships/hyperlink" Target="https://community.secop.gov.co/Public/Tendering/OpportunityDetail/Index?noticeUID=CO1.NTC.1701102&amp;isFromPublicArea=True&amp;isModal=False" TargetMode="External"/><Relationship Id="rId111" Type="http://schemas.openxmlformats.org/officeDocument/2006/relationships/hyperlink" Target="https://community.secop.gov.co/Public/Tendering/OpportunityDetail/Index?noticeUID=CO1.NTC.1708387&amp;isFromPublicArea=True&amp;isModal=False" TargetMode="External"/><Relationship Id="rId132" Type="http://schemas.openxmlformats.org/officeDocument/2006/relationships/hyperlink" Target="https://community.secop.gov.co/Public/Tendering/OpportunityDetail/Index?noticeUID=CO1.NTC.1722694&amp;isFromPublicArea=True&amp;isModal=False" TargetMode="External"/><Relationship Id="rId153" Type="http://schemas.openxmlformats.org/officeDocument/2006/relationships/hyperlink" Target="https://community.secop.gov.co/Public/Tendering/OpportunityDetail/Index?noticeUID=CO1.NTC.1732647&amp;isFromPublicArea=True&amp;isModal=False" TargetMode="External"/><Relationship Id="rId174" Type="http://schemas.openxmlformats.org/officeDocument/2006/relationships/hyperlink" Target="https://community.secop.gov.co/Public/Tendering/OpportunityDetail/Index?noticeUID=CO1.NTC.1747942&amp;isFromPublicArea=True&amp;isModal=False" TargetMode="External"/><Relationship Id="rId195" Type="http://schemas.openxmlformats.org/officeDocument/2006/relationships/hyperlink" Target="https://community.secop.gov.co/Public/Tendering/OpportunityDetail/Index?noticeUID=CO1.NTC.1792300&amp;isFromPublicArea=True&amp;isModal=False" TargetMode="External"/><Relationship Id="rId209" Type="http://schemas.openxmlformats.org/officeDocument/2006/relationships/hyperlink" Target="https://community.secop.gov.co/Public/Tendering/OpportunityDetail/Index?noticeUID=CO1.NTC.1796907&amp;isFromPublicArea=True&amp;isModal=False" TargetMode="External"/><Relationship Id="rId360" Type="http://schemas.openxmlformats.org/officeDocument/2006/relationships/hyperlink" Target="https://community.secop.gov.co/Public/Tendering/OpportunityDetail/Index?noticeUID=CO1.NTC.1923547&amp;isFromPublicArea=True&amp;isModal=False" TargetMode="External"/><Relationship Id="rId381" Type="http://schemas.openxmlformats.org/officeDocument/2006/relationships/hyperlink" Target="https://community.secop.gov.co/Public/Tendering/OpportunityDetail/Index?noticeUID=CO1.NTC.1982947&amp;isFromPublicArea=True&amp;isModal=False" TargetMode="External"/><Relationship Id="rId220" Type="http://schemas.openxmlformats.org/officeDocument/2006/relationships/hyperlink" Target="https://community.secop.gov.co/Public/Tendering/OpportunityDetail/Index?noticeUID=CO1.NTC.1804540&amp;isFromPublicArea=True&amp;isModal=False" TargetMode="External"/><Relationship Id="rId241" Type="http://schemas.openxmlformats.org/officeDocument/2006/relationships/hyperlink" Target="https://community.secop.gov.co/Public/Tendering/OpportunityDetail/Index?noticeUID=CO1.NTC.1811146&amp;isFromPublicArea=True&amp;isModal=False" TargetMode="External"/><Relationship Id="rId15" Type="http://schemas.openxmlformats.org/officeDocument/2006/relationships/hyperlink" Target="https://community.secop.gov.co/Public/Tendering/OpportunityDetail/Index?noticeUID=CO1.NTC.1672017&amp;isFromPublicArea=True&amp;isModal=False" TargetMode="External"/><Relationship Id="rId36" Type="http://schemas.openxmlformats.org/officeDocument/2006/relationships/hyperlink" Target="https://community.secop.gov.co/Public/Tendering/OpportunityDetail/Index?noticeUID=CO1.NTC.1674710&amp;isFromPublicArea=True&amp;isModal=False" TargetMode="External"/><Relationship Id="rId57" Type="http://schemas.openxmlformats.org/officeDocument/2006/relationships/hyperlink" Target="https://community.secop.gov.co/Public/Tendering/OpportunityDetail/Index?noticeUID=CO1.NTC.1692460&amp;isFromPublicArea=True&amp;isModal=False" TargetMode="External"/><Relationship Id="rId262" Type="http://schemas.openxmlformats.org/officeDocument/2006/relationships/hyperlink" Target="https://community.secop.gov.co/Public/Tendering/OpportunityDetail/Index?noticeUID=CO1.NTC.1815015&amp;isFromPublicArea=True&amp;isModal=False" TargetMode="External"/><Relationship Id="rId283" Type="http://schemas.openxmlformats.org/officeDocument/2006/relationships/hyperlink" Target="https://community.secop.gov.co/Public/Tendering/OpportunityDetail/Index?noticeUID=CO1.NTC.1820005&amp;isFromPublicArea=True&amp;isModal=False" TargetMode="External"/><Relationship Id="rId318" Type="http://schemas.openxmlformats.org/officeDocument/2006/relationships/hyperlink" Target="https://community.secop.gov.co/Public/Tendering/OpportunityDetail/Index?noticeUID=CO1.NTC.1853930&amp;isFromPublicArea=True&amp;isModal=False" TargetMode="External"/><Relationship Id="rId339" Type="http://schemas.openxmlformats.org/officeDocument/2006/relationships/hyperlink" Target="https://community.secop.gov.co/Public/Tendering/OpportunityDetail/Index?noticeUID=CO1.NTC.1876133&amp;isFromPublicArea=True&amp;isModal=False" TargetMode="External"/><Relationship Id="rId78" Type="http://schemas.openxmlformats.org/officeDocument/2006/relationships/hyperlink" Target="https://community.secop.gov.co/Public/Tendering/OpportunityDetail/Index?noticeUID=CO1.NTC.1700169&amp;isFromPublicArea=True&amp;isModal=False" TargetMode="External"/><Relationship Id="rId99" Type="http://schemas.openxmlformats.org/officeDocument/2006/relationships/hyperlink" Target="https://community.secop.gov.co/Public/Tendering/OpportunityDetail/Index?noticeUID=CO1.NTC.1703029&amp;isFromPublicArea=True&amp;isModal=False" TargetMode="External"/><Relationship Id="rId101" Type="http://schemas.openxmlformats.org/officeDocument/2006/relationships/hyperlink" Target="https://community.secop.gov.co/Public/Tendering/OpportunityDetail/Index?noticeUID=CO1.NTC.1703598&amp;isFromPublicArea=True&amp;isModal=False" TargetMode="External"/><Relationship Id="rId122" Type="http://schemas.openxmlformats.org/officeDocument/2006/relationships/hyperlink" Target="https://community.secop.gov.co/Public/Tendering/OpportunityDetail/Index?noticeUID=CO1.NTC.1710380&amp;isFromPublicArea=True&amp;isModal=False" TargetMode="External"/><Relationship Id="rId143" Type="http://schemas.openxmlformats.org/officeDocument/2006/relationships/hyperlink" Target="https://community.secop.gov.co/Public/Tendering/OpportunityDetail/Index?noticeUID=CO1.NTC.1728102&amp;isFromPublicArea=True&amp;isModal=False" TargetMode="External"/><Relationship Id="rId164" Type="http://schemas.openxmlformats.org/officeDocument/2006/relationships/hyperlink" Target="https://community.secop.gov.co/Public/Tendering/OpportunityDetail/Index?noticeUID=CO1.NTC.1739234&amp;isFromPublicArea=True&amp;isModal=False" TargetMode="External"/><Relationship Id="rId185" Type="http://schemas.openxmlformats.org/officeDocument/2006/relationships/hyperlink" Target="https://community.secop.gov.co/Public/Tendering/OpportunityDetail/Index?noticeUID=CO1.NTC.1739252&amp;isFromPublicArea=True&amp;isModal=False" TargetMode="External"/><Relationship Id="rId350" Type="http://schemas.openxmlformats.org/officeDocument/2006/relationships/hyperlink" Target="https://www.colombiacompra.gov.co/tienda-virtual-del-estado-colombiano/ordenes-compra/66506" TargetMode="External"/><Relationship Id="rId371" Type="http://schemas.openxmlformats.org/officeDocument/2006/relationships/hyperlink" Target="https://community.secop.gov.co/Public/Tendering/OpportunityDetail/Index?noticeUID=CO1.NTC.1925559&amp;isFromPublicArea=True&amp;isModal=False" TargetMode="External"/><Relationship Id="rId9" Type="http://schemas.openxmlformats.org/officeDocument/2006/relationships/hyperlink" Target="https://community.secop.gov.co/Public/Tendering/OpportunityDetail/Index?noticeUID=CO1.NTC.1670356&amp;isFromPublicArea=True&amp;isModal=False" TargetMode="External"/><Relationship Id="rId210" Type="http://schemas.openxmlformats.org/officeDocument/2006/relationships/hyperlink" Target="https://community.secop.gov.co/Public/Tendering/OpportunityDetail/Index?noticeUID=CO1.NTC.1798105&amp;isFromPublicArea=True&amp;isModal=False" TargetMode="External"/><Relationship Id="rId392" Type="http://schemas.openxmlformats.org/officeDocument/2006/relationships/hyperlink" Target="https://www.colombiacompra.gov.co/tienda-virtual-del-estado-colombiano/ordenes-compra/69199" TargetMode="External"/><Relationship Id="rId26" Type="http://schemas.openxmlformats.org/officeDocument/2006/relationships/hyperlink" Target="https://community.secop.gov.co/Public/Tendering/OpportunityDetail/Index?noticeUID=CO1.NTC.1672692&amp;isFromPublicArea=True&amp;isModal=False" TargetMode="External"/><Relationship Id="rId231" Type="http://schemas.openxmlformats.org/officeDocument/2006/relationships/hyperlink" Target="https://community.secop.gov.co/Public/Tendering/OpportunityDetail/Index?noticeUID=CO1.NTC.1808781&amp;isFromPublicArea=True&amp;isModal=False" TargetMode="External"/><Relationship Id="rId252" Type="http://schemas.openxmlformats.org/officeDocument/2006/relationships/hyperlink" Target="https://community.secop.gov.co/Public/Tendering/OpportunityDetail/Index?noticeUID=CO1.NTC.1814019&amp;isFromPublicArea=True&amp;isModal=False" TargetMode="External"/><Relationship Id="rId273" Type="http://schemas.openxmlformats.org/officeDocument/2006/relationships/hyperlink" Target="https://community.secop.gov.co/Public/Tendering/OpportunityDetail/Index?noticeUID=CO1.NTC.1823458&amp;isFromPublicArea=True&amp;isModal=False" TargetMode="External"/><Relationship Id="rId294" Type="http://schemas.openxmlformats.org/officeDocument/2006/relationships/hyperlink" Target="https://community.secop.gov.co/Public/Tendering/OpportunityDetail/Index?noticeUID=CO1.NTC.1823250&amp;isFromPublicArea=True&amp;isModal=False" TargetMode="External"/><Relationship Id="rId308" Type="http://schemas.openxmlformats.org/officeDocument/2006/relationships/hyperlink" Target="https://community.secop.gov.co/Public/Tendering/OpportunityDetail/Index?noticeUID=CO1.NTC.1835578&amp;isFromPublicArea=True&amp;isModal=False" TargetMode="External"/><Relationship Id="rId329" Type="http://schemas.openxmlformats.org/officeDocument/2006/relationships/hyperlink" Target="https://community.secop.gov.co/Public/Tendering/OpportunityDetail/Index?noticeUID=CO1.NTC.1865594&amp;isFromPublicArea=True&amp;isModal=False" TargetMode="External"/><Relationship Id="rId47" Type="http://schemas.openxmlformats.org/officeDocument/2006/relationships/hyperlink" Target="https://community.secop.gov.co/Public/Tendering/OpportunityDetail/Index?noticeUID=CO1.NTC.1684994&amp;isFromPublicArea=True&amp;isModal=False" TargetMode="External"/><Relationship Id="rId68" Type="http://schemas.openxmlformats.org/officeDocument/2006/relationships/hyperlink" Target="https://community.secop.gov.co/Public/Tendering/OpportunityDetail/Index?noticeUID=CO1.NTC.1694809&amp;isFromPublicArea=True&amp;isModal=False" TargetMode="External"/><Relationship Id="rId89" Type="http://schemas.openxmlformats.org/officeDocument/2006/relationships/hyperlink" Target="https://community.secop.gov.co/Public/Tendering/OpportunityDetail/Index?noticeUID=CO1.NTC.1701101&amp;isFromPublicArea=True&amp;isModal=False" TargetMode="External"/><Relationship Id="rId112" Type="http://schemas.openxmlformats.org/officeDocument/2006/relationships/hyperlink" Target="https://community.secop.gov.co/Public/Tendering/OpportunityDetail/Index?noticeUID=CO1.NTC.1708830&amp;isFromPublicArea=True&amp;isModal=False" TargetMode="External"/><Relationship Id="rId133" Type="http://schemas.openxmlformats.org/officeDocument/2006/relationships/hyperlink" Target="https://community.secop.gov.co/Public/Tendering/OpportunityDetail/Index?noticeUID=CO1.NTC.1719557&amp;isFromPublicArea=True&amp;isModal=False" TargetMode="External"/><Relationship Id="rId154" Type="http://schemas.openxmlformats.org/officeDocument/2006/relationships/hyperlink" Target="https://community.secop.gov.co/Public/Tendering/OpportunityDetail/Index?noticeUID=CO1.NTC.1732574&amp;isFromPublicArea=True&amp;isModal=False" TargetMode="External"/><Relationship Id="rId175" Type="http://schemas.openxmlformats.org/officeDocument/2006/relationships/hyperlink" Target="https://community.secop.gov.co/Public/Tendering/OpportunityDetail/Index?noticeUID=CO1.NTC.1748028&amp;isFromPublicArea=True&amp;isModal=False" TargetMode="External"/><Relationship Id="rId340" Type="http://schemas.openxmlformats.org/officeDocument/2006/relationships/hyperlink" Target="https://community.secop.gov.co/Public/Tendering/OpportunityDetail/Index?noticeUID=CO1.NTC.1871630&amp;isFromPublicArea=True&amp;isModal=False" TargetMode="External"/><Relationship Id="rId361" Type="http://schemas.openxmlformats.org/officeDocument/2006/relationships/hyperlink" Target="https://community.secop.gov.co/Public/Tendering/OpportunityDetail/Index?noticeUID=CO1.NTC.1923798&amp;isFromPublicArea=True&amp;isModal=False" TargetMode="External"/><Relationship Id="rId196" Type="http://schemas.openxmlformats.org/officeDocument/2006/relationships/hyperlink" Target="https://community.secop.gov.co/Public/Tendering/OpportunityDetail/Index?noticeUID=CO1.NTC.1792465&amp;isFromPublicArea=True&amp;isModal=False" TargetMode="External"/><Relationship Id="rId200" Type="http://schemas.openxmlformats.org/officeDocument/2006/relationships/hyperlink" Target="https://community.secop.gov.co/Public/Tendering/OpportunityDetail/Index?noticeUID=CO1.NTC.1793672&amp;isFromPublicArea=True&amp;isModal=False" TargetMode="External"/><Relationship Id="rId382" Type="http://schemas.openxmlformats.org/officeDocument/2006/relationships/hyperlink" Target="https://community.secop.gov.co/Public/Tendering/OpportunityDetail/Index?noticeUID=CO1.NTC.1983160&amp;isFromPublicArea=True&amp;isModal=False" TargetMode="External"/><Relationship Id="rId16" Type="http://schemas.openxmlformats.org/officeDocument/2006/relationships/hyperlink" Target="https://community.secop.gov.co/Public/Tendering/OpportunityDetail/Index?noticeUID=CO1.NTC.1671535&amp;isFromPublicArea=True&amp;isModal=False" TargetMode="External"/><Relationship Id="rId221" Type="http://schemas.openxmlformats.org/officeDocument/2006/relationships/hyperlink" Target="https://community.secop.gov.co/Public/Tendering/OpportunityDetail/Index?noticeUID=CO1.NTC.1805660&amp;isFromPublicArea=True&amp;isModal=False" TargetMode="External"/><Relationship Id="rId242" Type="http://schemas.openxmlformats.org/officeDocument/2006/relationships/hyperlink" Target="https://community.secop.gov.co/Public/Tendering/OpportunityDetail/Index?noticeUID=CO1.NTC.1810020&amp;isFromPublicArea=True&amp;isModal=False" TargetMode="External"/><Relationship Id="rId263" Type="http://schemas.openxmlformats.org/officeDocument/2006/relationships/hyperlink" Target="https://community.secop.gov.co/Public/Tendering/OpportunityDetail/Index?noticeUID=CO1.NTC.1815016&amp;isFromPublicArea=True&amp;isModal=False" TargetMode="External"/><Relationship Id="rId284" Type="http://schemas.openxmlformats.org/officeDocument/2006/relationships/hyperlink" Target="https://community.secop.gov.co/Public/Tendering/OpportunityDetail/Index?noticeUID=CO1.NTC.1823777&amp;isFromPublicArea=True&amp;isModal=False" TargetMode="External"/><Relationship Id="rId319" Type="http://schemas.openxmlformats.org/officeDocument/2006/relationships/hyperlink" Target="https://community.secop.gov.co/Public/Tendering/OpportunityDetail/Index?noticeUID=CO1.NTC.1853832&amp;isFromPublicArea=True&amp;isModal=False" TargetMode="External"/><Relationship Id="rId37" Type="http://schemas.openxmlformats.org/officeDocument/2006/relationships/hyperlink" Target="https://community.secop.gov.co/Public/Tendering/OpportunityDetail/Index?noticeUID=CO1.NTC.1677347&amp;isFromPublicArea=True&amp;isModal=False" TargetMode="External"/><Relationship Id="rId58" Type="http://schemas.openxmlformats.org/officeDocument/2006/relationships/hyperlink" Target="https://community.secop.gov.co/Public/Tendering/OpportunityDetail/Index?noticeUID=CO1.NTC.1685798&amp;isFromPublicArea=True&amp;isModal=False" TargetMode="External"/><Relationship Id="rId79" Type="http://schemas.openxmlformats.org/officeDocument/2006/relationships/hyperlink" Target="https://community.secop.gov.co/Public/Tendering/OpportunityDetail/Index?noticeUID=CO1.NTC.1696159&amp;isFromPublicArea=True&amp;isModal=False" TargetMode="External"/><Relationship Id="rId102" Type="http://schemas.openxmlformats.org/officeDocument/2006/relationships/hyperlink" Target="https://community.secop.gov.co/Public/Tendering/OpportunityDetail/Index?noticeUID=CO1.NTC.1702802&amp;isFromPublicArea=True&amp;isModal=False" TargetMode="External"/><Relationship Id="rId123" Type="http://schemas.openxmlformats.org/officeDocument/2006/relationships/hyperlink" Target="https://community.secop.gov.co/Public/Tendering/OpportunityDetail/Index?noticeUID=CO1.NTC.1712028&amp;isFromPublicArea=True&amp;isModal=False" TargetMode="External"/><Relationship Id="rId144" Type="http://schemas.openxmlformats.org/officeDocument/2006/relationships/hyperlink" Target="https://community.secop.gov.co/Public/Tendering/OpportunityDetail/Index?noticeUID=CO1.NTC.1728549&amp;isFromPublicArea=True&amp;isModal=False" TargetMode="External"/><Relationship Id="rId330" Type="http://schemas.openxmlformats.org/officeDocument/2006/relationships/hyperlink" Target="https://community.secop.gov.co/Public/Tendering/OpportunityDetail/Index?noticeUID=CO1.NTC.1865473&amp;isFromPublicArea=True&amp;isModal=False" TargetMode="External"/><Relationship Id="rId90" Type="http://schemas.openxmlformats.org/officeDocument/2006/relationships/hyperlink" Target="https://community.secop.gov.co/Public/Tendering/OpportunityDetail/Index?noticeUID=CO1.NTC.1701272&amp;isFromPublicArea=True&amp;isModal=False" TargetMode="External"/><Relationship Id="rId165" Type="http://schemas.openxmlformats.org/officeDocument/2006/relationships/hyperlink" Target="https://community.secop.gov.co/Public/Tendering/OpportunityDetail/Index?noticeUID=CO1.NTC.1743206&amp;isFromPublicArea=True&amp;isModal=False" TargetMode="External"/><Relationship Id="rId186" Type="http://schemas.openxmlformats.org/officeDocument/2006/relationships/hyperlink" Target="https://community.secop.gov.co/Public/Tendering/OpportunityDetail/Index?noticeUID=CO1.NTC.1778999&amp;isFromPublicArea=True&amp;isModal=False" TargetMode="External"/><Relationship Id="rId351" Type="http://schemas.openxmlformats.org/officeDocument/2006/relationships/hyperlink" Target="https://community.secop.gov.co/Public/Tendering/OpportunityDetail/Index?noticeUID=CO1.NTC.1882073&amp;isFromPublicArea=True&amp;isModal=False" TargetMode="External"/><Relationship Id="rId372" Type="http://schemas.openxmlformats.org/officeDocument/2006/relationships/hyperlink" Target="https://community.secop.gov.co/Public/Tendering/OpportunityDetail/Index?noticeUID=CO1.NTC.1925615&amp;isFromPublicArea=True&amp;isModal=False" TargetMode="External"/><Relationship Id="rId393" Type="http://schemas.openxmlformats.org/officeDocument/2006/relationships/hyperlink" Target="https://community.secop.gov.co/Public/Tendering/OpportunityDetail/Index?noticeUID=CO1.NTC.2003586&amp;isFromPublicArea=True&amp;isModal=False" TargetMode="External"/><Relationship Id="rId211" Type="http://schemas.openxmlformats.org/officeDocument/2006/relationships/hyperlink" Target="https://community.secop.gov.co/Public/Tendering/OpportunityDetail/Index?noticeUID=CO1.NTC.1800187&amp;isFromPublicArea=True&amp;isModal=False" TargetMode="External"/><Relationship Id="rId232" Type="http://schemas.openxmlformats.org/officeDocument/2006/relationships/hyperlink" Target="https://community.secop.gov.co/Public/Tendering/OpportunityDetail/Index?noticeUID=CO1.NTC.1808797&amp;isFromPublicArea=True&amp;isModal=False" TargetMode="External"/><Relationship Id="rId253" Type="http://schemas.openxmlformats.org/officeDocument/2006/relationships/hyperlink" Target="https://community.secop.gov.co/Public/Tendering/OpportunityDetail/Index?noticeUID=CO1.NTC.1814715&amp;isFromPublicArea=True&amp;isModal=False" TargetMode="External"/><Relationship Id="rId274" Type="http://schemas.openxmlformats.org/officeDocument/2006/relationships/hyperlink" Target="https://community.secop.gov.co/Public/Tendering/OpportunityDetail/Index?noticeUID=CO1.NTC.1817540&amp;isFromPublicArea=True&amp;isModal=False" TargetMode="External"/><Relationship Id="rId295" Type="http://schemas.openxmlformats.org/officeDocument/2006/relationships/hyperlink" Target="https://community.secop.gov.co/Public/Tendering/OpportunityDetail/Index?noticeUID=CO1.NTC.1823267&amp;isFromPublicArea=True&amp;isModal=False" TargetMode="External"/><Relationship Id="rId309" Type="http://schemas.openxmlformats.org/officeDocument/2006/relationships/hyperlink" Target="https://community.secop.gov.co/Public/Tendering/OpportunityDetail/Index?noticeUID=CO1.NTC.1817850&amp;isFromPublicArea=True&amp;isModal=False" TargetMode="External"/><Relationship Id="rId27" Type="http://schemas.openxmlformats.org/officeDocument/2006/relationships/hyperlink" Target="https://community.secop.gov.co/Public/Tendering/OpportunityDetail/Index?noticeUID=CO1.NTC.1673315&amp;isFromPublicArea=True&amp;isModal=False" TargetMode="External"/><Relationship Id="rId48" Type="http://schemas.openxmlformats.org/officeDocument/2006/relationships/hyperlink" Target="https://community.secop.gov.co/Public/Tendering/OpportunityDetail/Index?noticeUID=CO1.NTC.1683552&amp;isFromPublicArea=True&amp;isModal=False" TargetMode="External"/><Relationship Id="rId69" Type="http://schemas.openxmlformats.org/officeDocument/2006/relationships/hyperlink" Target="https://community.secop.gov.co/Public/Tendering/OpportunityDetail/Index?noticeUID=CO1.NTC.1694657&amp;isFromPublicArea=True&amp;isModal=False" TargetMode="External"/><Relationship Id="rId113" Type="http://schemas.openxmlformats.org/officeDocument/2006/relationships/hyperlink" Target="https://community.secop.gov.co/Public/Tendering/OpportunityDetail/Index?noticeUID=CO1.NTC.1706996&amp;isFromPublicArea=True&amp;isModal=False" TargetMode="External"/><Relationship Id="rId134" Type="http://schemas.openxmlformats.org/officeDocument/2006/relationships/hyperlink" Target="https://community.secop.gov.co/Public/Tendering/OpportunityDetail/Index?noticeUID=CO1.NTC.1719651&amp;isFromPublicArea=True&amp;isModal=False" TargetMode="External"/><Relationship Id="rId320" Type="http://schemas.openxmlformats.org/officeDocument/2006/relationships/hyperlink" Target="https://community.secop.gov.co/Public/Tendering/OpportunityDetail/Index?noticeUID=CO1.NTC.1854204&amp;isFromPublicArea=True&amp;isModal=False" TargetMode="External"/><Relationship Id="rId80" Type="http://schemas.openxmlformats.org/officeDocument/2006/relationships/hyperlink" Target="https://community.secop.gov.co/Public/Tendering/OpportunityDetail/Index?noticeUID=CO1.NTC.1697073&amp;isFromPublicArea=True&amp;isModal=False" TargetMode="External"/><Relationship Id="rId155" Type="http://schemas.openxmlformats.org/officeDocument/2006/relationships/hyperlink" Target="https://community.secop.gov.co/Public/Tendering/OpportunityDetail/Index?noticeUID=CO1.NTC.1735684&amp;isFromPublicArea=True&amp;isModal=False" TargetMode="External"/><Relationship Id="rId176" Type="http://schemas.openxmlformats.org/officeDocument/2006/relationships/hyperlink" Target="https://community.secop.gov.co/Public/Tendering/OpportunityDetail/Index?noticeUID=CO1.NTC.1747949&amp;isFromPublicArea=True&amp;isModal=False" TargetMode="External"/><Relationship Id="rId197" Type="http://schemas.openxmlformats.org/officeDocument/2006/relationships/hyperlink" Target="https://community.secop.gov.co/Public/Tendering/OpportunityDetail/Index?noticeUID=CO1.NTC.1792629&amp;isFromPublicArea=True&amp;isModal=False" TargetMode="External"/><Relationship Id="rId341" Type="http://schemas.openxmlformats.org/officeDocument/2006/relationships/hyperlink" Target="https://community.secop.gov.co/Public/Tendering/OpportunityDetail/Index?noticeUID=CO1.NTC.1854205&amp;isFromPublicArea=True&amp;isModal=False" TargetMode="External"/><Relationship Id="rId362" Type="http://schemas.openxmlformats.org/officeDocument/2006/relationships/hyperlink" Target="https://community.secop.gov.co/Public/Tendering/OpportunityDetail/Index?noticeUID=CO1.NTC.1907644&amp;isFromPublicArea=True&amp;isModal=False" TargetMode="External"/><Relationship Id="rId383" Type="http://schemas.openxmlformats.org/officeDocument/2006/relationships/hyperlink" Target="https://community.secop.gov.co/Public/Tendering/OpportunityDetail/Index?noticeUID=CO1.NTC.1983034&amp;isFromPublicArea=True&amp;isModal=False" TargetMode="External"/><Relationship Id="rId201" Type="http://schemas.openxmlformats.org/officeDocument/2006/relationships/hyperlink" Target="https://community.secop.gov.co/Public/Tendering/OpportunityDetail/Index?noticeUID=CO1.NTC.1793230&amp;isFromPublicArea=True&amp;isModal=False" TargetMode="External"/><Relationship Id="rId222" Type="http://schemas.openxmlformats.org/officeDocument/2006/relationships/hyperlink" Target="https://community.secop.gov.co/Public/Tendering/OpportunityDetail/Index?noticeUID=CO1.NTC.1806208&amp;isFromPublicArea=True&amp;isModal=False" TargetMode="External"/><Relationship Id="rId243" Type="http://schemas.openxmlformats.org/officeDocument/2006/relationships/hyperlink" Target="https://community.secop.gov.co/Public/Tendering/OpportunityDetail/Index?noticeUID=CO1.NTC.1811776&amp;isFromPublicArea=True&amp;isModal=False" TargetMode="External"/><Relationship Id="rId264" Type="http://schemas.openxmlformats.org/officeDocument/2006/relationships/hyperlink" Target="https://community.secop.gov.co/Public/Tendering/OpportunityDetail/Index?noticeUID=CO1.NTC.1816434&amp;isFromPublicArea=True&amp;isModal=False" TargetMode="External"/><Relationship Id="rId285" Type="http://schemas.openxmlformats.org/officeDocument/2006/relationships/hyperlink" Target="https://community.secop.gov.co/Public/Tendering/OpportunityDetail/Index?noticeUID=CO1.NTC.1823371&amp;isFromPublicArea=True&amp;isModal=False" TargetMode="External"/><Relationship Id="rId17" Type="http://schemas.openxmlformats.org/officeDocument/2006/relationships/hyperlink" Target="https://community.secop.gov.co/Public/Tendering/OpportunityDetail/Index?noticeUID=CO1.NTC.1672226&amp;isFromPublicArea=True&amp;isModal=False" TargetMode="External"/><Relationship Id="rId38" Type="http://schemas.openxmlformats.org/officeDocument/2006/relationships/hyperlink" Target="https://community.secop.gov.co/Public/Tendering/OpportunityDetail/Index?noticeUID=CO1.NTC.1678456&amp;isFromPublicArea=True&amp;isModal=False" TargetMode="External"/><Relationship Id="rId59" Type="http://schemas.openxmlformats.org/officeDocument/2006/relationships/hyperlink" Target="https://community.secop.gov.co/Public/Tendering/OpportunityDetail/Index?noticeUID=CO1.NTC.1684876&amp;isFromPublicArea=True&amp;isModal=False" TargetMode="External"/><Relationship Id="rId103" Type="http://schemas.openxmlformats.org/officeDocument/2006/relationships/hyperlink" Target="https://community.secop.gov.co/Public/Tendering/OpportunityDetail/Index?noticeUID=CO1.NTC.1703675&amp;isFromPublicArea=True&amp;isModal=False" TargetMode="External"/><Relationship Id="rId124" Type="http://schemas.openxmlformats.org/officeDocument/2006/relationships/hyperlink" Target="https://community.secop.gov.co/Public/Tendering/OpportunityDetail/Index?noticeUID=CO1.NTC.1711892&amp;isFromPublicArea=True&amp;isModal=False" TargetMode="External"/><Relationship Id="rId310" Type="http://schemas.openxmlformats.org/officeDocument/2006/relationships/hyperlink" Target="https://community.secop.gov.co/Public/Tendering/OpportunityDetail/Index?noticeUID=CO1.NTC.1839347&amp;isFromPublicArea=True&amp;isModal=False" TargetMode="External"/><Relationship Id="rId70" Type="http://schemas.openxmlformats.org/officeDocument/2006/relationships/hyperlink" Target="https://community.secop.gov.co/Public/Tendering/OpportunityDetail/Index?noticeUID=CO1.NTC.1695614&amp;isFromPublicArea=True&amp;isModal=False" TargetMode="External"/><Relationship Id="rId91" Type="http://schemas.openxmlformats.org/officeDocument/2006/relationships/hyperlink" Target="https://community.secop.gov.co/Public/Tendering/OpportunityDetail/Index?noticeUID=CO1.NTC.1700539&amp;isFromPublicArea=True&amp;isModal=False" TargetMode="External"/><Relationship Id="rId145" Type="http://schemas.openxmlformats.org/officeDocument/2006/relationships/hyperlink" Target="https://community.secop.gov.co/Public/Tendering/OpportunityDetail/Index?noticeUID=CO1.NTC.1729222&amp;isFromPublicArea=True&amp;isModal=False" TargetMode="External"/><Relationship Id="rId166" Type="http://schemas.openxmlformats.org/officeDocument/2006/relationships/hyperlink" Target="https://community.secop.gov.co/Public/Tendering/OpportunityDetail/Index?noticeUID=CO1.NTC.1743008&amp;isFromPublicArea=True&amp;isModal=False" TargetMode="External"/><Relationship Id="rId187" Type="http://schemas.openxmlformats.org/officeDocument/2006/relationships/hyperlink" Target="https://community.secop.gov.co/Public/Tendering/OpportunityDetail/Index?noticeUID=CO1.NTC.1778987&amp;isFromPublicArea=True&amp;isModal=False" TargetMode="External"/><Relationship Id="rId331" Type="http://schemas.openxmlformats.org/officeDocument/2006/relationships/hyperlink" Target="https://community.secop.gov.co/Public/Tendering/OpportunityDetail/Index?noticeUID=CO1.NTC.1865379&amp;isFromPublicArea=True&amp;isModal=False" TargetMode="External"/><Relationship Id="rId352" Type="http://schemas.openxmlformats.org/officeDocument/2006/relationships/hyperlink" Target="https://community.secop.gov.co/Public/Tendering/OpportunityDetail/Index?noticeUID=CO1.NTC.1884392&amp;isFromPublicArea=True&amp;isModal=False" TargetMode="External"/><Relationship Id="rId373" Type="http://schemas.openxmlformats.org/officeDocument/2006/relationships/hyperlink" Target="https://community.secop.gov.co/Public/Tendering/OpportunityDetail/Index?noticeUID=CO1.NTC.1976951&amp;isFromPublicArea=True&amp;isModal=False" TargetMode="External"/><Relationship Id="rId394" Type="http://schemas.openxmlformats.org/officeDocument/2006/relationships/hyperlink" Target="https://community.secop.gov.co/Public/Tendering/OpportunityDetail/Index?noticeUID=CO1.NTC.2002830&amp;isFromPublicArea=True&amp;isModal=False" TargetMode="External"/><Relationship Id="rId1" Type="http://schemas.openxmlformats.org/officeDocument/2006/relationships/hyperlink" Target="https://community.secop.gov.co/Public/Tendering/OpportunityDetail/Index?noticeUID=CO1.NTC.1670037&amp;isFromPublicArea=True&amp;isModal=False" TargetMode="External"/><Relationship Id="rId212" Type="http://schemas.openxmlformats.org/officeDocument/2006/relationships/hyperlink" Target="https://community.secop.gov.co/Public/Tendering/OpportunityDetail/Index?noticeUID=CO1.NTC.1800339&amp;isFromPublicArea=True&amp;isModal=False" TargetMode="External"/><Relationship Id="rId233" Type="http://schemas.openxmlformats.org/officeDocument/2006/relationships/hyperlink" Target="https://community.secop.gov.co/Public/Tendering/OpportunityDetail/Index?noticeUID=CO1.NTC.1809235&amp;isFromPublicArea=True&amp;isModal=False" TargetMode="External"/><Relationship Id="rId254" Type="http://schemas.openxmlformats.org/officeDocument/2006/relationships/hyperlink" Target="https://community.secop.gov.co/Public/Tendering/OpportunityDetail/Index?noticeUID=CO1.NTC.1813906&amp;isFromPublicArea=True&amp;isModal=False" TargetMode="External"/><Relationship Id="rId28" Type="http://schemas.openxmlformats.org/officeDocument/2006/relationships/hyperlink" Target="https://community.secop.gov.co/Public/Tendering/OpportunityDetail/Index?noticeUID=CO1.NTC.1672696&amp;isFromPublicArea=True&amp;isModal=False" TargetMode="External"/><Relationship Id="rId49" Type="http://schemas.openxmlformats.org/officeDocument/2006/relationships/hyperlink" Target="https://community.secop.gov.co/Public/Tendering/OpportunityDetail/Index?noticeUID=CO1.NTC.1684019&amp;isFromPublicArea=True&amp;isModal=False" TargetMode="External"/><Relationship Id="rId114" Type="http://schemas.openxmlformats.org/officeDocument/2006/relationships/hyperlink" Target="https://community.secop.gov.co/Public/Tendering/OpportunityDetail/Index?noticeUID=CO1.NTC.1708505&amp;isFromPublicArea=True&amp;isModal=False" TargetMode="External"/><Relationship Id="rId275" Type="http://schemas.openxmlformats.org/officeDocument/2006/relationships/hyperlink" Target="https://community.secop.gov.co/Public/Tendering/OpportunityDetail/Index?noticeUID=CO1.NTC.1823258&amp;isFromPublicArea=True&amp;isModal=False" TargetMode="External"/><Relationship Id="rId296" Type="http://schemas.openxmlformats.org/officeDocument/2006/relationships/hyperlink" Target="https://community.secop.gov.co/Public/Tendering/OpportunityDetail/Index?noticeUID=CO1.NTC.1823886&amp;isFromPublicArea=True&amp;isModal=False" TargetMode="External"/><Relationship Id="rId300" Type="http://schemas.openxmlformats.org/officeDocument/2006/relationships/hyperlink" Target="https://community.secop.gov.co/Public/Tendering/OpportunityDetail/Index?noticeUID=CO1.NTC.1830777&amp;isFromPublicArea=True&amp;isModal=False" TargetMode="External"/><Relationship Id="rId60" Type="http://schemas.openxmlformats.org/officeDocument/2006/relationships/hyperlink" Target="https://community.secop.gov.co/Public/Tendering/OpportunityDetail/Index?noticeUID=CO1.NTC.1684842&amp;isFromPublicArea=True&amp;isModal=False" TargetMode="External"/><Relationship Id="rId81" Type="http://schemas.openxmlformats.org/officeDocument/2006/relationships/hyperlink" Target="https://community.secop.gov.co/Public/Tendering/OpportunityDetail/Index?noticeUID=CO1.NTC.1700887&amp;isFromPublicArea=True&amp;isModal=False" TargetMode="External"/><Relationship Id="rId135" Type="http://schemas.openxmlformats.org/officeDocument/2006/relationships/hyperlink" Target="https://community.secop.gov.co/Public/Tendering/OpportunityDetail/Index?noticeUID=CO1.NTC.1725929&amp;isFromPublicArea=True&amp;isModal=False" TargetMode="External"/><Relationship Id="rId156" Type="http://schemas.openxmlformats.org/officeDocument/2006/relationships/hyperlink" Target="https://community.secop.gov.co/Public/Tendering/OpportunityDetail/Index?noticeUID=CO1.NTC.1732857&amp;isFromPublicArea=True&amp;isModal=False" TargetMode="External"/><Relationship Id="rId177" Type="http://schemas.openxmlformats.org/officeDocument/2006/relationships/hyperlink" Target="https://community.secop.gov.co/Public/Tendering/OpportunityDetail/Index?noticeUID=CO1.NTC.1752009&amp;isFromPublicArea=True&amp;isModal=False" TargetMode="External"/><Relationship Id="rId198" Type="http://schemas.openxmlformats.org/officeDocument/2006/relationships/hyperlink" Target="https://community.secop.gov.co/Public/Tendering/OpportunityDetail/Index?noticeUID=CO1.NTC.1792815&amp;isFromPublicArea=True&amp;isModal=False" TargetMode="External"/><Relationship Id="rId321" Type="http://schemas.openxmlformats.org/officeDocument/2006/relationships/hyperlink" Target="https://community.secop.gov.co/Public/Tendering/OpportunityDetail/Index?noticeUID=CO1.NTC.1855846&amp;isFromPublicArea=True&amp;isModal=False" TargetMode="External"/><Relationship Id="rId342" Type="http://schemas.openxmlformats.org/officeDocument/2006/relationships/hyperlink" Target="https://community.secop.gov.co/Public/Tendering/OpportunityDetail/Index?noticeUID=CO1.NTC.1850003&amp;isFromPublicArea=True&amp;isModal=False" TargetMode="External"/><Relationship Id="rId363" Type="http://schemas.openxmlformats.org/officeDocument/2006/relationships/hyperlink" Target="https://www.colombiacompra.gov.co/tienda-virtual-del-estado-colombiano/ordenes-compra/67751" TargetMode="External"/><Relationship Id="rId384" Type="http://schemas.openxmlformats.org/officeDocument/2006/relationships/hyperlink" Target="https://community.secop.gov.co/Public/Tendering/OpportunityDetail/Index?noticeUID=CO1.NTC.1987061&amp;isFromPublicArea=True&amp;isModal=False" TargetMode="External"/><Relationship Id="rId202" Type="http://schemas.openxmlformats.org/officeDocument/2006/relationships/hyperlink" Target="https://community.secop.gov.co/Public/Tendering/OpportunityDetail/Index?noticeUID=CO1.NTC.1793517&amp;isFromPublicArea=True&amp;isModal=False" TargetMode="External"/><Relationship Id="rId223" Type="http://schemas.openxmlformats.org/officeDocument/2006/relationships/hyperlink" Target="https://community.secop.gov.co/Public/Tendering/OpportunityDetail/Index?noticeUID=CO1.NTC.1806130&amp;isFromPublicArea=True&amp;isModal=False" TargetMode="External"/><Relationship Id="rId244" Type="http://schemas.openxmlformats.org/officeDocument/2006/relationships/hyperlink" Target="https://community.secop.gov.co/Public/Tendering/OpportunityDetail/Index?noticeUID=CO1.NTC.1809874&amp;isFromPublicArea=True&amp;isModal=False" TargetMode="External"/><Relationship Id="rId18" Type="http://schemas.openxmlformats.org/officeDocument/2006/relationships/hyperlink" Target="https://community.secop.gov.co/Public/Tendering/OpportunityDetail/Index?noticeUID=CO1.NTC.1671346&amp;isFromPublicArea=True&amp;isModal=False" TargetMode="External"/><Relationship Id="rId39" Type="http://schemas.openxmlformats.org/officeDocument/2006/relationships/hyperlink" Target="https://community.secop.gov.co/Public/Tendering/OpportunityDetail/Index?noticeUID=CO1.NTC.1677155&amp;isFromPublicArea=True&amp;isModal=False" TargetMode="External"/><Relationship Id="rId265" Type="http://schemas.openxmlformats.org/officeDocument/2006/relationships/hyperlink" Target="https://community.secop.gov.co/Public/Tendering/OpportunityDetail/Index?noticeUID=CO1.NTC.1816510&amp;isFromPublicArea=True&amp;isModal=False" TargetMode="External"/><Relationship Id="rId286" Type="http://schemas.openxmlformats.org/officeDocument/2006/relationships/hyperlink" Target="https://community.secop.gov.co/Public/Tendering/OpportunityDetail/Index?noticeUID=CO1.NTC.1823446&amp;isFromPublicArea=True&amp;isModal=False" TargetMode="External"/><Relationship Id="rId50" Type="http://schemas.openxmlformats.org/officeDocument/2006/relationships/hyperlink" Target="https://community.secop.gov.co/Public/Tendering/OpportunityDetail/Index?noticeUID=CO1.NTC.1684027&amp;isFromPublicArea=True&amp;isModal=False" TargetMode="External"/><Relationship Id="rId104" Type="http://schemas.openxmlformats.org/officeDocument/2006/relationships/hyperlink" Target="https://community.secop.gov.co/Public/Tendering/OpportunityDetail/Index?noticeUID=CO1.NTC.1707064&amp;isFromPublicArea=True&amp;isModal=False" TargetMode="External"/><Relationship Id="rId125" Type="http://schemas.openxmlformats.org/officeDocument/2006/relationships/hyperlink" Target="https://community.secop.gov.co/Public/Tendering/OpportunityDetail/Index?noticeUID=CO1.NTC.1722914&amp;isFromPublicArea=True&amp;isModal=False" TargetMode="External"/><Relationship Id="rId146" Type="http://schemas.openxmlformats.org/officeDocument/2006/relationships/hyperlink" Target="https://community.secop.gov.co/Public/Tendering/OpportunityDetail/Index?noticeUID=CO1.NTC.1732712&amp;isFromPublicArea=True&amp;isModal=False" TargetMode="External"/><Relationship Id="rId167" Type="http://schemas.openxmlformats.org/officeDocument/2006/relationships/hyperlink" Target="https://community.secop.gov.co/Public/Tendering/OpportunityDetail/Index?noticeUID=CO1.NTC.1744667&amp;isFromPublicArea=True&amp;isModal=False" TargetMode="External"/><Relationship Id="rId188" Type="http://schemas.openxmlformats.org/officeDocument/2006/relationships/hyperlink" Target="https://community.secop.gov.co/Public/Tendering/OpportunityDetail/Index?noticeUID=CO1.NTC.1761855&amp;isFromPublicArea=True&amp;isModal=False" TargetMode="External"/><Relationship Id="rId311" Type="http://schemas.openxmlformats.org/officeDocument/2006/relationships/hyperlink" Target="https://community.secop.gov.co/Public/Tendering/OpportunityDetail/Index?noticeUID=CO1.NTC.1846617&amp;isFromPublicArea=True&amp;isModal=False" TargetMode="External"/><Relationship Id="rId332" Type="http://schemas.openxmlformats.org/officeDocument/2006/relationships/hyperlink" Target="https://community.secop.gov.co/Public/Tendering/OpportunityDetail/Index?noticeUID=CO1.NTC.1865381&amp;isFromPublicArea=True&amp;isModal=False" TargetMode="External"/><Relationship Id="rId353" Type="http://schemas.openxmlformats.org/officeDocument/2006/relationships/hyperlink" Target="https://community.secop.gov.co/Public/Tendering/OpportunityDetail/Index?noticeUID=CO1.NTC.1897923&amp;isFromPublicArea=True&amp;isModal=False" TargetMode="External"/><Relationship Id="rId374" Type="http://schemas.openxmlformats.org/officeDocument/2006/relationships/hyperlink" Target="https://community.secop.gov.co/Public/Tendering/OpportunityDetail/Index?noticeUID=CO1.NTC.1980884&amp;isFromPublicArea=True&amp;isModal=False" TargetMode="External"/><Relationship Id="rId395" Type="http://schemas.openxmlformats.org/officeDocument/2006/relationships/hyperlink" Target="https://community.secop.gov.co/Public/Tendering/OpportunityDetail/Index?noticeUID=CO1.NTC.2002940&amp;isFromPublicArea=True&amp;isModal=False" TargetMode="External"/><Relationship Id="rId71" Type="http://schemas.openxmlformats.org/officeDocument/2006/relationships/hyperlink" Target="https://community.secop.gov.co/Public/Tendering/OpportunityDetail/Index?noticeUID=CO1.NTC.1693011&amp;isFromPublicArea=True&amp;isModal=False" TargetMode="External"/><Relationship Id="rId92" Type="http://schemas.openxmlformats.org/officeDocument/2006/relationships/hyperlink" Target="https://community.secop.gov.co/Public/Tendering/OpportunityDetail/Index?noticeUID=CO1.NTC.1709664&amp;isFromPublicArea=True&amp;isModal=False" TargetMode="External"/><Relationship Id="rId213" Type="http://schemas.openxmlformats.org/officeDocument/2006/relationships/hyperlink" Target="https://community.secop.gov.co/Public/Tendering/OpportunityDetail/Index?noticeUID=CO1.NTC.1800345&amp;isFromPublicArea=True&amp;isModal=False" TargetMode="External"/><Relationship Id="rId234" Type="http://schemas.openxmlformats.org/officeDocument/2006/relationships/hyperlink" Target="https://community.secop.gov.co/Public/Tendering/OpportunityDetail/Index?noticeUID=CO1.NTC.1809327&amp;isFromPublicArea=True&amp;isModal=False" TargetMode="External"/><Relationship Id="rId2" Type="http://schemas.openxmlformats.org/officeDocument/2006/relationships/hyperlink" Target="https://community.secop.gov.co/Public/Tendering/OpportunityDetail/Index?noticeUID=CO1.NTC.1670240&amp;isFromPublicArea=True&amp;isModal=False" TargetMode="External"/><Relationship Id="rId29" Type="http://schemas.openxmlformats.org/officeDocument/2006/relationships/hyperlink" Target="https://community.secop.gov.co/Public/Tendering/OpportunityDetail/Index?noticeUID=CO1.NTC.1673092&amp;isFromPublicArea=True&amp;isModal=False" TargetMode="External"/><Relationship Id="rId255" Type="http://schemas.openxmlformats.org/officeDocument/2006/relationships/hyperlink" Target="https://community.secop.gov.co/Public/Tendering/OpportunityDetail/Index?noticeUID=CO1.NTC.1812329&amp;isFromPublicArea=True&amp;isModal=False" TargetMode="External"/><Relationship Id="rId276" Type="http://schemas.openxmlformats.org/officeDocument/2006/relationships/hyperlink" Target="https://community.secop.gov.co/Public/Tendering/OpportunityDetail/Index?noticeUID=CO1.NTC.1818725&amp;isFromPublicArea=True&amp;isModal=False" TargetMode="External"/><Relationship Id="rId297" Type="http://schemas.openxmlformats.org/officeDocument/2006/relationships/hyperlink" Target="https://community.secop.gov.co/Public/Tendering/OpportunityDetail/Index?noticeUID=CO1.NTC.1828281&amp;isFromPublicArea=True&amp;isModal=False" TargetMode="External"/><Relationship Id="rId40" Type="http://schemas.openxmlformats.org/officeDocument/2006/relationships/hyperlink" Target="https://community.secop.gov.co/Public/Tendering/OpportunityDetail/Index?noticeUID=CO1.NTC.1677890&amp;isFromPublicArea=True&amp;isModal=False" TargetMode="External"/><Relationship Id="rId115" Type="http://schemas.openxmlformats.org/officeDocument/2006/relationships/hyperlink" Target="https://community.secop.gov.co/Public/Tendering/OpportunityDetail/Index?noticeUID=CO1.NTC.1707195&amp;isFromPublicArea=True&amp;isModal=False" TargetMode="External"/><Relationship Id="rId136" Type="http://schemas.openxmlformats.org/officeDocument/2006/relationships/hyperlink" Target="https://community.secop.gov.co/Public/Tendering/OpportunityDetail/Index?noticeUID=CO1.NTC.1726963&amp;isFromPublicArea=True&amp;isModal=False" TargetMode="External"/><Relationship Id="rId157" Type="http://schemas.openxmlformats.org/officeDocument/2006/relationships/hyperlink" Target="https://community.secop.gov.co/Public/Tendering/OpportunityDetail/Index?noticeUID=CO1.NTC.1732799&amp;isFromPublicArea=True&amp;isModal=False" TargetMode="External"/><Relationship Id="rId178" Type="http://schemas.openxmlformats.org/officeDocument/2006/relationships/hyperlink" Target="https://community.secop.gov.co/Public/Tendering/OpportunityDetail/Index?noticeUID=CO1.NTC.1749668&amp;isFromPublicArea=True&amp;isModal=False" TargetMode="External"/><Relationship Id="rId301" Type="http://schemas.openxmlformats.org/officeDocument/2006/relationships/hyperlink" Target="https://community.secop.gov.co/Public/Tendering/OpportunityDetail/Index?noticeUID=CO1.NTC.1834794&amp;isFromPublicArea=True&amp;isModal=False" TargetMode="External"/><Relationship Id="rId322" Type="http://schemas.openxmlformats.org/officeDocument/2006/relationships/hyperlink" Target="https://community.secop.gov.co/Public/Tendering/OpportunityDetail/Index?noticeUID=CO1.NTC.1858824&amp;isFromPublicArea=True&amp;isModal=False" TargetMode="External"/><Relationship Id="rId343" Type="http://schemas.openxmlformats.org/officeDocument/2006/relationships/hyperlink" Target="https://community.secop.gov.co/Public/Tendering/OpportunityDetail/Index?noticeUID=CO1.NTC.1873047&amp;isFromPublicArea=True&amp;isModal=False" TargetMode="External"/><Relationship Id="rId364" Type="http://schemas.openxmlformats.org/officeDocument/2006/relationships/hyperlink" Target="https://community.secop.gov.co/Public/Tendering/OpportunityDetail/Index?noticeUID=CO1.NTC.1937416&amp;isFromPublicArea=True&amp;isModal=False" TargetMode="External"/><Relationship Id="rId61" Type="http://schemas.openxmlformats.org/officeDocument/2006/relationships/hyperlink" Target="https://community.secop.gov.co/Public/Tendering/OpportunityDetail/Index?noticeUID=CO1.NTC.1685927&amp;isFromPublicArea=True&amp;isModal=False" TargetMode="External"/><Relationship Id="rId82" Type="http://schemas.openxmlformats.org/officeDocument/2006/relationships/hyperlink" Target="https://community.secop.gov.co/Public/Tendering/OpportunityDetail/Index?noticeUID=CO1.NTC.1698343&amp;isFromPublicArea=True&amp;isModal=False" TargetMode="External"/><Relationship Id="rId199" Type="http://schemas.openxmlformats.org/officeDocument/2006/relationships/hyperlink" Target="https://community.secop.gov.co/Public/Tendering/OpportunityDetail/Index?noticeUID=CO1.NTC.1792527&amp;isFromPublicArea=True&amp;isModal=False" TargetMode="External"/><Relationship Id="rId203" Type="http://schemas.openxmlformats.org/officeDocument/2006/relationships/hyperlink" Target="https://community.secop.gov.co/Public/Tendering/OpportunityDetail/Index?noticeUID=CO1.NTC.1797482&amp;isFromPublicArea=True&amp;isModal=False" TargetMode="External"/><Relationship Id="rId385" Type="http://schemas.openxmlformats.org/officeDocument/2006/relationships/hyperlink" Target="https://community.secop.gov.co/Public/Tendering/OpportunityDetail/Index?noticeUID=CO1.NTC.1986171&amp;isFromPublicArea=True&amp;isModal=False" TargetMode="External"/><Relationship Id="rId19" Type="http://schemas.openxmlformats.org/officeDocument/2006/relationships/hyperlink" Target="https://community.secop.gov.co/Public/Tendering/OpportunityDetail/Index?noticeUID=CO1.NTC.1670893&amp;isFromPublicArea=True&amp;isModal=False" TargetMode="External"/><Relationship Id="rId224" Type="http://schemas.openxmlformats.org/officeDocument/2006/relationships/hyperlink" Target="https://community.secop.gov.co/Public/Tendering/OpportunityDetail/Index?noticeUID=CO1.NTC.1805503&amp;isFromPublicArea=True&amp;isModal=False" TargetMode="External"/><Relationship Id="rId245" Type="http://schemas.openxmlformats.org/officeDocument/2006/relationships/hyperlink" Target="https://community.secop.gov.co/Public/Tendering/OpportunityDetail/Index?noticeUID=CO1.NTC.1810232&amp;isFromPublicArea=True&amp;isModal=False" TargetMode="External"/><Relationship Id="rId266" Type="http://schemas.openxmlformats.org/officeDocument/2006/relationships/hyperlink" Target="https://community.secop.gov.co/Public/Tendering/OpportunityDetail/Index?noticeUID=CO1.NTC.1816437&amp;isFromPublicArea=True&amp;isModal=False" TargetMode="External"/><Relationship Id="rId287" Type="http://schemas.openxmlformats.org/officeDocument/2006/relationships/hyperlink" Target="https://community.secop.gov.co/Public/Tendering/OpportunityDetail/Index?noticeUID=CO1.NTC.1817565&amp;isFromPublicArea=True&amp;isModal=False" TargetMode="External"/><Relationship Id="rId30" Type="http://schemas.openxmlformats.org/officeDocument/2006/relationships/hyperlink" Target="https://community.secop.gov.co/Public/Tendering/OpportunityDetail/Index?noticeUID=CO1.NTC.1673095&amp;isFromPublicArea=True&amp;isModal=False" TargetMode="External"/><Relationship Id="rId105" Type="http://schemas.openxmlformats.org/officeDocument/2006/relationships/hyperlink" Target="https://community.secop.gov.co/Public/Tendering/OpportunityDetail/Index?noticeUID=CO1.NTC.1706033&amp;isFromPublicArea=True&amp;isModal=False" TargetMode="External"/><Relationship Id="rId126" Type="http://schemas.openxmlformats.org/officeDocument/2006/relationships/hyperlink" Target="https://community.secop.gov.co/Public/Tendering/OpportunityDetail/Index?noticeUID=CO1.NTC.1714158&amp;isFromPublicArea=True&amp;isModal=False" TargetMode="External"/><Relationship Id="rId147" Type="http://schemas.openxmlformats.org/officeDocument/2006/relationships/hyperlink" Target="https://community.secop.gov.co/Public/Tendering/OpportunityDetail/Index?noticeUID=CO1.NTC.1732524&amp;isFromPublicArea=True&amp;isModal=False" TargetMode="External"/><Relationship Id="rId168" Type="http://schemas.openxmlformats.org/officeDocument/2006/relationships/hyperlink" Target="https://community.secop.gov.co/Public/Tendering/OpportunityDetail/Index?noticeUID=CO1.NTC.1744240&amp;isFromPublicArea=True&amp;isModal=False" TargetMode="External"/><Relationship Id="rId312" Type="http://schemas.openxmlformats.org/officeDocument/2006/relationships/hyperlink" Target="https://www.colombiacompra.gov.co/tienda-virtual-del-estado-colombiano/ordenes-compra/65355" TargetMode="External"/><Relationship Id="rId333" Type="http://schemas.openxmlformats.org/officeDocument/2006/relationships/hyperlink" Target="https://www.colombiacompra.gov.co/tienda-virtual-del-estado-colombiano/ordenes-compra/65885" TargetMode="External"/><Relationship Id="rId354" Type="http://schemas.openxmlformats.org/officeDocument/2006/relationships/hyperlink" Target="https://community.secop.gov.co/Public/Tendering/OpportunityDetail/Index?noticeUID=CO1.NTC.1898879&amp;isFromPublicArea=True&amp;isModal=False" TargetMode="External"/><Relationship Id="rId51" Type="http://schemas.openxmlformats.org/officeDocument/2006/relationships/hyperlink" Target="https://community.secop.gov.co/Public/Tendering/OpportunityDetail/Index?noticeUID=CO1.NTC.1690382&amp;isFromPublicArea=True&amp;isModal=False" TargetMode="External"/><Relationship Id="rId72" Type="http://schemas.openxmlformats.org/officeDocument/2006/relationships/hyperlink" Target="https://community.secop.gov.co/Public/Tendering/OpportunityDetail/Index?noticeUID=CO1.NTC.1695295&amp;isFromPublicArea=True&amp;isModal=False" TargetMode="External"/><Relationship Id="rId93" Type="http://schemas.openxmlformats.org/officeDocument/2006/relationships/hyperlink" Target="https://community.secop.gov.co/Public/Tendering/OpportunityDetail/Index?noticeUID=CO1.NTC.1702767&amp;isFromPublicArea=True&amp;isModal=False" TargetMode="External"/><Relationship Id="rId189" Type="http://schemas.openxmlformats.org/officeDocument/2006/relationships/hyperlink" Target="https://community.secop.gov.co/Public/Tendering/OpportunityDetail/Index?noticeUID=CO1.NTC.1773408&amp;isFromPublicArea=True&amp;isModal=False" TargetMode="External"/><Relationship Id="rId375" Type="http://schemas.openxmlformats.org/officeDocument/2006/relationships/hyperlink" Target="https://community.secop.gov.co/Public/Tendering/OpportunityDetail/Index?noticeUID=CO1.NTC.1980601&amp;isFromPublicArea=True&amp;isModal=False" TargetMode="External"/><Relationship Id="rId396" Type="http://schemas.openxmlformats.org/officeDocument/2006/relationships/hyperlink" Target="https://community.secop.gov.co/Public/Tendering/OpportunityDetail/Index?noticeUID=CO1.NTC.2007069&amp;isFromPublicArea=True&amp;isModal=False" TargetMode="External"/><Relationship Id="rId3" Type="http://schemas.openxmlformats.org/officeDocument/2006/relationships/hyperlink" Target="https://community.secop.gov.co/Public/Tendering/OpportunityDetail/Index?noticeUID=CO1.NTC.1670181&amp;isFromPublicArea=True&amp;isModal=False" TargetMode="External"/><Relationship Id="rId214" Type="http://schemas.openxmlformats.org/officeDocument/2006/relationships/hyperlink" Target="https://community.secop.gov.co/Public/Tendering/OpportunityDetail/Index?noticeUID=CO1.NTC.1798326&amp;isFromPublicArea=True&amp;isModal=False" TargetMode="External"/><Relationship Id="rId235" Type="http://schemas.openxmlformats.org/officeDocument/2006/relationships/hyperlink" Target="https://community.secop.gov.co/Public/Tendering/OpportunityDetail/Index?noticeUID=CO1.NTC.1809814&amp;isFromPublicArea=True&amp;isModal=False" TargetMode="External"/><Relationship Id="rId256" Type="http://schemas.openxmlformats.org/officeDocument/2006/relationships/hyperlink" Target="https://community.secop.gov.co/Public/Tendering/OpportunityDetail/Index?noticeUID=CO1.NTC.1814144&amp;isFromPublicArea=True&amp;isModal=False" TargetMode="External"/><Relationship Id="rId277" Type="http://schemas.openxmlformats.org/officeDocument/2006/relationships/hyperlink" Target="https://community.secop.gov.co/Public/Tendering/OpportunityDetail/Index?noticeUID=CO1.NTC.1817174&amp;isFromPublicArea=True&amp;isModal=False" TargetMode="External"/><Relationship Id="rId298" Type="http://schemas.openxmlformats.org/officeDocument/2006/relationships/hyperlink" Target="https://community.secop.gov.co/Public/Tendering/OpportunityDetail/Index?noticeUID=CO1.NTC.1829601&amp;isFromPublicArea=True&amp;isModal=False" TargetMode="External"/><Relationship Id="rId116" Type="http://schemas.openxmlformats.org/officeDocument/2006/relationships/hyperlink" Target="https://community.secop.gov.co/Public/Tendering/OpportunityDetail/Index?noticeUID=CO1.NTC.1710147&amp;isFromPublicArea=True&amp;isModal=False" TargetMode="External"/><Relationship Id="rId137" Type="http://schemas.openxmlformats.org/officeDocument/2006/relationships/hyperlink" Target="https://community.secop.gov.co/Public/Tendering/OpportunityDetail/Index?noticeUID=CO1.NTC.1727275&amp;isFromPublicArea=True&amp;isModal=False" TargetMode="External"/><Relationship Id="rId158" Type="http://schemas.openxmlformats.org/officeDocument/2006/relationships/hyperlink" Target="https://community.secop.gov.co/Public/Tendering/OpportunityDetail/Index?noticeUID=CO1.NTC.1733679&amp;isFromPublicArea=True&amp;isModal=False" TargetMode="External"/><Relationship Id="rId302" Type="http://schemas.openxmlformats.org/officeDocument/2006/relationships/hyperlink" Target="https://community.secop.gov.co/Public/Tendering/OpportunityDetail/Index?noticeUID=CO1.NTC.1834914&amp;isFromPublicArea=True&amp;isModal=False" TargetMode="External"/><Relationship Id="rId323" Type="http://schemas.openxmlformats.org/officeDocument/2006/relationships/hyperlink" Target="https://community.secop.gov.co/Public/Tendering/OpportunityDetail/Index?noticeUID=CO1.NTC.1864918&amp;isFromPublicArea=True&amp;isModal=False" TargetMode="External"/><Relationship Id="rId344" Type="http://schemas.openxmlformats.org/officeDocument/2006/relationships/hyperlink" Target="https://community.secop.gov.co/Public/Tendering/OpportunityDetail/Index?noticeUID=CO1.NTC.1875263&amp;isFromPublicArea=True&amp;isModal=False" TargetMode="External"/><Relationship Id="rId20" Type="http://schemas.openxmlformats.org/officeDocument/2006/relationships/hyperlink" Target="https://community.secop.gov.co/Public/Tendering/OpportunityDetail/Index?noticeUID=CO1.NTC.1672018&amp;isFromPublicArea=True&amp;isModal=False" TargetMode="External"/><Relationship Id="rId41" Type="http://schemas.openxmlformats.org/officeDocument/2006/relationships/hyperlink" Target="https://community.secop.gov.co/Public/Tendering/OpportunityDetail/Index?noticeUID=CO1.NTC.1677854&amp;isFromPublicArea=True&amp;isModal=False" TargetMode="External"/><Relationship Id="rId62" Type="http://schemas.openxmlformats.org/officeDocument/2006/relationships/hyperlink" Target="https://community.secop.gov.co/Public/Tendering/OpportunityDetail/Index?noticeUID=CO1.NTC.1686158&amp;isFromPublicArea=True&amp;isModal=False" TargetMode="External"/><Relationship Id="rId83" Type="http://schemas.openxmlformats.org/officeDocument/2006/relationships/hyperlink" Target="https://community.secop.gov.co/Public/Tendering/OpportunityDetail/Index?noticeUID=CO1.NTC.1698362&amp;isFromPublicArea=True&amp;isModal=False" TargetMode="External"/><Relationship Id="rId179" Type="http://schemas.openxmlformats.org/officeDocument/2006/relationships/hyperlink" Target="https://community.secop.gov.co/Public/Tendering/OpportunityDetail/Index?noticeUID=CO1.NTC.1749294&amp;isFromPublicArea=True&amp;isModal=False" TargetMode="External"/><Relationship Id="rId365" Type="http://schemas.openxmlformats.org/officeDocument/2006/relationships/hyperlink" Target="https://community.secop.gov.co/Public/Tendering/OpportunityDetail/Index?noticeUID=CO1.NTC.1940117&amp;isFromPublicArea=True&amp;isModal=False" TargetMode="External"/><Relationship Id="rId386" Type="http://schemas.openxmlformats.org/officeDocument/2006/relationships/hyperlink" Target="https://community.secop.gov.co/Public/Tendering/OpportunityDetail/Index?noticeUID=CO1.NTC.1986466&amp;isFromPublicArea=True&amp;isModal=False" TargetMode="External"/><Relationship Id="rId190" Type="http://schemas.openxmlformats.org/officeDocument/2006/relationships/hyperlink" Target="https://community.secop.gov.co/Public/Tendering/OpportunityDetail/Index?noticeUID=CO1.NTC.1788676&amp;isFromPublicArea=True&amp;isModal=False" TargetMode="External"/><Relationship Id="rId204" Type="http://schemas.openxmlformats.org/officeDocument/2006/relationships/hyperlink" Target="https://community.secop.gov.co/Public/Tendering/OpportunityDetail/Index?noticeUID=CO1.NTC.1798333&amp;isFromPublicArea=True&amp;isModal=False" TargetMode="External"/><Relationship Id="rId225" Type="http://schemas.openxmlformats.org/officeDocument/2006/relationships/hyperlink" Target="https://community.secop.gov.co/Public/Tendering/OpportunityDetail/Index?noticeUID=CO1.NTC.1809901&amp;isFromPublicArea=True&amp;isModal=False" TargetMode="External"/><Relationship Id="rId246" Type="http://schemas.openxmlformats.org/officeDocument/2006/relationships/hyperlink" Target="https://community.secop.gov.co/Public/Tendering/OpportunityDetail/Index?noticeUID=CO1.NTC.1810074&amp;isFromPublicArea=True&amp;isModal=False" TargetMode="External"/><Relationship Id="rId267" Type="http://schemas.openxmlformats.org/officeDocument/2006/relationships/hyperlink" Target="https://community.secop.gov.co/Public/Tendering/OpportunityDetail/Index?noticeUID=CO1.NTC.1816262&amp;isFromPublicArea=True&amp;isModal=False" TargetMode="External"/><Relationship Id="rId288" Type="http://schemas.openxmlformats.org/officeDocument/2006/relationships/hyperlink" Target="https://community.secop.gov.co/Public/Tendering/OpportunityDetail/Index?noticeUID=CO1.NTC.1818001&amp;isFromPublicArea=True&amp;isModal=False" TargetMode="External"/><Relationship Id="rId106" Type="http://schemas.openxmlformats.org/officeDocument/2006/relationships/hyperlink" Target="https://community.secop.gov.co/Public/Tendering/OpportunityDetail/Index?noticeUID=CO1.NTC.1705967&amp;isFromPublicArea=True&amp;isModal=False" TargetMode="External"/><Relationship Id="rId127" Type="http://schemas.openxmlformats.org/officeDocument/2006/relationships/hyperlink" Target="https://community.secop.gov.co/Public/Tendering/OpportunityDetail/Index?noticeUID=CO1.NTC.1713948&amp;isFromPublicArea=True&amp;isModal=False" TargetMode="External"/><Relationship Id="rId313" Type="http://schemas.openxmlformats.org/officeDocument/2006/relationships/hyperlink" Target="https://community.secop.gov.co/Public/Tendering/OpportunityDetail/Index?noticeUID=CO1.NTC.1846713&amp;isFromPublicArea=True&amp;isModal=False" TargetMode="External"/><Relationship Id="rId10" Type="http://schemas.openxmlformats.org/officeDocument/2006/relationships/hyperlink" Target="https://community.secop.gov.co/Public/Tendering/OpportunityDetail/Index?noticeUID=CO1.NTC.1670807&amp;isFromPublicArea=True&amp;isModal=False" TargetMode="External"/><Relationship Id="rId31" Type="http://schemas.openxmlformats.org/officeDocument/2006/relationships/hyperlink" Target="https://community.secop.gov.co/Public/Tendering/OpportunityDetail/Index?noticeUID=CO1.NTC.1673441&amp;isFromPublicArea=True&amp;isModal=False" TargetMode="External"/><Relationship Id="rId52" Type="http://schemas.openxmlformats.org/officeDocument/2006/relationships/hyperlink" Target="https://community.secop.gov.co/Public/Tendering/OpportunityDetail/Index?noticeUID=CO1.NTC.1684782&amp;isFromPublicArea=True&amp;isModal=False" TargetMode="External"/><Relationship Id="rId73" Type="http://schemas.openxmlformats.org/officeDocument/2006/relationships/hyperlink" Target="https://community.secop.gov.co/Public/Tendering/OpportunityDetail/Index?noticeUID=CO1.NTC.1695424&amp;isFromPublicArea=True&amp;isModal=False" TargetMode="External"/><Relationship Id="rId94" Type="http://schemas.openxmlformats.org/officeDocument/2006/relationships/hyperlink" Target="https://community.secop.gov.co/Public/Tendering/OpportunityDetail/Index?noticeUID=CO1.NTC.1701930&amp;isFromPublicArea=True&amp;isModal=False" TargetMode="External"/><Relationship Id="rId148" Type="http://schemas.openxmlformats.org/officeDocument/2006/relationships/hyperlink" Target="https://community.secop.gov.co/Public/Tendering/OpportunityDetail/Index?noticeUID=CO1.NTC.1732720&amp;isFromPublicArea=True&amp;isModal=False" TargetMode="External"/><Relationship Id="rId169" Type="http://schemas.openxmlformats.org/officeDocument/2006/relationships/hyperlink" Target="https://community.secop.gov.co/Public/Tendering/OpportunityDetail/Index?noticeUID=CO1.NTC.1744166&amp;isFromPublicArea=True&amp;isModal=False" TargetMode="External"/><Relationship Id="rId334" Type="http://schemas.openxmlformats.org/officeDocument/2006/relationships/hyperlink" Target="https://community.secop.gov.co/Public/Tendering/OpportunityDetail/Index?noticeUID=CO1.NTC.1868711&amp;isFromPublicArea=True&amp;isModal=False" TargetMode="External"/><Relationship Id="rId355" Type="http://schemas.openxmlformats.org/officeDocument/2006/relationships/hyperlink" Target="https://community.secop.gov.co/Public/Tendering/OpportunityDetail/Index?noticeUID=CO1.NTC.1901549&amp;isFromPublicArea=True&amp;isModal=False" TargetMode="External"/><Relationship Id="rId376" Type="http://schemas.openxmlformats.org/officeDocument/2006/relationships/hyperlink" Target="https://community.secop.gov.co/Public/Tendering/OpportunityDetail/Index?noticeUID=CO1.NTC.1980505&amp;isFromPublicArea=True&amp;isModal=False" TargetMode="External"/><Relationship Id="rId397" Type="http://schemas.openxmlformats.org/officeDocument/2006/relationships/hyperlink" Target="https://community.secop.gov.co/Public/Tendering/OpportunityDetail/Index?noticeUID=CO1.NTC.2007527&amp;isFromPublicArea=True&amp;isModal=False" TargetMode="External"/><Relationship Id="rId4" Type="http://schemas.openxmlformats.org/officeDocument/2006/relationships/hyperlink" Target="https://community.secop.gov.co/Public/Tendering/OpportunityDetail/Index?noticeUID=CO1.NTC.1670806&amp;isFromPublicArea=True&amp;isModal=False" TargetMode="External"/><Relationship Id="rId180" Type="http://schemas.openxmlformats.org/officeDocument/2006/relationships/hyperlink" Target="https://community.secop.gov.co/Public/Tendering/OpportunityDetail/Index?noticeUID=CO1.NTC.1751385&amp;isFromPublicArea=True&amp;isModal=False" TargetMode="External"/><Relationship Id="rId215" Type="http://schemas.openxmlformats.org/officeDocument/2006/relationships/hyperlink" Target="https://community.secop.gov.co/Public/Tendering/OpportunityDetail/Index?noticeUID=CO1.NTC.1798221&amp;isFromPublicArea=True&amp;isModal=False" TargetMode="External"/><Relationship Id="rId236" Type="http://schemas.openxmlformats.org/officeDocument/2006/relationships/hyperlink" Target="https://community.secop.gov.co/Public/Tendering/OpportunityDetail/Index?noticeUID=CO1.NTC.1809545&amp;isFromPublicArea=True&amp;isModal=False" TargetMode="External"/><Relationship Id="rId257" Type="http://schemas.openxmlformats.org/officeDocument/2006/relationships/hyperlink" Target="https://community.secop.gov.co/Public/Tendering/OpportunityDetail/Index?noticeUID=CO1.NTC.1814332&amp;isFromPublicArea=True&amp;isModal=False" TargetMode="External"/><Relationship Id="rId278" Type="http://schemas.openxmlformats.org/officeDocument/2006/relationships/hyperlink" Target="https://community.secop.gov.co/Public/Tendering/OpportunityDetail/Index?noticeUID=CO1.NTC.1816808&amp;isFromPublicArea=True&amp;isModal=False" TargetMode="External"/><Relationship Id="rId303" Type="http://schemas.openxmlformats.org/officeDocument/2006/relationships/hyperlink" Target="https://community.secop.gov.co/Public/Tendering/OpportunityDetail/Index?noticeUID=CO1.NTC.1833408&amp;isFromPublicArea=True&amp;isModal=False" TargetMode="External"/><Relationship Id="rId42" Type="http://schemas.openxmlformats.org/officeDocument/2006/relationships/hyperlink" Target="https://community.secop.gov.co/Public/Tendering/OpportunityDetail/Index?noticeUID=CO1.NTC.1678825&amp;isFromPublicArea=True&amp;isModal=False" TargetMode="External"/><Relationship Id="rId84" Type="http://schemas.openxmlformats.org/officeDocument/2006/relationships/hyperlink" Target="https://community.secop.gov.co/Public/Tendering/OpportunityDetail/Index?noticeUID=CO1.NTC.1699374&amp;isFromPublicArea=True&amp;isModal=False" TargetMode="External"/><Relationship Id="rId138" Type="http://schemas.openxmlformats.org/officeDocument/2006/relationships/hyperlink" Target="https://community.secop.gov.co/Public/Tendering/OpportunityDetail/Index?noticeUID=CO1.NTC.1727498&amp;isFromPublicArea=True&amp;isModal=False" TargetMode="External"/><Relationship Id="rId345" Type="http://schemas.openxmlformats.org/officeDocument/2006/relationships/hyperlink" Target="https://community.secop.gov.co/Public/Tendering/OpportunityDetail/Index?noticeUID=CO1.NTC.1874523&amp;isFromPublicArea=True&amp;isModal=False" TargetMode="External"/><Relationship Id="rId387" Type="http://schemas.openxmlformats.org/officeDocument/2006/relationships/hyperlink" Target="https://community.secop.gov.co/Public/Tendering/OpportunityDetail/Index?noticeUID=CO1.NTC.1986362&amp;isFromPublicArea=True&amp;isModal=False" TargetMode="External"/><Relationship Id="rId191" Type="http://schemas.openxmlformats.org/officeDocument/2006/relationships/hyperlink" Target="https://community.secop.gov.co/Public/Tendering/OpportunityDetail/Index?noticeUID=CO1.NTC.1788686&amp;isFromPublicArea=True&amp;isModal=False" TargetMode="External"/><Relationship Id="rId205" Type="http://schemas.openxmlformats.org/officeDocument/2006/relationships/hyperlink" Target="https://community.secop.gov.co/Public/Tendering/OpportunityDetail/Index?noticeUID=CO1.NTC.1796083&amp;isFromPublicArea=True&amp;isModal=False" TargetMode="External"/><Relationship Id="rId247" Type="http://schemas.openxmlformats.org/officeDocument/2006/relationships/hyperlink" Target="https://community.secop.gov.co/Public/Tendering/OpportunityDetail/Index?noticeUID=CO1.NTC.1810085&amp;isFromPublicArea=True&amp;isModal=Fal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409"/>
  <sheetViews>
    <sheetView showGridLines="0" tabSelected="1" zoomScaleNormal="100" workbookViewId="0">
      <pane ySplit="2" topLeftCell="A3" activePane="bottomLeft" state="frozen"/>
      <selection pane="bottomLeft" activeCell="B2" sqref="B2"/>
    </sheetView>
  </sheetViews>
  <sheetFormatPr baseColWidth="10" defaultRowHeight="11.25" x14ac:dyDescent="0.25"/>
  <cols>
    <col min="1" max="1" width="3" style="10" customWidth="1"/>
    <col min="2" max="2" width="9.42578125" style="14" bestFit="1" customWidth="1"/>
    <col min="3" max="3" width="9.42578125" style="14" customWidth="1"/>
    <col min="4" max="4" width="34.28515625" style="7" customWidth="1"/>
    <col min="5" max="5" width="12.85546875" style="14" bestFit="1" customWidth="1"/>
    <col min="6" max="6" width="27.140625" style="14" customWidth="1"/>
    <col min="7" max="7" width="12.7109375" style="14" bestFit="1" customWidth="1"/>
    <col min="8" max="8" width="9" style="9" bestFit="1" customWidth="1"/>
    <col min="9" max="9" width="12.85546875" style="14" bestFit="1" customWidth="1"/>
    <col min="10" max="10" width="16.42578125" style="13" customWidth="1"/>
    <col min="11" max="11" width="15.7109375" style="16" customWidth="1"/>
    <col min="12" max="12" width="15.7109375" style="14" customWidth="1"/>
    <col min="13" max="13" width="15.7109375" style="16" customWidth="1"/>
    <col min="14" max="14" width="14.85546875" style="14" bestFit="1" customWidth="1"/>
    <col min="15" max="15" width="13.140625" style="14" bestFit="1" customWidth="1"/>
    <col min="16" max="16" width="34.85546875" style="15" customWidth="1"/>
    <col min="17" max="16384" width="11.42578125" style="10"/>
  </cols>
  <sheetData>
    <row r="1" spans="2:16" s="21" customFormat="1" ht="28.5" customHeight="1" x14ac:dyDescent="0.25">
      <c r="B1" s="64" t="s">
        <v>10</v>
      </c>
      <c r="C1" s="64"/>
      <c r="D1" s="64"/>
      <c r="E1" s="64"/>
      <c r="F1" s="64"/>
      <c r="G1" s="64"/>
      <c r="H1" s="64"/>
      <c r="I1" s="64"/>
      <c r="J1" s="64"/>
      <c r="K1" s="64"/>
      <c r="L1" s="64"/>
      <c r="M1" s="64"/>
      <c r="N1" s="64"/>
      <c r="O1" s="64"/>
      <c r="P1" s="64"/>
    </row>
    <row r="2" spans="2:16" s="11" customFormat="1" ht="33.75" x14ac:dyDescent="0.25">
      <c r="B2" s="2" t="s">
        <v>11</v>
      </c>
      <c r="C2" s="2" t="s">
        <v>1192</v>
      </c>
      <c r="D2" s="2" t="s">
        <v>0</v>
      </c>
      <c r="E2" s="2" t="s">
        <v>1</v>
      </c>
      <c r="F2" s="2" t="s">
        <v>2</v>
      </c>
      <c r="G2" s="2" t="s">
        <v>3</v>
      </c>
      <c r="H2" s="2" t="s">
        <v>5</v>
      </c>
      <c r="I2" s="2" t="s">
        <v>6</v>
      </c>
      <c r="J2" s="3" t="s">
        <v>7</v>
      </c>
      <c r="K2" s="4" t="s">
        <v>581</v>
      </c>
      <c r="L2" s="2" t="s">
        <v>8</v>
      </c>
      <c r="M2" s="5" t="s">
        <v>263</v>
      </c>
      <c r="N2" s="2" t="s">
        <v>9</v>
      </c>
      <c r="O2" s="2" t="s">
        <v>1178</v>
      </c>
      <c r="P2" s="2" t="s">
        <v>4</v>
      </c>
    </row>
    <row r="3" spans="2:16" s="12" customFormat="1" ht="45" x14ac:dyDescent="0.25">
      <c r="B3" s="26">
        <v>1</v>
      </c>
      <c r="C3" s="63" t="s">
        <v>1193</v>
      </c>
      <c r="D3" s="8" t="s">
        <v>12</v>
      </c>
      <c r="E3" s="28">
        <v>3636600</v>
      </c>
      <c r="F3" s="20" t="s">
        <v>606</v>
      </c>
      <c r="G3" s="30" t="s">
        <v>238</v>
      </c>
      <c r="H3" s="31">
        <v>44216</v>
      </c>
      <c r="I3" s="31">
        <v>44549</v>
      </c>
      <c r="J3" s="28">
        <v>40002600</v>
      </c>
      <c r="K3" s="6">
        <v>0.30606060606060603</v>
      </c>
      <c r="L3" s="17">
        <v>12243220</v>
      </c>
      <c r="M3" s="17">
        <v>27759380</v>
      </c>
      <c r="N3" s="1"/>
      <c r="O3" s="1"/>
      <c r="P3" s="33" t="s">
        <v>264</v>
      </c>
    </row>
    <row r="4" spans="2:16" s="12" customFormat="1" ht="67.5" x14ac:dyDescent="0.25">
      <c r="B4" s="27">
        <v>2</v>
      </c>
      <c r="C4" s="63" t="s">
        <v>1193</v>
      </c>
      <c r="D4" s="8" t="s">
        <v>13</v>
      </c>
      <c r="E4" s="29">
        <v>7900000</v>
      </c>
      <c r="F4" s="20" t="s">
        <v>607</v>
      </c>
      <c r="G4" s="24" t="s">
        <v>238</v>
      </c>
      <c r="H4" s="32">
        <v>44216</v>
      </c>
      <c r="I4" s="32">
        <v>44549</v>
      </c>
      <c r="J4" s="29">
        <v>86900000</v>
      </c>
      <c r="K4" s="6">
        <v>0.30606060989643269</v>
      </c>
      <c r="L4" s="17">
        <v>26596667</v>
      </c>
      <c r="M4" s="17">
        <v>60303333</v>
      </c>
      <c r="N4" s="1"/>
      <c r="O4" s="1"/>
      <c r="P4" s="33" t="s">
        <v>265</v>
      </c>
    </row>
    <row r="5" spans="2:16" s="12" customFormat="1" ht="45" x14ac:dyDescent="0.25">
      <c r="B5" s="22">
        <v>3</v>
      </c>
      <c r="C5" s="63" t="s">
        <v>1193</v>
      </c>
      <c r="D5" s="8" t="s">
        <v>14</v>
      </c>
      <c r="E5" s="29">
        <v>4200000</v>
      </c>
      <c r="F5" s="20" t="s">
        <v>608</v>
      </c>
      <c r="G5" s="24" t="s">
        <v>238</v>
      </c>
      <c r="H5" s="32">
        <v>44216</v>
      </c>
      <c r="I5" s="32">
        <v>44549</v>
      </c>
      <c r="J5" s="29">
        <v>46200000</v>
      </c>
      <c r="K5" s="6">
        <v>0.30606060606060603</v>
      </c>
      <c r="L5" s="17">
        <v>14140000</v>
      </c>
      <c r="M5" s="17">
        <v>32060000</v>
      </c>
      <c r="N5" s="1"/>
      <c r="O5" s="1"/>
      <c r="P5" s="33" t="s">
        <v>266</v>
      </c>
    </row>
    <row r="6" spans="2:16" s="12" customFormat="1" ht="56.25" x14ac:dyDescent="0.25">
      <c r="B6" s="26">
        <v>4</v>
      </c>
      <c r="C6" s="63" t="s">
        <v>1193</v>
      </c>
      <c r="D6" s="8" t="s">
        <v>15</v>
      </c>
      <c r="E6" s="29">
        <v>2255210</v>
      </c>
      <c r="F6" s="20" t="s">
        <v>609</v>
      </c>
      <c r="G6" s="24" t="s">
        <v>238</v>
      </c>
      <c r="H6" s="32">
        <v>44216</v>
      </c>
      <c r="I6" s="32">
        <v>44549</v>
      </c>
      <c r="J6" s="29">
        <v>24807310</v>
      </c>
      <c r="K6" s="6">
        <v>0.3060605926237065</v>
      </c>
      <c r="L6" s="17">
        <v>7592540</v>
      </c>
      <c r="M6" s="17">
        <v>17214770</v>
      </c>
      <c r="N6" s="1"/>
      <c r="O6" s="1"/>
      <c r="P6" s="33" t="s">
        <v>267</v>
      </c>
    </row>
    <row r="7" spans="2:16" s="12" customFormat="1" ht="56.25" x14ac:dyDescent="0.25">
      <c r="B7" s="27">
        <v>5</v>
      </c>
      <c r="C7" s="63" t="s">
        <v>1193</v>
      </c>
      <c r="D7" s="8" t="s">
        <v>16</v>
      </c>
      <c r="E7" s="29">
        <v>5245900</v>
      </c>
      <c r="F7" s="20" t="s">
        <v>610</v>
      </c>
      <c r="G7" s="24" t="s">
        <v>238</v>
      </c>
      <c r="H7" s="32">
        <v>44216</v>
      </c>
      <c r="I7" s="32">
        <v>44549</v>
      </c>
      <c r="J7" s="29">
        <v>57704900</v>
      </c>
      <c r="K7" s="6">
        <v>0.30606061183712302</v>
      </c>
      <c r="L7" s="17">
        <v>17661197</v>
      </c>
      <c r="M7" s="17">
        <v>40043703</v>
      </c>
      <c r="N7" s="1"/>
      <c r="O7" s="1"/>
      <c r="P7" s="33" t="s">
        <v>268</v>
      </c>
    </row>
    <row r="8" spans="2:16" s="12" customFormat="1" ht="67.5" x14ac:dyDescent="0.25">
      <c r="B8" s="22">
        <v>6</v>
      </c>
      <c r="C8" s="63" t="s">
        <v>1193</v>
      </c>
      <c r="D8" s="8" t="s">
        <v>17</v>
      </c>
      <c r="E8" s="29">
        <v>5000000</v>
      </c>
      <c r="F8" s="20" t="s">
        <v>611</v>
      </c>
      <c r="G8" s="24" t="s">
        <v>238</v>
      </c>
      <c r="H8" s="32">
        <v>44216</v>
      </c>
      <c r="I8" s="32">
        <v>44549</v>
      </c>
      <c r="J8" s="29">
        <v>55000000</v>
      </c>
      <c r="K8" s="6">
        <v>0.30606060000000002</v>
      </c>
      <c r="L8" s="17">
        <v>16833333</v>
      </c>
      <c r="M8" s="17">
        <v>38166667</v>
      </c>
      <c r="N8" s="1"/>
      <c r="O8" s="1"/>
      <c r="P8" s="33" t="s">
        <v>269</v>
      </c>
    </row>
    <row r="9" spans="2:16" s="12" customFormat="1" ht="56.25" x14ac:dyDescent="0.25">
      <c r="B9" s="26">
        <v>7</v>
      </c>
      <c r="C9" s="63" t="s">
        <v>1193</v>
      </c>
      <c r="D9" s="8" t="s">
        <v>18</v>
      </c>
      <c r="E9" s="29">
        <v>7500000</v>
      </c>
      <c r="F9" s="20" t="s">
        <v>612</v>
      </c>
      <c r="G9" s="24" t="s">
        <v>238</v>
      </c>
      <c r="H9" s="32">
        <v>44216</v>
      </c>
      <c r="I9" s="32">
        <v>44549</v>
      </c>
      <c r="J9" s="29">
        <v>82500000</v>
      </c>
      <c r="K9" s="6">
        <v>0.30606060606060603</v>
      </c>
      <c r="L9" s="17">
        <v>25250000</v>
      </c>
      <c r="M9" s="17">
        <v>57250000</v>
      </c>
      <c r="N9" s="1"/>
      <c r="O9" s="1"/>
      <c r="P9" s="33" t="s">
        <v>270</v>
      </c>
    </row>
    <row r="10" spans="2:16" s="12" customFormat="1" ht="56.25" x14ac:dyDescent="0.25">
      <c r="B10" s="27">
        <v>8</v>
      </c>
      <c r="C10" s="63" t="s">
        <v>1193</v>
      </c>
      <c r="D10" s="8" t="s">
        <v>19</v>
      </c>
      <c r="E10" s="29">
        <v>4500000</v>
      </c>
      <c r="F10" s="20" t="s">
        <v>613</v>
      </c>
      <c r="G10" s="24" t="s">
        <v>238</v>
      </c>
      <c r="H10" s="32">
        <v>44216</v>
      </c>
      <c r="I10" s="32">
        <v>44549</v>
      </c>
      <c r="J10" s="29">
        <v>49500000</v>
      </c>
      <c r="K10" s="6">
        <v>0.30606060606060603</v>
      </c>
      <c r="L10" s="17">
        <v>15150000</v>
      </c>
      <c r="M10" s="17">
        <v>34350000</v>
      </c>
      <c r="N10" s="1"/>
      <c r="O10" s="1"/>
      <c r="P10" s="33" t="s">
        <v>271</v>
      </c>
    </row>
    <row r="11" spans="2:16" s="12" customFormat="1" ht="45" x14ac:dyDescent="0.25">
      <c r="B11" s="22">
        <v>9</v>
      </c>
      <c r="C11" s="63" t="s">
        <v>1193</v>
      </c>
      <c r="D11" s="8" t="s">
        <v>20</v>
      </c>
      <c r="E11" s="29">
        <v>6480000</v>
      </c>
      <c r="F11" s="20" t="s">
        <v>614</v>
      </c>
      <c r="G11" s="24" t="s">
        <v>238</v>
      </c>
      <c r="H11" s="32">
        <v>44216</v>
      </c>
      <c r="I11" s="32">
        <v>44549</v>
      </c>
      <c r="J11" s="29">
        <v>71280000</v>
      </c>
      <c r="K11" s="6">
        <v>0.29090909090909089</v>
      </c>
      <c r="L11" s="17">
        <v>20736000</v>
      </c>
      <c r="M11" s="17">
        <v>50544000</v>
      </c>
      <c r="N11" s="1"/>
      <c r="O11" s="1"/>
      <c r="P11" s="33" t="s">
        <v>922</v>
      </c>
    </row>
    <row r="12" spans="2:16" s="12" customFormat="1" ht="56.25" x14ac:dyDescent="0.25">
      <c r="B12" s="22">
        <v>10</v>
      </c>
      <c r="C12" s="63" t="s">
        <v>1193</v>
      </c>
      <c r="D12" s="8" t="s">
        <v>21</v>
      </c>
      <c r="E12" s="29">
        <v>5705700</v>
      </c>
      <c r="F12" s="20" t="s">
        <v>615</v>
      </c>
      <c r="G12" s="24" t="s">
        <v>238</v>
      </c>
      <c r="H12" s="32">
        <v>44217</v>
      </c>
      <c r="I12" s="32">
        <v>44549</v>
      </c>
      <c r="J12" s="29">
        <v>62762700</v>
      </c>
      <c r="K12" s="6">
        <v>0.30303030303030304</v>
      </c>
      <c r="L12" s="17">
        <v>19019000</v>
      </c>
      <c r="M12" s="17">
        <v>43743700</v>
      </c>
      <c r="N12" s="1"/>
      <c r="O12" s="1"/>
      <c r="P12" s="33" t="s">
        <v>272</v>
      </c>
    </row>
    <row r="13" spans="2:16" s="12" customFormat="1" ht="67.5" x14ac:dyDescent="0.25">
      <c r="B13" s="22">
        <v>11</v>
      </c>
      <c r="C13" s="63" t="s">
        <v>1193</v>
      </c>
      <c r="D13" s="8" t="s">
        <v>977</v>
      </c>
      <c r="E13" s="29">
        <v>7090900</v>
      </c>
      <c r="F13" s="20" t="s">
        <v>616</v>
      </c>
      <c r="G13" s="24" t="s">
        <v>238</v>
      </c>
      <c r="H13" s="32">
        <v>44216</v>
      </c>
      <c r="I13" s="32">
        <v>44549</v>
      </c>
      <c r="J13" s="29">
        <v>77999900</v>
      </c>
      <c r="K13" s="6">
        <v>0.3060606103341158</v>
      </c>
      <c r="L13" s="17">
        <v>23872697</v>
      </c>
      <c r="M13" s="17">
        <v>54127203</v>
      </c>
      <c r="N13" s="1"/>
      <c r="O13" s="1"/>
      <c r="P13" s="33" t="s">
        <v>273</v>
      </c>
    </row>
    <row r="14" spans="2:16" s="12" customFormat="1" ht="45" x14ac:dyDescent="0.25">
      <c r="B14" s="22">
        <v>12</v>
      </c>
      <c r="C14" s="63" t="s">
        <v>1193</v>
      </c>
      <c r="D14" s="8" t="s">
        <v>22</v>
      </c>
      <c r="E14" s="29">
        <v>5705700</v>
      </c>
      <c r="F14" s="20" t="s">
        <v>617</v>
      </c>
      <c r="G14" s="24" t="s">
        <v>238</v>
      </c>
      <c r="H14" s="32">
        <v>44216</v>
      </c>
      <c r="I14" s="32">
        <v>44549</v>
      </c>
      <c r="J14" s="29">
        <v>62762700</v>
      </c>
      <c r="K14" s="6">
        <v>0.30606060606060603</v>
      </c>
      <c r="L14" s="17">
        <v>19209190</v>
      </c>
      <c r="M14" s="17">
        <v>43553510</v>
      </c>
      <c r="N14" s="1"/>
      <c r="O14" s="1"/>
      <c r="P14" s="33" t="s">
        <v>274</v>
      </c>
    </row>
    <row r="15" spans="2:16" s="12" customFormat="1" ht="56.25" x14ac:dyDescent="0.25">
      <c r="B15" s="22">
        <v>13</v>
      </c>
      <c r="C15" s="63" t="s">
        <v>1193</v>
      </c>
      <c r="D15" s="8" t="s">
        <v>23</v>
      </c>
      <c r="E15" s="29">
        <v>3200000</v>
      </c>
      <c r="F15" s="20" t="s">
        <v>618</v>
      </c>
      <c r="G15" s="24" t="s">
        <v>238</v>
      </c>
      <c r="H15" s="32">
        <v>44217</v>
      </c>
      <c r="I15" s="32">
        <v>44549</v>
      </c>
      <c r="J15" s="29">
        <v>35200000</v>
      </c>
      <c r="K15" s="6">
        <v>0.30303031250000001</v>
      </c>
      <c r="L15" s="17">
        <v>10666667</v>
      </c>
      <c r="M15" s="17">
        <v>24533333</v>
      </c>
      <c r="N15" s="1"/>
      <c r="O15" s="1"/>
      <c r="P15" s="33" t="s">
        <v>275</v>
      </c>
    </row>
    <row r="16" spans="2:16" s="12" customFormat="1" ht="67.5" x14ac:dyDescent="0.25">
      <c r="B16" s="22">
        <v>14</v>
      </c>
      <c r="C16" s="63" t="s">
        <v>1193</v>
      </c>
      <c r="D16" s="8" t="s">
        <v>24</v>
      </c>
      <c r="E16" s="29">
        <v>4400000</v>
      </c>
      <c r="F16" s="20" t="s">
        <v>619</v>
      </c>
      <c r="G16" s="24" t="s">
        <v>238</v>
      </c>
      <c r="H16" s="32">
        <v>44216</v>
      </c>
      <c r="I16" s="32">
        <v>44549</v>
      </c>
      <c r="J16" s="29">
        <v>48400000</v>
      </c>
      <c r="K16" s="6">
        <v>0.30606059917355372</v>
      </c>
      <c r="L16" s="17">
        <v>14813333</v>
      </c>
      <c r="M16" s="17">
        <v>33586667</v>
      </c>
      <c r="N16" s="1"/>
      <c r="O16" s="1"/>
      <c r="P16" s="33" t="s">
        <v>923</v>
      </c>
    </row>
    <row r="17" spans="2:16" s="12" customFormat="1" ht="45" x14ac:dyDescent="0.25">
      <c r="B17" s="22">
        <v>15</v>
      </c>
      <c r="C17" s="63" t="s">
        <v>1193</v>
      </c>
      <c r="D17" s="8" t="s">
        <v>25</v>
      </c>
      <c r="E17" s="29">
        <v>3760000</v>
      </c>
      <c r="F17" s="20" t="s">
        <v>620</v>
      </c>
      <c r="G17" s="24" t="s">
        <v>238</v>
      </c>
      <c r="H17" s="32">
        <v>44216</v>
      </c>
      <c r="I17" s="32">
        <v>44549</v>
      </c>
      <c r="J17" s="29">
        <v>41360000</v>
      </c>
      <c r="K17" s="6">
        <v>0.30606061411992264</v>
      </c>
      <c r="L17" s="17">
        <v>12658667</v>
      </c>
      <c r="M17" s="17">
        <v>28701333</v>
      </c>
      <c r="N17" s="1"/>
      <c r="O17" s="1"/>
      <c r="P17" s="33" t="s">
        <v>276</v>
      </c>
    </row>
    <row r="18" spans="2:16" s="12" customFormat="1" ht="45" x14ac:dyDescent="0.25">
      <c r="B18" s="22">
        <v>16</v>
      </c>
      <c r="C18" s="63" t="s">
        <v>1193</v>
      </c>
      <c r="D18" s="8" t="s">
        <v>26</v>
      </c>
      <c r="E18" s="29">
        <v>6480000</v>
      </c>
      <c r="F18" s="20" t="s">
        <v>621</v>
      </c>
      <c r="G18" s="24" t="s">
        <v>238</v>
      </c>
      <c r="H18" s="32">
        <v>44216</v>
      </c>
      <c r="I18" s="32">
        <v>44549</v>
      </c>
      <c r="J18" s="29">
        <v>71280000</v>
      </c>
      <c r="K18" s="6">
        <v>0.30606060606060603</v>
      </c>
      <c r="L18" s="17">
        <v>21816000</v>
      </c>
      <c r="M18" s="17">
        <v>49464000</v>
      </c>
      <c r="N18" s="1"/>
      <c r="O18" s="1"/>
      <c r="P18" s="33" t="s">
        <v>277</v>
      </c>
    </row>
    <row r="19" spans="2:16" s="12" customFormat="1" ht="90" x14ac:dyDescent="0.25">
      <c r="B19" s="22">
        <v>17</v>
      </c>
      <c r="C19" s="63" t="s">
        <v>1193</v>
      </c>
      <c r="D19" s="8" t="s">
        <v>978</v>
      </c>
      <c r="E19" s="29">
        <v>3200000</v>
      </c>
      <c r="F19" s="20" t="s">
        <v>622</v>
      </c>
      <c r="G19" s="24" t="s">
        <v>238</v>
      </c>
      <c r="H19" s="32">
        <v>44216</v>
      </c>
      <c r="I19" s="32">
        <v>44549</v>
      </c>
      <c r="J19" s="29">
        <v>35200000</v>
      </c>
      <c r="K19" s="6">
        <v>0.30606059659090912</v>
      </c>
      <c r="L19" s="17">
        <v>10773333</v>
      </c>
      <c r="M19" s="17">
        <v>24426667</v>
      </c>
      <c r="N19" s="1"/>
      <c r="O19" s="1"/>
      <c r="P19" s="33" t="s">
        <v>278</v>
      </c>
    </row>
    <row r="20" spans="2:16" s="12" customFormat="1" ht="90" x14ac:dyDescent="0.25">
      <c r="B20" s="22">
        <v>18</v>
      </c>
      <c r="C20" s="63" t="s">
        <v>1193</v>
      </c>
      <c r="D20" s="8" t="s">
        <v>979</v>
      </c>
      <c r="E20" s="29">
        <v>3200000</v>
      </c>
      <c r="F20" s="20" t="s">
        <v>623</v>
      </c>
      <c r="G20" s="24" t="s">
        <v>238</v>
      </c>
      <c r="H20" s="32">
        <v>44216</v>
      </c>
      <c r="I20" s="32">
        <v>44549</v>
      </c>
      <c r="J20" s="29">
        <v>35200000</v>
      </c>
      <c r="K20" s="6">
        <v>0.30606059659090912</v>
      </c>
      <c r="L20" s="17">
        <v>10773333</v>
      </c>
      <c r="M20" s="17">
        <v>24426667</v>
      </c>
      <c r="N20" s="1"/>
      <c r="O20" s="1"/>
      <c r="P20" s="33" t="s">
        <v>279</v>
      </c>
    </row>
    <row r="21" spans="2:16" s="12" customFormat="1" ht="67.5" x14ac:dyDescent="0.25">
      <c r="B21" s="22">
        <v>19</v>
      </c>
      <c r="C21" s="63" t="s">
        <v>1193</v>
      </c>
      <c r="D21" s="8" t="s">
        <v>27</v>
      </c>
      <c r="E21" s="29">
        <v>7315000</v>
      </c>
      <c r="F21" s="20" t="s">
        <v>624</v>
      </c>
      <c r="G21" s="24" t="s">
        <v>238</v>
      </c>
      <c r="H21" s="32">
        <v>44216</v>
      </c>
      <c r="I21" s="32">
        <v>44549</v>
      </c>
      <c r="J21" s="29">
        <v>80465000</v>
      </c>
      <c r="K21" s="6">
        <v>0.30606061020319392</v>
      </c>
      <c r="L21" s="17">
        <v>24627167</v>
      </c>
      <c r="M21" s="17">
        <v>55837833</v>
      </c>
      <c r="N21" s="1"/>
      <c r="O21" s="1"/>
      <c r="P21" s="33" t="s">
        <v>280</v>
      </c>
    </row>
    <row r="22" spans="2:16" s="12" customFormat="1" ht="56.25" x14ac:dyDescent="0.25">
      <c r="B22" s="22">
        <v>20</v>
      </c>
      <c r="C22" s="63" t="s">
        <v>1193</v>
      </c>
      <c r="D22" s="8" t="s">
        <v>28</v>
      </c>
      <c r="E22" s="29">
        <v>2821500</v>
      </c>
      <c r="F22" s="20" t="s">
        <v>625</v>
      </c>
      <c r="G22" s="24" t="s">
        <v>238</v>
      </c>
      <c r="H22" s="32">
        <v>44216</v>
      </c>
      <c r="I22" s="32">
        <v>44549</v>
      </c>
      <c r="J22" s="29">
        <v>31036500</v>
      </c>
      <c r="K22" s="6">
        <v>0.30606060606060603</v>
      </c>
      <c r="L22" s="17">
        <v>9499050</v>
      </c>
      <c r="M22" s="17">
        <v>21537450</v>
      </c>
      <c r="N22" s="1"/>
      <c r="O22" s="1"/>
      <c r="P22" s="33" t="s">
        <v>281</v>
      </c>
    </row>
    <row r="23" spans="2:16" s="12" customFormat="1" ht="56.25" x14ac:dyDescent="0.25">
      <c r="B23" s="22">
        <v>21</v>
      </c>
      <c r="C23" s="63" t="s">
        <v>1193</v>
      </c>
      <c r="D23" s="8" t="s">
        <v>29</v>
      </c>
      <c r="E23" s="29">
        <v>2821500</v>
      </c>
      <c r="F23" s="20" t="s">
        <v>626</v>
      </c>
      <c r="G23" s="24" t="s">
        <v>238</v>
      </c>
      <c r="H23" s="32">
        <v>44216</v>
      </c>
      <c r="I23" s="32">
        <v>44549</v>
      </c>
      <c r="J23" s="29">
        <v>31036500</v>
      </c>
      <c r="K23" s="6">
        <v>0.30606060606060603</v>
      </c>
      <c r="L23" s="17">
        <v>9499050</v>
      </c>
      <c r="M23" s="17">
        <v>21537450</v>
      </c>
      <c r="N23" s="1"/>
      <c r="O23" s="1"/>
      <c r="P23" s="33" t="s">
        <v>282</v>
      </c>
    </row>
    <row r="24" spans="2:16" s="12" customFormat="1" ht="56.25" x14ac:dyDescent="0.25">
      <c r="B24" s="22">
        <v>22</v>
      </c>
      <c r="C24" s="63" t="s">
        <v>1193</v>
      </c>
      <c r="D24" s="8" t="s">
        <v>30</v>
      </c>
      <c r="E24" s="29">
        <v>4000000</v>
      </c>
      <c r="F24" s="20" t="s">
        <v>627</v>
      </c>
      <c r="G24" s="24" t="s">
        <v>238</v>
      </c>
      <c r="H24" s="32">
        <v>44216</v>
      </c>
      <c r="I24" s="32">
        <v>44549</v>
      </c>
      <c r="J24" s="29">
        <v>44000000</v>
      </c>
      <c r="K24" s="6">
        <v>0.30606061363636361</v>
      </c>
      <c r="L24" s="17">
        <v>13466667</v>
      </c>
      <c r="M24" s="17">
        <v>30533333</v>
      </c>
      <c r="N24" s="1"/>
      <c r="O24" s="1"/>
      <c r="P24" s="33" t="s">
        <v>283</v>
      </c>
    </row>
    <row r="25" spans="2:16" s="12" customFormat="1" ht="67.5" x14ac:dyDescent="0.25">
      <c r="B25" s="22">
        <v>23</v>
      </c>
      <c r="C25" s="63" t="s">
        <v>1193</v>
      </c>
      <c r="D25" s="8" t="s">
        <v>980</v>
      </c>
      <c r="E25" s="29">
        <v>5500000</v>
      </c>
      <c r="F25" s="20" t="s">
        <v>628</v>
      </c>
      <c r="G25" s="24" t="s">
        <v>238</v>
      </c>
      <c r="H25" s="32">
        <v>44248</v>
      </c>
      <c r="I25" s="32">
        <v>44550</v>
      </c>
      <c r="J25" s="29">
        <v>60500000</v>
      </c>
      <c r="K25" s="6">
        <v>0.27878788429752066</v>
      </c>
      <c r="L25" s="17">
        <v>16866667</v>
      </c>
      <c r="M25" s="17">
        <v>43633333</v>
      </c>
      <c r="N25" s="1"/>
      <c r="O25" s="1"/>
      <c r="P25" s="33" t="s">
        <v>284</v>
      </c>
    </row>
    <row r="26" spans="2:16" s="12" customFormat="1" ht="78.75" x14ac:dyDescent="0.25">
      <c r="B26" s="22">
        <v>24</v>
      </c>
      <c r="C26" s="63" t="s">
        <v>1193</v>
      </c>
      <c r="D26" s="8" t="s">
        <v>981</v>
      </c>
      <c r="E26" s="29">
        <v>7106000</v>
      </c>
      <c r="F26" s="20" t="s">
        <v>629</v>
      </c>
      <c r="G26" s="24" t="s">
        <v>238</v>
      </c>
      <c r="H26" s="32">
        <v>44216</v>
      </c>
      <c r="I26" s="32">
        <v>44549</v>
      </c>
      <c r="J26" s="29">
        <v>78166000</v>
      </c>
      <c r="K26" s="6">
        <v>0.30606060179617739</v>
      </c>
      <c r="L26" s="17">
        <v>23923533</v>
      </c>
      <c r="M26" s="17">
        <v>54242467</v>
      </c>
      <c r="N26" s="1"/>
      <c r="O26" s="1"/>
      <c r="P26" s="33" t="s">
        <v>285</v>
      </c>
    </row>
    <row r="27" spans="2:16" s="12" customFormat="1" ht="45" x14ac:dyDescent="0.25">
      <c r="B27" s="22">
        <v>25</v>
      </c>
      <c r="C27" s="63" t="s">
        <v>1193</v>
      </c>
      <c r="D27" s="8" t="s">
        <v>31</v>
      </c>
      <c r="E27" s="29">
        <v>5000000</v>
      </c>
      <c r="F27" s="20" t="s">
        <v>630</v>
      </c>
      <c r="G27" s="24" t="s">
        <v>238</v>
      </c>
      <c r="H27" s="32">
        <v>44217</v>
      </c>
      <c r="I27" s="32">
        <v>44550</v>
      </c>
      <c r="J27" s="29">
        <v>55000000</v>
      </c>
      <c r="K27" s="6">
        <v>0.30303030909090911</v>
      </c>
      <c r="L27" s="17">
        <v>16666667</v>
      </c>
      <c r="M27" s="17">
        <v>38333333</v>
      </c>
      <c r="N27" s="1"/>
      <c r="O27" s="1"/>
      <c r="P27" s="33" t="s">
        <v>286</v>
      </c>
    </row>
    <row r="28" spans="2:16" s="12" customFormat="1" ht="45" x14ac:dyDescent="0.25">
      <c r="B28" s="22">
        <v>26</v>
      </c>
      <c r="C28" s="63" t="s">
        <v>1193</v>
      </c>
      <c r="D28" s="8" t="s">
        <v>32</v>
      </c>
      <c r="E28" s="29">
        <v>5700000</v>
      </c>
      <c r="F28" s="20" t="s">
        <v>631</v>
      </c>
      <c r="G28" s="24" t="s">
        <v>238</v>
      </c>
      <c r="H28" s="32">
        <v>44221</v>
      </c>
      <c r="I28" s="32">
        <v>44554</v>
      </c>
      <c r="J28" s="29">
        <v>62700000</v>
      </c>
      <c r="K28" s="6">
        <v>0.29090909090909089</v>
      </c>
      <c r="L28" s="17">
        <v>18240000</v>
      </c>
      <c r="M28" s="17">
        <v>44460000</v>
      </c>
      <c r="N28" s="1"/>
      <c r="O28" s="1"/>
      <c r="P28" s="33" t="s">
        <v>287</v>
      </c>
    </row>
    <row r="29" spans="2:16" s="12" customFormat="1" ht="45" x14ac:dyDescent="0.25">
      <c r="B29" s="22">
        <v>27</v>
      </c>
      <c r="C29" s="63" t="s">
        <v>1193</v>
      </c>
      <c r="D29" s="8" t="s">
        <v>33</v>
      </c>
      <c r="E29" s="29">
        <v>3187250</v>
      </c>
      <c r="F29" s="20" t="s">
        <v>632</v>
      </c>
      <c r="G29" s="24" t="s">
        <v>238</v>
      </c>
      <c r="H29" s="32">
        <v>44216</v>
      </c>
      <c r="I29" s="32">
        <v>44549</v>
      </c>
      <c r="J29" s="29">
        <v>35059750</v>
      </c>
      <c r="K29" s="6">
        <v>0.30606059655302731</v>
      </c>
      <c r="L29" s="17">
        <v>10730408</v>
      </c>
      <c r="M29" s="17">
        <v>24329342</v>
      </c>
      <c r="N29" s="1"/>
      <c r="O29" s="1"/>
      <c r="P29" s="33" t="s">
        <v>288</v>
      </c>
    </row>
    <row r="30" spans="2:16" s="12" customFormat="1" ht="45" x14ac:dyDescent="0.25">
      <c r="B30" s="22">
        <v>28</v>
      </c>
      <c r="C30" s="63" t="s">
        <v>1193</v>
      </c>
      <c r="D30" s="8" t="s">
        <v>34</v>
      </c>
      <c r="E30" s="29">
        <v>4000000</v>
      </c>
      <c r="F30" s="20" t="s">
        <v>633</v>
      </c>
      <c r="G30" s="24" t="s">
        <v>238</v>
      </c>
      <c r="H30" s="32">
        <v>44217</v>
      </c>
      <c r="I30" s="32">
        <v>44550</v>
      </c>
      <c r="J30" s="29">
        <v>44000000</v>
      </c>
      <c r="K30" s="6">
        <v>0.30303029545454546</v>
      </c>
      <c r="L30" s="17">
        <v>13333333</v>
      </c>
      <c r="M30" s="17">
        <v>30666667</v>
      </c>
      <c r="N30" s="1"/>
      <c r="O30" s="1"/>
      <c r="P30" s="33" t="s">
        <v>289</v>
      </c>
    </row>
    <row r="31" spans="2:16" s="12" customFormat="1" ht="56.25" x14ac:dyDescent="0.25">
      <c r="B31" s="22">
        <v>29</v>
      </c>
      <c r="C31" s="63" t="s">
        <v>1193</v>
      </c>
      <c r="D31" s="8" t="s">
        <v>35</v>
      </c>
      <c r="E31" s="29">
        <v>7315000</v>
      </c>
      <c r="F31" s="20" t="s">
        <v>634</v>
      </c>
      <c r="G31" s="24" t="s">
        <v>238</v>
      </c>
      <c r="H31" s="32">
        <v>44216</v>
      </c>
      <c r="I31" s="32">
        <v>44549</v>
      </c>
      <c r="J31" s="29">
        <v>80465000</v>
      </c>
      <c r="K31" s="6">
        <v>0.30606061020319392</v>
      </c>
      <c r="L31" s="17">
        <v>24627167</v>
      </c>
      <c r="M31" s="17">
        <v>55837833</v>
      </c>
      <c r="N31" s="1"/>
      <c r="O31" s="1"/>
      <c r="P31" s="33" t="s">
        <v>290</v>
      </c>
    </row>
    <row r="32" spans="2:16" s="12" customFormat="1" ht="45" x14ac:dyDescent="0.25">
      <c r="B32" s="22">
        <v>30</v>
      </c>
      <c r="C32" s="63" t="s">
        <v>1193</v>
      </c>
      <c r="D32" s="8" t="s">
        <v>36</v>
      </c>
      <c r="E32" s="29">
        <v>3636600</v>
      </c>
      <c r="F32" s="20" t="s">
        <v>635</v>
      </c>
      <c r="G32" s="24" t="s">
        <v>238</v>
      </c>
      <c r="H32" s="32">
        <v>44217</v>
      </c>
      <c r="I32" s="32">
        <v>44550</v>
      </c>
      <c r="J32" s="29">
        <v>40002600</v>
      </c>
      <c r="K32" s="6">
        <v>0.30303030303030304</v>
      </c>
      <c r="L32" s="17">
        <v>12122000</v>
      </c>
      <c r="M32" s="17">
        <v>27880600</v>
      </c>
      <c r="N32" s="1"/>
      <c r="O32" s="1"/>
      <c r="P32" s="33" t="s">
        <v>924</v>
      </c>
    </row>
    <row r="33" spans="2:16" s="12" customFormat="1" ht="78.75" x14ac:dyDescent="0.25">
      <c r="B33" s="22">
        <v>31</v>
      </c>
      <c r="C33" s="63" t="s">
        <v>1193</v>
      </c>
      <c r="D33" s="8" t="s">
        <v>982</v>
      </c>
      <c r="E33" s="29">
        <v>7500000</v>
      </c>
      <c r="F33" s="20" t="s">
        <v>636</v>
      </c>
      <c r="G33" s="24" t="s">
        <v>239</v>
      </c>
      <c r="H33" s="32">
        <v>44216</v>
      </c>
      <c r="I33" s="32">
        <v>44519</v>
      </c>
      <c r="J33" s="29">
        <v>75000000</v>
      </c>
      <c r="K33" s="6">
        <v>0.33666666666666667</v>
      </c>
      <c r="L33" s="17">
        <v>25250000</v>
      </c>
      <c r="M33" s="17">
        <v>49750000</v>
      </c>
      <c r="N33" s="1"/>
      <c r="O33" s="1"/>
      <c r="P33" s="33" t="s">
        <v>291</v>
      </c>
    </row>
    <row r="34" spans="2:16" s="12" customFormat="1" ht="56.25" x14ac:dyDescent="0.25">
      <c r="B34" s="22">
        <v>32</v>
      </c>
      <c r="C34" s="63" t="s">
        <v>1193</v>
      </c>
      <c r="D34" s="8" t="s">
        <v>37</v>
      </c>
      <c r="E34" s="29">
        <v>2424400</v>
      </c>
      <c r="F34" s="20" t="s">
        <v>637</v>
      </c>
      <c r="G34" s="24" t="s">
        <v>238</v>
      </c>
      <c r="H34" s="32">
        <v>44217</v>
      </c>
      <c r="I34" s="32">
        <v>44550</v>
      </c>
      <c r="J34" s="29">
        <v>26668400</v>
      </c>
      <c r="K34" s="6">
        <v>0.30303029053111546</v>
      </c>
      <c r="L34" s="17">
        <v>8081333</v>
      </c>
      <c r="M34" s="17">
        <v>18587067</v>
      </c>
      <c r="N34" s="1"/>
      <c r="O34" s="1"/>
      <c r="P34" s="33" t="s">
        <v>925</v>
      </c>
    </row>
    <row r="35" spans="2:16" s="12" customFormat="1" ht="56.25" x14ac:dyDescent="0.25">
      <c r="B35" s="22">
        <v>33</v>
      </c>
      <c r="C35" s="63" t="s">
        <v>1193</v>
      </c>
      <c r="D35" s="8" t="s">
        <v>38</v>
      </c>
      <c r="E35" s="29">
        <v>5925150</v>
      </c>
      <c r="F35" s="20" t="s">
        <v>638</v>
      </c>
      <c r="G35" s="24" t="s">
        <v>238</v>
      </c>
      <c r="H35" s="32">
        <v>44217</v>
      </c>
      <c r="I35" s="32">
        <v>44550</v>
      </c>
      <c r="J35" s="29">
        <v>65176650</v>
      </c>
      <c r="K35" s="6">
        <v>0.30303030303030304</v>
      </c>
      <c r="L35" s="17">
        <v>19750500</v>
      </c>
      <c r="M35" s="17">
        <v>45426150</v>
      </c>
      <c r="N35" s="1"/>
      <c r="O35" s="1"/>
      <c r="P35" s="33" t="s">
        <v>292</v>
      </c>
    </row>
    <row r="36" spans="2:16" s="12" customFormat="1" ht="67.5" x14ac:dyDescent="0.25">
      <c r="B36" s="22">
        <v>34</v>
      </c>
      <c r="C36" s="63" t="s">
        <v>1193</v>
      </c>
      <c r="D36" s="8" t="s">
        <v>983</v>
      </c>
      <c r="E36" s="29">
        <v>4475000</v>
      </c>
      <c r="F36" s="20" t="s">
        <v>639</v>
      </c>
      <c r="G36" s="24" t="s">
        <v>238</v>
      </c>
      <c r="H36" s="32">
        <v>44217</v>
      </c>
      <c r="I36" s="32">
        <v>44550</v>
      </c>
      <c r="J36" s="29">
        <v>49225000</v>
      </c>
      <c r="K36" s="6">
        <v>0.30303030980192991</v>
      </c>
      <c r="L36" s="17">
        <v>14916667</v>
      </c>
      <c r="M36" s="17">
        <v>34308333</v>
      </c>
      <c r="N36" s="1"/>
      <c r="O36" s="1"/>
      <c r="P36" s="33" t="s">
        <v>293</v>
      </c>
    </row>
    <row r="37" spans="2:16" s="12" customFormat="1" ht="78.75" x14ac:dyDescent="0.25">
      <c r="B37" s="22">
        <v>35</v>
      </c>
      <c r="C37" s="63" t="s">
        <v>1193</v>
      </c>
      <c r="D37" s="8" t="s">
        <v>984</v>
      </c>
      <c r="E37" s="29">
        <v>5200000</v>
      </c>
      <c r="F37" s="20" t="s">
        <v>640</v>
      </c>
      <c r="G37" s="24" t="s">
        <v>238</v>
      </c>
      <c r="H37" s="32">
        <v>44221</v>
      </c>
      <c r="I37" s="32">
        <v>44550</v>
      </c>
      <c r="J37" s="29">
        <v>57200000</v>
      </c>
      <c r="K37" s="6">
        <v>0.29090909090909089</v>
      </c>
      <c r="L37" s="17">
        <v>16640000</v>
      </c>
      <c r="M37" s="17">
        <v>40560000</v>
      </c>
      <c r="N37" s="1"/>
      <c r="O37" s="1"/>
      <c r="P37" s="33" t="s">
        <v>294</v>
      </c>
    </row>
    <row r="38" spans="2:16" s="12" customFormat="1" ht="45" x14ac:dyDescent="0.25">
      <c r="B38" s="22">
        <v>36</v>
      </c>
      <c r="C38" s="63" t="s">
        <v>1193</v>
      </c>
      <c r="D38" s="8" t="s">
        <v>39</v>
      </c>
      <c r="E38" s="29">
        <v>3636000</v>
      </c>
      <c r="F38" s="20" t="s">
        <v>641</v>
      </c>
      <c r="G38" s="24" t="s">
        <v>238</v>
      </c>
      <c r="H38" s="32">
        <v>44217</v>
      </c>
      <c r="I38" s="32">
        <v>44549</v>
      </c>
      <c r="J38" s="29">
        <v>40002600</v>
      </c>
      <c r="K38" s="6">
        <v>0.30303030303030304</v>
      </c>
      <c r="L38" s="17">
        <v>12122000</v>
      </c>
      <c r="M38" s="17">
        <v>27880600</v>
      </c>
      <c r="N38" s="1"/>
      <c r="O38" s="1"/>
      <c r="P38" s="33" t="s">
        <v>295</v>
      </c>
    </row>
    <row r="39" spans="2:16" s="12" customFormat="1" ht="67.5" x14ac:dyDescent="0.25">
      <c r="B39" s="22">
        <v>37</v>
      </c>
      <c r="C39" s="63" t="s">
        <v>1193</v>
      </c>
      <c r="D39" s="8" t="s">
        <v>985</v>
      </c>
      <c r="E39" s="29">
        <v>9500000</v>
      </c>
      <c r="F39" s="20" t="s">
        <v>642</v>
      </c>
      <c r="G39" s="24" t="s">
        <v>238</v>
      </c>
      <c r="H39" s="32">
        <v>44217</v>
      </c>
      <c r="I39" s="32">
        <v>44550</v>
      </c>
      <c r="J39" s="29">
        <v>104500000</v>
      </c>
      <c r="K39" s="6">
        <v>0.30303023923444977</v>
      </c>
      <c r="L39" s="17">
        <v>31666660</v>
      </c>
      <c r="M39" s="17">
        <v>72833340</v>
      </c>
      <c r="N39" s="1"/>
      <c r="O39" s="1"/>
      <c r="P39" s="33" t="s">
        <v>296</v>
      </c>
    </row>
    <row r="40" spans="2:16" s="12" customFormat="1" ht="56.25" x14ac:dyDescent="0.25">
      <c r="B40" s="22">
        <v>38</v>
      </c>
      <c r="C40" s="63" t="s">
        <v>1193</v>
      </c>
      <c r="D40" s="8" t="s">
        <v>40</v>
      </c>
      <c r="E40" s="29">
        <v>4000000</v>
      </c>
      <c r="F40" s="20" t="s">
        <v>643</v>
      </c>
      <c r="G40" s="24" t="s">
        <v>238</v>
      </c>
      <c r="H40" s="32">
        <v>44222</v>
      </c>
      <c r="I40" s="32">
        <v>44555</v>
      </c>
      <c r="J40" s="29">
        <v>44000000</v>
      </c>
      <c r="K40" s="6">
        <v>0.28787879545454548</v>
      </c>
      <c r="L40" s="17">
        <v>12666667</v>
      </c>
      <c r="M40" s="17">
        <v>31333333</v>
      </c>
      <c r="N40" s="1"/>
      <c r="O40" s="1"/>
      <c r="P40" s="33" t="s">
        <v>297</v>
      </c>
    </row>
    <row r="41" spans="2:16" s="12" customFormat="1" ht="56.25" x14ac:dyDescent="0.25">
      <c r="B41" s="22">
        <v>39</v>
      </c>
      <c r="C41" s="63" t="s">
        <v>1193</v>
      </c>
      <c r="D41" s="8" t="s">
        <v>41</v>
      </c>
      <c r="E41" s="29">
        <v>3866500</v>
      </c>
      <c r="F41" s="20" t="s">
        <v>644</v>
      </c>
      <c r="G41" s="24" t="s">
        <v>238</v>
      </c>
      <c r="H41" s="32">
        <v>44221</v>
      </c>
      <c r="I41" s="32">
        <v>44554</v>
      </c>
      <c r="J41" s="29">
        <v>42531000</v>
      </c>
      <c r="K41" s="6">
        <v>0.29090903105969762</v>
      </c>
      <c r="L41" s="17">
        <v>12372652</v>
      </c>
      <c r="M41" s="17">
        <v>30158348</v>
      </c>
      <c r="N41" s="1"/>
      <c r="O41" s="1"/>
      <c r="P41" s="33" t="s">
        <v>298</v>
      </c>
    </row>
    <row r="42" spans="2:16" s="12" customFormat="1" ht="45" x14ac:dyDescent="0.25">
      <c r="B42" s="22">
        <v>40</v>
      </c>
      <c r="C42" s="63" t="s">
        <v>1193</v>
      </c>
      <c r="D42" s="8" t="s">
        <v>42</v>
      </c>
      <c r="E42" s="29">
        <v>3229050</v>
      </c>
      <c r="F42" s="20" t="s">
        <v>645</v>
      </c>
      <c r="G42" s="24" t="s">
        <v>238</v>
      </c>
      <c r="H42" s="32">
        <v>44218</v>
      </c>
      <c r="I42" s="32">
        <v>44551</v>
      </c>
      <c r="J42" s="29">
        <v>35519550</v>
      </c>
      <c r="K42" s="6">
        <v>0.3</v>
      </c>
      <c r="L42" s="17">
        <v>10655865</v>
      </c>
      <c r="M42" s="17">
        <v>24863685</v>
      </c>
      <c r="N42" s="1"/>
      <c r="O42" s="1"/>
      <c r="P42" s="33" t="s">
        <v>299</v>
      </c>
    </row>
    <row r="43" spans="2:16" s="12" customFormat="1" ht="56.25" x14ac:dyDescent="0.25">
      <c r="B43" s="22">
        <v>41</v>
      </c>
      <c r="C43" s="63" t="s">
        <v>1193</v>
      </c>
      <c r="D43" s="8" t="s">
        <v>43</v>
      </c>
      <c r="E43" s="29">
        <v>2424400</v>
      </c>
      <c r="F43" s="20" t="s">
        <v>646</v>
      </c>
      <c r="G43" s="24" t="s">
        <v>238</v>
      </c>
      <c r="H43" s="32">
        <v>44222</v>
      </c>
      <c r="I43" s="32">
        <v>44555</v>
      </c>
      <c r="J43" s="29">
        <v>26668400</v>
      </c>
      <c r="K43" s="6">
        <v>0.19696967197132187</v>
      </c>
      <c r="L43" s="17">
        <v>5252866</v>
      </c>
      <c r="M43" s="17">
        <v>21415534</v>
      </c>
      <c r="N43" s="1"/>
      <c r="O43" s="1"/>
      <c r="P43" s="33" t="s">
        <v>300</v>
      </c>
    </row>
    <row r="44" spans="2:16" s="12" customFormat="1" ht="56.25" x14ac:dyDescent="0.25">
      <c r="B44" s="22">
        <v>42</v>
      </c>
      <c r="C44" s="63" t="s">
        <v>1193</v>
      </c>
      <c r="D44" s="8" t="s">
        <v>44</v>
      </c>
      <c r="E44" s="29">
        <v>3866500</v>
      </c>
      <c r="F44" s="20" t="s">
        <v>647</v>
      </c>
      <c r="G44" s="24" t="s">
        <v>238</v>
      </c>
      <c r="H44" s="32">
        <v>44218</v>
      </c>
      <c r="I44" s="32">
        <v>44551</v>
      </c>
      <c r="J44" s="29">
        <v>42531500</v>
      </c>
      <c r="K44" s="6">
        <v>0.3</v>
      </c>
      <c r="L44" s="17">
        <v>12759450</v>
      </c>
      <c r="M44" s="17">
        <v>29772050</v>
      </c>
      <c r="N44" s="1"/>
      <c r="O44" s="1"/>
      <c r="P44" s="33" t="s">
        <v>301</v>
      </c>
    </row>
    <row r="45" spans="2:16" s="12" customFormat="1" ht="78.75" x14ac:dyDescent="0.25">
      <c r="B45" s="22">
        <v>43</v>
      </c>
      <c r="C45" s="63" t="s">
        <v>1193</v>
      </c>
      <c r="D45" s="8" t="s">
        <v>986</v>
      </c>
      <c r="E45" s="29">
        <v>5700000</v>
      </c>
      <c r="F45" s="20" t="s">
        <v>648</v>
      </c>
      <c r="G45" s="24" t="s">
        <v>238</v>
      </c>
      <c r="H45" s="32">
        <v>44221</v>
      </c>
      <c r="I45" s="32">
        <v>44554</v>
      </c>
      <c r="J45" s="29">
        <v>62700000</v>
      </c>
      <c r="K45" s="6">
        <v>0.29090909090909089</v>
      </c>
      <c r="L45" s="17">
        <v>18240000</v>
      </c>
      <c r="M45" s="17">
        <v>44460000</v>
      </c>
      <c r="N45" s="1"/>
      <c r="O45" s="1"/>
      <c r="P45" s="33" t="s">
        <v>302</v>
      </c>
    </row>
    <row r="46" spans="2:16" s="12" customFormat="1" ht="56.25" x14ac:dyDescent="0.25">
      <c r="B46" s="22">
        <v>44</v>
      </c>
      <c r="C46" s="63" t="s">
        <v>1193</v>
      </c>
      <c r="D46" s="8" t="s">
        <v>45</v>
      </c>
      <c r="E46" s="29">
        <v>5000000</v>
      </c>
      <c r="F46" s="20" t="s">
        <v>649</v>
      </c>
      <c r="G46" s="24" t="s">
        <v>238</v>
      </c>
      <c r="H46" s="32">
        <v>44222</v>
      </c>
      <c r="I46" s="32">
        <v>44555</v>
      </c>
      <c r="J46" s="29">
        <v>55000000</v>
      </c>
      <c r="K46" s="6">
        <v>0.28787878181818183</v>
      </c>
      <c r="L46" s="17">
        <v>15833333</v>
      </c>
      <c r="M46" s="17">
        <v>39166667</v>
      </c>
      <c r="N46" s="1"/>
      <c r="O46" s="1"/>
      <c r="P46" s="33" t="s">
        <v>303</v>
      </c>
    </row>
    <row r="47" spans="2:16" s="12" customFormat="1" ht="56.25" x14ac:dyDescent="0.25">
      <c r="B47" s="22">
        <v>45</v>
      </c>
      <c r="C47" s="63" t="s">
        <v>1193</v>
      </c>
      <c r="D47" s="8" t="s">
        <v>46</v>
      </c>
      <c r="E47" s="29">
        <v>2424400</v>
      </c>
      <c r="F47" s="20" t="s">
        <v>650</v>
      </c>
      <c r="G47" s="24" t="s">
        <v>238</v>
      </c>
      <c r="H47" s="32">
        <v>44221</v>
      </c>
      <c r="I47" s="32">
        <v>44554</v>
      </c>
      <c r="J47" s="29">
        <v>26668400</v>
      </c>
      <c r="K47" s="6">
        <v>0.29090909090909089</v>
      </c>
      <c r="L47" s="17">
        <v>7758080</v>
      </c>
      <c r="M47" s="17">
        <v>18910320</v>
      </c>
      <c r="N47" s="1"/>
      <c r="O47" s="1"/>
      <c r="P47" s="33" t="s">
        <v>304</v>
      </c>
    </row>
    <row r="48" spans="2:16" s="12" customFormat="1" ht="67.5" x14ac:dyDescent="0.25">
      <c r="B48" s="22">
        <v>46</v>
      </c>
      <c r="C48" s="63" t="s">
        <v>1193</v>
      </c>
      <c r="D48" s="8" t="s">
        <v>47</v>
      </c>
      <c r="E48" s="29">
        <v>4000000</v>
      </c>
      <c r="F48" s="20" t="s">
        <v>651</v>
      </c>
      <c r="G48" s="24" t="s">
        <v>238</v>
      </c>
      <c r="H48" s="32">
        <v>44218</v>
      </c>
      <c r="I48" s="32">
        <v>44551</v>
      </c>
      <c r="J48" s="29">
        <v>44000000</v>
      </c>
      <c r="K48" s="6">
        <v>0.29090909090909089</v>
      </c>
      <c r="L48" s="17">
        <v>12800000</v>
      </c>
      <c r="M48" s="17">
        <v>31200000</v>
      </c>
      <c r="N48" s="1"/>
      <c r="O48" s="1"/>
      <c r="P48" s="33" t="s">
        <v>305</v>
      </c>
    </row>
    <row r="49" spans="2:16" s="12" customFormat="1" ht="56.25" x14ac:dyDescent="0.25">
      <c r="B49" s="22">
        <v>47</v>
      </c>
      <c r="C49" s="63" t="s">
        <v>1193</v>
      </c>
      <c r="D49" s="8" t="s">
        <v>48</v>
      </c>
      <c r="E49" s="29">
        <v>4000000</v>
      </c>
      <c r="F49" s="20" t="s">
        <v>652</v>
      </c>
      <c r="G49" s="24" t="s">
        <v>238</v>
      </c>
      <c r="H49" s="32">
        <v>44222</v>
      </c>
      <c r="I49" s="32">
        <v>44555</v>
      </c>
      <c r="J49" s="29">
        <v>44000000</v>
      </c>
      <c r="K49" s="6">
        <v>0.28787877272727275</v>
      </c>
      <c r="L49" s="17">
        <v>12666666</v>
      </c>
      <c r="M49" s="17">
        <v>31333334</v>
      </c>
      <c r="N49" s="1"/>
      <c r="O49" s="1"/>
      <c r="P49" s="33" t="s">
        <v>306</v>
      </c>
    </row>
    <row r="50" spans="2:16" s="12" customFormat="1" ht="78.75" x14ac:dyDescent="0.25">
      <c r="B50" s="22">
        <v>48</v>
      </c>
      <c r="C50" s="63" t="s">
        <v>1193</v>
      </c>
      <c r="D50" s="8" t="s">
        <v>987</v>
      </c>
      <c r="E50" s="29">
        <v>3448500</v>
      </c>
      <c r="F50" s="20" t="s">
        <v>653</v>
      </c>
      <c r="G50" s="24" t="s">
        <v>238</v>
      </c>
      <c r="H50" s="32">
        <v>44221</v>
      </c>
      <c r="I50" s="32">
        <v>44554</v>
      </c>
      <c r="J50" s="29">
        <v>37933500</v>
      </c>
      <c r="K50" s="6">
        <v>0.29090909090909089</v>
      </c>
      <c r="L50" s="17">
        <v>11035200</v>
      </c>
      <c r="M50" s="17">
        <v>26898300</v>
      </c>
      <c r="N50" s="1"/>
      <c r="O50" s="1"/>
      <c r="P50" s="33" t="s">
        <v>307</v>
      </c>
    </row>
    <row r="51" spans="2:16" s="12" customFormat="1" ht="56.25" x14ac:dyDescent="0.25">
      <c r="B51" s="22">
        <v>49</v>
      </c>
      <c r="C51" s="63" t="s">
        <v>1193</v>
      </c>
      <c r="D51" s="8" t="s">
        <v>49</v>
      </c>
      <c r="E51" s="29">
        <v>3229050</v>
      </c>
      <c r="F51" s="20" t="s">
        <v>654</v>
      </c>
      <c r="G51" s="24" t="s">
        <v>238</v>
      </c>
      <c r="H51" s="32">
        <v>44221</v>
      </c>
      <c r="I51" s="32">
        <v>44554</v>
      </c>
      <c r="J51" s="29">
        <v>35519550</v>
      </c>
      <c r="K51" s="6">
        <v>0.29090909090909089</v>
      </c>
      <c r="L51" s="17">
        <v>10332960</v>
      </c>
      <c r="M51" s="17">
        <v>25186590</v>
      </c>
      <c r="N51" s="1"/>
      <c r="O51" s="1"/>
      <c r="P51" s="33" t="s">
        <v>308</v>
      </c>
    </row>
    <row r="52" spans="2:16" s="12" customFormat="1" ht="56.25" x14ac:dyDescent="0.25">
      <c r="B52" s="22">
        <v>50</v>
      </c>
      <c r="C52" s="63" t="s">
        <v>1193</v>
      </c>
      <c r="D52" s="8" t="s">
        <v>50</v>
      </c>
      <c r="E52" s="29">
        <v>3427600</v>
      </c>
      <c r="F52" s="20" t="s">
        <v>655</v>
      </c>
      <c r="G52" s="24" t="s">
        <v>238</v>
      </c>
      <c r="H52" s="32">
        <v>44222</v>
      </c>
      <c r="I52" s="32">
        <v>44555</v>
      </c>
      <c r="J52" s="29">
        <v>37703600</v>
      </c>
      <c r="K52" s="6">
        <v>0.28787879671967664</v>
      </c>
      <c r="L52" s="17">
        <v>10854067</v>
      </c>
      <c r="M52" s="17">
        <v>26849533</v>
      </c>
      <c r="N52" s="1"/>
      <c r="O52" s="1"/>
      <c r="P52" s="33" t="s">
        <v>309</v>
      </c>
    </row>
    <row r="53" spans="2:16" s="12" customFormat="1" ht="67.5" x14ac:dyDescent="0.25">
      <c r="B53" s="22">
        <v>51</v>
      </c>
      <c r="C53" s="63" t="s">
        <v>1193</v>
      </c>
      <c r="D53" s="8" t="s">
        <v>51</v>
      </c>
      <c r="E53" s="29">
        <v>10500000</v>
      </c>
      <c r="F53" s="20" t="s">
        <v>656</v>
      </c>
      <c r="G53" s="24" t="s">
        <v>238</v>
      </c>
      <c r="H53" s="32">
        <v>44222</v>
      </c>
      <c r="I53" s="32">
        <v>44555</v>
      </c>
      <c r="J53" s="29">
        <v>115500000</v>
      </c>
      <c r="K53" s="6">
        <v>0.2878787878787879</v>
      </c>
      <c r="L53" s="17">
        <v>33250000</v>
      </c>
      <c r="M53" s="17">
        <v>82250000</v>
      </c>
      <c r="N53" s="1"/>
      <c r="O53" s="1"/>
      <c r="P53" s="33" t="s">
        <v>310</v>
      </c>
    </row>
    <row r="54" spans="2:16" s="12" customFormat="1" ht="56.25" x14ac:dyDescent="0.25">
      <c r="B54" s="22">
        <v>52</v>
      </c>
      <c r="C54" s="63" t="s">
        <v>1193</v>
      </c>
      <c r="D54" s="8" t="s">
        <v>52</v>
      </c>
      <c r="E54" s="29">
        <v>4000000</v>
      </c>
      <c r="F54" s="20" t="s">
        <v>657</v>
      </c>
      <c r="G54" s="24" t="s">
        <v>238</v>
      </c>
      <c r="H54" s="32">
        <v>44222</v>
      </c>
      <c r="I54" s="32">
        <v>44555</v>
      </c>
      <c r="J54" s="29">
        <v>44000000</v>
      </c>
      <c r="K54" s="6">
        <v>0.28787879545454548</v>
      </c>
      <c r="L54" s="17">
        <v>12666667</v>
      </c>
      <c r="M54" s="17">
        <v>31333333</v>
      </c>
      <c r="N54" s="1"/>
      <c r="O54" s="1"/>
      <c r="P54" s="33" t="s">
        <v>311</v>
      </c>
    </row>
    <row r="55" spans="2:16" s="12" customFormat="1" ht="45" x14ac:dyDescent="0.25">
      <c r="B55" s="22">
        <v>53</v>
      </c>
      <c r="C55" s="63" t="s">
        <v>1193</v>
      </c>
      <c r="D55" s="8" t="s">
        <v>53</v>
      </c>
      <c r="E55" s="29">
        <v>4000000</v>
      </c>
      <c r="F55" s="20" t="s">
        <v>658</v>
      </c>
      <c r="G55" s="24" t="s">
        <v>238</v>
      </c>
      <c r="H55" s="32">
        <v>44222</v>
      </c>
      <c r="I55" s="32">
        <v>44555</v>
      </c>
      <c r="J55" s="29">
        <v>44000000</v>
      </c>
      <c r="K55" s="6">
        <v>0.28787879545454548</v>
      </c>
      <c r="L55" s="17">
        <v>12666667</v>
      </c>
      <c r="M55" s="17">
        <v>31333333</v>
      </c>
      <c r="N55" s="1"/>
      <c r="O55" s="1"/>
      <c r="P55" s="33" t="s">
        <v>312</v>
      </c>
    </row>
    <row r="56" spans="2:16" s="12" customFormat="1" ht="56.25" x14ac:dyDescent="0.25">
      <c r="B56" s="22">
        <v>54</v>
      </c>
      <c r="C56" s="63" t="s">
        <v>1193</v>
      </c>
      <c r="D56" s="8" t="s">
        <v>54</v>
      </c>
      <c r="E56" s="29">
        <v>7318000</v>
      </c>
      <c r="F56" s="20" t="s">
        <v>659</v>
      </c>
      <c r="G56" s="24" t="s">
        <v>238</v>
      </c>
      <c r="H56" s="32">
        <v>44222</v>
      </c>
      <c r="I56" s="32">
        <v>44555</v>
      </c>
      <c r="J56" s="29">
        <v>80498000</v>
      </c>
      <c r="K56" s="6">
        <v>0.28787879201967753</v>
      </c>
      <c r="L56" s="17">
        <v>23173667</v>
      </c>
      <c r="M56" s="17">
        <v>57324333</v>
      </c>
      <c r="N56" s="1"/>
      <c r="O56" s="1"/>
      <c r="P56" s="33" t="s">
        <v>313</v>
      </c>
    </row>
    <row r="57" spans="2:16" s="12" customFormat="1" ht="78.75" x14ac:dyDescent="0.25">
      <c r="B57" s="22">
        <v>55</v>
      </c>
      <c r="C57" s="63" t="s">
        <v>1193</v>
      </c>
      <c r="D57" s="8" t="s">
        <v>988</v>
      </c>
      <c r="E57" s="29">
        <v>7500000</v>
      </c>
      <c r="F57" s="20" t="s">
        <v>660</v>
      </c>
      <c r="G57" s="24" t="s">
        <v>238</v>
      </c>
      <c r="H57" s="32">
        <v>44222</v>
      </c>
      <c r="I57" s="32">
        <v>44555</v>
      </c>
      <c r="J57" s="29">
        <v>82500000</v>
      </c>
      <c r="K57" s="6">
        <v>0.2878787878787879</v>
      </c>
      <c r="L57" s="17">
        <v>23750000</v>
      </c>
      <c r="M57" s="17">
        <v>58750000</v>
      </c>
      <c r="N57" s="1"/>
      <c r="O57" s="1"/>
      <c r="P57" s="33" t="s">
        <v>314</v>
      </c>
    </row>
    <row r="58" spans="2:16" s="12" customFormat="1" ht="67.5" x14ac:dyDescent="0.25">
      <c r="B58" s="22">
        <v>56</v>
      </c>
      <c r="C58" s="63" t="s">
        <v>1193</v>
      </c>
      <c r="D58" s="8" t="s">
        <v>55</v>
      </c>
      <c r="E58" s="29">
        <v>4305400</v>
      </c>
      <c r="F58" s="20" t="s">
        <v>661</v>
      </c>
      <c r="G58" s="24" t="s">
        <v>238</v>
      </c>
      <c r="H58" s="32">
        <v>44222</v>
      </c>
      <c r="I58" s="32">
        <v>44555</v>
      </c>
      <c r="J58" s="29">
        <v>47359400</v>
      </c>
      <c r="K58" s="6">
        <v>0.28787879491716534</v>
      </c>
      <c r="L58" s="17">
        <v>13633767</v>
      </c>
      <c r="M58" s="17">
        <v>33725633</v>
      </c>
      <c r="N58" s="1"/>
      <c r="O58" s="1"/>
      <c r="P58" s="33" t="s">
        <v>315</v>
      </c>
    </row>
    <row r="59" spans="2:16" s="12" customFormat="1" ht="45" x14ac:dyDescent="0.25">
      <c r="B59" s="22">
        <v>57</v>
      </c>
      <c r="C59" s="63" t="s">
        <v>1193</v>
      </c>
      <c r="D59" s="8" t="s">
        <v>56</v>
      </c>
      <c r="E59" s="29">
        <v>2800600</v>
      </c>
      <c r="F59" s="20" t="s">
        <v>662</v>
      </c>
      <c r="G59" s="24" t="s">
        <v>238</v>
      </c>
      <c r="H59" s="32">
        <v>44221</v>
      </c>
      <c r="I59" s="32">
        <v>44554</v>
      </c>
      <c r="J59" s="29">
        <v>30806600</v>
      </c>
      <c r="K59" s="6">
        <v>0.29090909090909089</v>
      </c>
      <c r="L59" s="17">
        <v>8961920</v>
      </c>
      <c r="M59" s="17">
        <v>21844680</v>
      </c>
      <c r="N59" s="1"/>
      <c r="O59" s="1"/>
      <c r="P59" s="33" t="s">
        <v>316</v>
      </c>
    </row>
    <row r="60" spans="2:16" s="12" customFormat="1" ht="67.5" x14ac:dyDescent="0.25">
      <c r="B60" s="22">
        <v>58</v>
      </c>
      <c r="C60" s="63" t="s">
        <v>1193</v>
      </c>
      <c r="D60" s="8" t="s">
        <v>57</v>
      </c>
      <c r="E60" s="29">
        <v>4500000</v>
      </c>
      <c r="F60" s="20" t="s">
        <v>663</v>
      </c>
      <c r="G60" s="24" t="s">
        <v>238</v>
      </c>
      <c r="H60" s="32">
        <v>44222</v>
      </c>
      <c r="I60" s="32">
        <v>44555</v>
      </c>
      <c r="J60" s="29">
        <v>49500000</v>
      </c>
      <c r="K60" s="6">
        <v>0.2878787878787879</v>
      </c>
      <c r="L60" s="17">
        <v>14250000</v>
      </c>
      <c r="M60" s="17">
        <v>35250000</v>
      </c>
      <c r="N60" s="1"/>
      <c r="O60" s="1"/>
      <c r="P60" s="33" t="s">
        <v>317</v>
      </c>
    </row>
    <row r="61" spans="2:16" s="12" customFormat="1" ht="56.25" x14ac:dyDescent="0.25">
      <c r="B61" s="22">
        <v>59</v>
      </c>
      <c r="C61" s="63" t="s">
        <v>1193</v>
      </c>
      <c r="D61" s="8" t="s">
        <v>58</v>
      </c>
      <c r="E61" s="29">
        <v>3866500</v>
      </c>
      <c r="F61" s="20" t="s">
        <v>664</v>
      </c>
      <c r="G61" s="24" t="s">
        <v>240</v>
      </c>
      <c r="H61" s="32">
        <v>44223</v>
      </c>
      <c r="I61" s="32">
        <v>44526</v>
      </c>
      <c r="J61" s="29">
        <v>38536117</v>
      </c>
      <c r="K61" s="6">
        <v>0.31438125953375118</v>
      </c>
      <c r="L61" s="17">
        <v>12115033</v>
      </c>
      <c r="M61" s="17">
        <v>26421084</v>
      </c>
      <c r="N61" s="1"/>
      <c r="O61" s="1"/>
      <c r="P61" s="33" t="s">
        <v>318</v>
      </c>
    </row>
    <row r="62" spans="2:16" s="12" customFormat="1" ht="45" x14ac:dyDescent="0.25">
      <c r="B62" s="22">
        <v>60</v>
      </c>
      <c r="C62" s="63" t="s">
        <v>1193</v>
      </c>
      <c r="D62" s="8" t="s">
        <v>59</v>
      </c>
      <c r="E62" s="29">
        <v>4500000</v>
      </c>
      <c r="F62" s="20" t="s">
        <v>665</v>
      </c>
      <c r="G62" s="24" t="s">
        <v>238</v>
      </c>
      <c r="H62" s="32">
        <v>44222</v>
      </c>
      <c r="I62" s="32">
        <v>44555</v>
      </c>
      <c r="J62" s="29">
        <v>49500000</v>
      </c>
      <c r="K62" s="6">
        <v>0.2878787878787879</v>
      </c>
      <c r="L62" s="17">
        <v>14250000</v>
      </c>
      <c r="M62" s="17">
        <v>35250000</v>
      </c>
      <c r="N62" s="1"/>
      <c r="O62" s="1"/>
      <c r="P62" s="33" t="s">
        <v>926</v>
      </c>
    </row>
    <row r="63" spans="2:16" s="12" customFormat="1" ht="56.25" x14ac:dyDescent="0.25">
      <c r="B63" s="22">
        <v>61</v>
      </c>
      <c r="C63" s="63" t="s">
        <v>1193</v>
      </c>
      <c r="D63" s="8" t="s">
        <v>60</v>
      </c>
      <c r="E63" s="29">
        <v>4000000</v>
      </c>
      <c r="F63" s="20" t="s">
        <v>666</v>
      </c>
      <c r="G63" s="24" t="s">
        <v>238</v>
      </c>
      <c r="H63" s="32">
        <v>44222</v>
      </c>
      <c r="I63" s="32">
        <v>44555</v>
      </c>
      <c r="J63" s="29">
        <v>44000000</v>
      </c>
      <c r="K63" s="6">
        <v>0.28787879545454548</v>
      </c>
      <c r="L63" s="17">
        <v>12666667</v>
      </c>
      <c r="M63" s="17">
        <v>31333333</v>
      </c>
      <c r="N63" s="1"/>
      <c r="O63" s="1"/>
      <c r="P63" s="33" t="s">
        <v>319</v>
      </c>
    </row>
    <row r="64" spans="2:16" s="12" customFormat="1" ht="45" x14ac:dyDescent="0.25">
      <c r="B64" s="22">
        <v>62</v>
      </c>
      <c r="C64" s="63" t="s">
        <v>1193</v>
      </c>
      <c r="D64" s="8" t="s">
        <v>61</v>
      </c>
      <c r="E64" s="29">
        <v>2424400</v>
      </c>
      <c r="F64" s="20"/>
      <c r="G64" s="24" t="s">
        <v>238</v>
      </c>
      <c r="H64" s="32">
        <v>44222</v>
      </c>
      <c r="I64" s="32">
        <v>44555</v>
      </c>
      <c r="J64" s="29">
        <v>26668400</v>
      </c>
      <c r="K64" s="6">
        <v>0.28787880037797542</v>
      </c>
      <c r="L64" s="17">
        <v>7677267</v>
      </c>
      <c r="M64" s="17">
        <v>18991133</v>
      </c>
      <c r="N64" s="1"/>
      <c r="O64" s="1"/>
      <c r="P64" s="33" t="s">
        <v>320</v>
      </c>
    </row>
    <row r="65" spans="2:16" s="12" customFormat="1" ht="56.25" x14ac:dyDescent="0.25">
      <c r="B65" s="22">
        <v>63</v>
      </c>
      <c r="C65" s="63" t="s">
        <v>1193</v>
      </c>
      <c r="D65" s="8" t="s">
        <v>62</v>
      </c>
      <c r="E65" s="29">
        <v>3900000</v>
      </c>
      <c r="F65" s="20" t="s">
        <v>667</v>
      </c>
      <c r="G65" s="24" t="s">
        <v>238</v>
      </c>
      <c r="H65" s="32">
        <v>44222</v>
      </c>
      <c r="I65" s="32">
        <v>44555</v>
      </c>
      <c r="J65" s="29">
        <v>42900000</v>
      </c>
      <c r="K65" s="6">
        <v>0.2878787878787879</v>
      </c>
      <c r="L65" s="17">
        <v>12350000</v>
      </c>
      <c r="M65" s="17">
        <v>30550000</v>
      </c>
      <c r="N65" s="1"/>
      <c r="O65" s="1"/>
      <c r="P65" s="33" t="s">
        <v>321</v>
      </c>
    </row>
    <row r="66" spans="2:16" s="12" customFormat="1" ht="67.5" x14ac:dyDescent="0.25">
      <c r="B66" s="22">
        <v>64</v>
      </c>
      <c r="C66" s="63" t="s">
        <v>1193</v>
      </c>
      <c r="D66" s="8" t="s">
        <v>63</v>
      </c>
      <c r="E66" s="29">
        <v>6000000</v>
      </c>
      <c r="F66" s="20" t="s">
        <v>668</v>
      </c>
      <c r="G66" s="24" t="s">
        <v>238</v>
      </c>
      <c r="H66" s="32">
        <v>44222</v>
      </c>
      <c r="I66" s="32">
        <v>44555</v>
      </c>
      <c r="J66" s="29">
        <v>66000000</v>
      </c>
      <c r="K66" s="6">
        <v>0.2878787878787879</v>
      </c>
      <c r="L66" s="17">
        <v>19000000</v>
      </c>
      <c r="M66" s="17">
        <v>47000000</v>
      </c>
      <c r="N66" s="1"/>
      <c r="O66" s="1"/>
      <c r="P66" s="33" t="s">
        <v>322</v>
      </c>
    </row>
    <row r="67" spans="2:16" s="12" customFormat="1" ht="67.5" x14ac:dyDescent="0.25">
      <c r="B67" s="22">
        <v>65</v>
      </c>
      <c r="C67" s="63" t="s">
        <v>1193</v>
      </c>
      <c r="D67" s="8" t="s">
        <v>989</v>
      </c>
      <c r="E67" s="29">
        <v>4500000</v>
      </c>
      <c r="F67" s="20" t="s">
        <v>947</v>
      </c>
      <c r="G67" s="24" t="s">
        <v>238</v>
      </c>
      <c r="H67" s="32">
        <v>44224</v>
      </c>
      <c r="I67" s="32">
        <v>44557</v>
      </c>
      <c r="J67" s="29">
        <v>49500000</v>
      </c>
      <c r="K67" s="6">
        <v>0.2818181818181818</v>
      </c>
      <c r="L67" s="17">
        <v>13950000</v>
      </c>
      <c r="M67" s="17">
        <v>35550000</v>
      </c>
      <c r="N67" s="1"/>
      <c r="O67" s="1"/>
      <c r="P67" s="33" t="s">
        <v>323</v>
      </c>
    </row>
    <row r="68" spans="2:16" s="12" customFormat="1" ht="56.25" x14ac:dyDescent="0.25">
      <c r="B68" s="22">
        <v>66</v>
      </c>
      <c r="C68" s="63" t="s">
        <v>1193</v>
      </c>
      <c r="D68" s="8" t="s">
        <v>64</v>
      </c>
      <c r="E68" s="29">
        <v>5000000</v>
      </c>
      <c r="F68" s="20" t="s">
        <v>669</v>
      </c>
      <c r="G68" s="24" t="s">
        <v>238</v>
      </c>
      <c r="H68" s="32">
        <v>44223</v>
      </c>
      <c r="I68" s="32">
        <v>44556</v>
      </c>
      <c r="J68" s="29">
        <v>55000000</v>
      </c>
      <c r="K68" s="6">
        <v>0.28484849090909092</v>
      </c>
      <c r="L68" s="17">
        <v>15666667</v>
      </c>
      <c r="M68" s="17">
        <v>39333333</v>
      </c>
      <c r="N68" s="1"/>
      <c r="O68" s="1"/>
      <c r="P68" s="33" t="s">
        <v>324</v>
      </c>
    </row>
    <row r="69" spans="2:16" s="12" customFormat="1" ht="45" x14ac:dyDescent="0.25">
      <c r="B69" s="22">
        <v>67</v>
      </c>
      <c r="C69" s="63" t="s">
        <v>1193</v>
      </c>
      <c r="D69" s="8" t="s">
        <v>65</v>
      </c>
      <c r="E69" s="29">
        <v>2946900</v>
      </c>
      <c r="F69" s="20" t="s">
        <v>670</v>
      </c>
      <c r="G69" s="24" t="s">
        <v>238</v>
      </c>
      <c r="H69" s="32">
        <v>44223</v>
      </c>
      <c r="I69" s="32">
        <v>44556</v>
      </c>
      <c r="J69" s="29">
        <v>32415900</v>
      </c>
      <c r="K69" s="6">
        <v>0.28484848484848485</v>
      </c>
      <c r="L69" s="17">
        <v>9233620</v>
      </c>
      <c r="M69" s="17">
        <v>23182280</v>
      </c>
      <c r="N69" s="1"/>
      <c r="O69" s="1"/>
      <c r="P69" s="33" t="s">
        <v>325</v>
      </c>
    </row>
    <row r="70" spans="2:16" s="12" customFormat="1" ht="45" x14ac:dyDescent="0.25">
      <c r="B70" s="22">
        <v>68</v>
      </c>
      <c r="C70" s="63" t="s">
        <v>1193</v>
      </c>
      <c r="D70" s="8" t="s">
        <v>66</v>
      </c>
      <c r="E70" s="29">
        <v>2487100</v>
      </c>
      <c r="F70" s="20" t="s">
        <v>671</v>
      </c>
      <c r="G70" s="24" t="s">
        <v>241</v>
      </c>
      <c r="H70" s="32">
        <v>44225</v>
      </c>
      <c r="I70" s="32">
        <v>44528</v>
      </c>
      <c r="J70" s="29">
        <v>24871000</v>
      </c>
      <c r="K70" s="6">
        <v>0.30666668006915687</v>
      </c>
      <c r="L70" s="17">
        <v>7627107</v>
      </c>
      <c r="M70" s="17">
        <v>17243893</v>
      </c>
      <c r="N70" s="1"/>
      <c r="O70" s="1"/>
      <c r="P70" s="33" t="s">
        <v>326</v>
      </c>
    </row>
    <row r="71" spans="2:16" s="12" customFormat="1" ht="56.25" x14ac:dyDescent="0.25">
      <c r="B71" s="22">
        <v>69</v>
      </c>
      <c r="C71" s="63" t="s">
        <v>1193</v>
      </c>
      <c r="D71" s="8" t="s">
        <v>67</v>
      </c>
      <c r="E71" s="29">
        <v>4250000</v>
      </c>
      <c r="F71" s="20" t="s">
        <v>672</v>
      </c>
      <c r="G71" s="24" t="s">
        <v>242</v>
      </c>
      <c r="H71" s="32">
        <v>44224</v>
      </c>
      <c r="I71" s="32">
        <v>44542</v>
      </c>
      <c r="J71" s="29">
        <v>44650000</v>
      </c>
      <c r="K71" s="6">
        <v>0.29507278835386336</v>
      </c>
      <c r="L71" s="17">
        <v>13175000</v>
      </c>
      <c r="M71" s="17">
        <v>31475000</v>
      </c>
      <c r="N71" s="1"/>
      <c r="O71" s="1"/>
      <c r="P71" s="33" t="s">
        <v>327</v>
      </c>
    </row>
    <row r="72" spans="2:16" s="12" customFormat="1" ht="78.75" x14ac:dyDescent="0.25">
      <c r="B72" s="22">
        <v>70</v>
      </c>
      <c r="C72" s="63" t="s">
        <v>1193</v>
      </c>
      <c r="D72" s="8" t="s">
        <v>990</v>
      </c>
      <c r="E72" s="29">
        <v>5500000</v>
      </c>
      <c r="F72" s="20" t="s">
        <v>673</v>
      </c>
      <c r="G72" s="24" t="s">
        <v>242</v>
      </c>
      <c r="H72" s="32">
        <v>44224</v>
      </c>
      <c r="I72" s="32">
        <v>44542</v>
      </c>
      <c r="J72" s="29">
        <v>57750000</v>
      </c>
      <c r="K72" s="6">
        <v>0.29523809523809524</v>
      </c>
      <c r="L72" s="17">
        <v>17050000</v>
      </c>
      <c r="M72" s="17">
        <v>40700000</v>
      </c>
      <c r="N72" s="1"/>
      <c r="O72" s="1"/>
      <c r="P72" s="33" t="s">
        <v>328</v>
      </c>
    </row>
    <row r="73" spans="2:16" s="12" customFormat="1" ht="56.25" x14ac:dyDescent="0.25">
      <c r="B73" s="22">
        <v>71</v>
      </c>
      <c r="C73" s="63" t="s">
        <v>1193</v>
      </c>
      <c r="D73" s="8" t="s">
        <v>68</v>
      </c>
      <c r="E73" s="29">
        <v>6800000</v>
      </c>
      <c r="F73" s="20" t="s">
        <v>674</v>
      </c>
      <c r="G73" s="24" t="s">
        <v>241</v>
      </c>
      <c r="H73" s="32">
        <v>44224</v>
      </c>
      <c r="I73" s="32">
        <v>44527</v>
      </c>
      <c r="J73" s="29">
        <v>68000000</v>
      </c>
      <c r="K73" s="6">
        <v>0.31</v>
      </c>
      <c r="L73" s="17">
        <v>21080000</v>
      </c>
      <c r="M73" s="17">
        <v>46920000</v>
      </c>
      <c r="N73" s="1"/>
      <c r="O73" s="1"/>
      <c r="P73" s="33" t="s">
        <v>329</v>
      </c>
    </row>
    <row r="74" spans="2:16" s="12" customFormat="1" ht="45" x14ac:dyDescent="0.25">
      <c r="B74" s="22">
        <v>72</v>
      </c>
      <c r="C74" s="63" t="s">
        <v>1193</v>
      </c>
      <c r="D74" s="8" t="s">
        <v>69</v>
      </c>
      <c r="E74" s="29">
        <v>2487100</v>
      </c>
      <c r="F74" s="20" t="s">
        <v>675</v>
      </c>
      <c r="G74" s="24" t="s">
        <v>241</v>
      </c>
      <c r="H74" s="32">
        <v>44224</v>
      </c>
      <c r="I74" s="32">
        <v>44527</v>
      </c>
      <c r="J74" s="29">
        <v>24871000</v>
      </c>
      <c r="K74" s="6">
        <v>0.31</v>
      </c>
      <c r="L74" s="17">
        <v>7710010</v>
      </c>
      <c r="M74" s="17">
        <v>17160990</v>
      </c>
      <c r="N74" s="1"/>
      <c r="O74" s="1"/>
      <c r="P74" s="33" t="s">
        <v>330</v>
      </c>
    </row>
    <row r="75" spans="2:16" s="12" customFormat="1" ht="56.25" x14ac:dyDescent="0.25">
      <c r="B75" s="22">
        <v>73</v>
      </c>
      <c r="C75" s="63" t="s">
        <v>1193</v>
      </c>
      <c r="D75" s="8" t="s">
        <v>70</v>
      </c>
      <c r="E75" s="29">
        <v>6400000</v>
      </c>
      <c r="F75" s="20" t="s">
        <v>676</v>
      </c>
      <c r="G75" s="24" t="s">
        <v>241</v>
      </c>
      <c r="H75" s="32">
        <v>44228</v>
      </c>
      <c r="I75" s="32">
        <v>44530</v>
      </c>
      <c r="J75" s="29">
        <v>64000000</v>
      </c>
      <c r="K75" s="6">
        <v>0.3</v>
      </c>
      <c r="L75" s="17">
        <v>19200000</v>
      </c>
      <c r="M75" s="17">
        <v>44800000</v>
      </c>
      <c r="N75" s="1"/>
      <c r="O75" s="1"/>
      <c r="P75" s="33" t="s">
        <v>331</v>
      </c>
    </row>
    <row r="76" spans="2:16" s="12" customFormat="1" ht="67.5" x14ac:dyDescent="0.25">
      <c r="B76" s="22">
        <v>74</v>
      </c>
      <c r="C76" s="63" t="s">
        <v>1193</v>
      </c>
      <c r="D76" s="8" t="s">
        <v>71</v>
      </c>
      <c r="E76" s="29">
        <v>6400000</v>
      </c>
      <c r="F76" s="20" t="s">
        <v>677</v>
      </c>
      <c r="G76" s="24" t="s">
        <v>241</v>
      </c>
      <c r="H76" s="32">
        <v>44224</v>
      </c>
      <c r="I76" s="32">
        <v>44527</v>
      </c>
      <c r="J76" s="29">
        <v>64000000</v>
      </c>
      <c r="K76" s="6">
        <v>0.31</v>
      </c>
      <c r="L76" s="17">
        <v>19840000</v>
      </c>
      <c r="M76" s="17">
        <v>44160000</v>
      </c>
      <c r="N76" s="1"/>
      <c r="O76" s="1"/>
      <c r="P76" s="33" t="s">
        <v>332</v>
      </c>
    </row>
    <row r="77" spans="2:16" s="12" customFormat="1" ht="78.75" x14ac:dyDescent="0.25">
      <c r="B77" s="22">
        <v>75</v>
      </c>
      <c r="C77" s="63" t="s">
        <v>1193</v>
      </c>
      <c r="D77" s="8" t="s">
        <v>991</v>
      </c>
      <c r="E77" s="29">
        <v>6000000</v>
      </c>
      <c r="F77" s="20" t="s">
        <v>678</v>
      </c>
      <c r="G77" s="24" t="s">
        <v>243</v>
      </c>
      <c r="H77" s="32">
        <v>44229</v>
      </c>
      <c r="I77" s="32">
        <v>44409</v>
      </c>
      <c r="J77" s="29">
        <v>36000000</v>
      </c>
      <c r="K77" s="6">
        <v>0.49444444444444446</v>
      </c>
      <c r="L77" s="17">
        <v>17800000</v>
      </c>
      <c r="M77" s="17">
        <v>18200000</v>
      </c>
      <c r="N77" s="1"/>
      <c r="O77" s="1"/>
      <c r="P77" s="33" t="s">
        <v>333</v>
      </c>
    </row>
    <row r="78" spans="2:16" s="12" customFormat="1" ht="33.75" x14ac:dyDescent="0.25">
      <c r="B78" s="22">
        <v>76</v>
      </c>
      <c r="C78" s="63" t="s">
        <v>1193</v>
      </c>
      <c r="D78" s="8" t="s">
        <v>72</v>
      </c>
      <c r="E78" s="29">
        <v>5000000</v>
      </c>
      <c r="F78" s="20" t="s">
        <v>679</v>
      </c>
      <c r="G78" s="24" t="s">
        <v>238</v>
      </c>
      <c r="H78" s="32">
        <v>44222</v>
      </c>
      <c r="I78" s="32">
        <v>44555</v>
      </c>
      <c r="J78" s="29">
        <v>55000000</v>
      </c>
      <c r="K78" s="6">
        <v>0.28787878181818183</v>
      </c>
      <c r="L78" s="17">
        <v>15833333</v>
      </c>
      <c r="M78" s="17">
        <v>39166667</v>
      </c>
      <c r="N78" s="1"/>
      <c r="O78" s="1"/>
      <c r="P78" s="33" t="s">
        <v>334</v>
      </c>
    </row>
    <row r="79" spans="2:16" s="12" customFormat="1" ht="56.25" x14ac:dyDescent="0.25">
      <c r="B79" s="22">
        <v>77</v>
      </c>
      <c r="C79" s="63" t="s">
        <v>1193</v>
      </c>
      <c r="D79" s="8" t="s">
        <v>73</v>
      </c>
      <c r="E79" s="29">
        <v>8500000</v>
      </c>
      <c r="F79" s="20" t="s">
        <v>680</v>
      </c>
      <c r="G79" s="24" t="s">
        <v>241</v>
      </c>
      <c r="H79" s="32">
        <v>44222</v>
      </c>
      <c r="I79" s="32">
        <v>44555</v>
      </c>
      <c r="J79" s="29">
        <v>85000000</v>
      </c>
      <c r="K79" s="6">
        <v>0.30666667058823527</v>
      </c>
      <c r="L79" s="17">
        <v>26066667</v>
      </c>
      <c r="M79" s="17">
        <v>58933333</v>
      </c>
      <c r="N79" s="1"/>
      <c r="O79" s="1"/>
      <c r="P79" s="33" t="s">
        <v>335</v>
      </c>
    </row>
    <row r="80" spans="2:16" s="12" customFormat="1" ht="45" x14ac:dyDescent="0.25">
      <c r="B80" s="22">
        <v>78</v>
      </c>
      <c r="C80" s="63" t="s">
        <v>1193</v>
      </c>
      <c r="D80" s="8" t="s">
        <v>74</v>
      </c>
      <c r="E80" s="29">
        <v>6300000</v>
      </c>
      <c r="F80" s="20" t="s">
        <v>681</v>
      </c>
      <c r="G80" s="24" t="s">
        <v>241</v>
      </c>
      <c r="H80" s="32">
        <v>44225</v>
      </c>
      <c r="I80" s="32">
        <v>44528</v>
      </c>
      <c r="J80" s="29">
        <v>63000000</v>
      </c>
      <c r="K80" s="6">
        <v>0.30666666666666664</v>
      </c>
      <c r="L80" s="17">
        <v>19320000</v>
      </c>
      <c r="M80" s="17">
        <v>43680000</v>
      </c>
      <c r="N80" s="1"/>
      <c r="O80" s="1"/>
      <c r="P80" s="33" t="s">
        <v>336</v>
      </c>
    </row>
    <row r="81" spans="2:16" s="12" customFormat="1" ht="56.25" x14ac:dyDescent="0.25">
      <c r="B81" s="22">
        <v>79</v>
      </c>
      <c r="C81" s="63" t="s">
        <v>1193</v>
      </c>
      <c r="D81" s="8" t="s">
        <v>75</v>
      </c>
      <c r="E81" s="29">
        <v>4500000</v>
      </c>
      <c r="F81" s="20" t="s">
        <v>682</v>
      </c>
      <c r="G81" s="24" t="s">
        <v>243</v>
      </c>
      <c r="H81" s="32">
        <v>44224</v>
      </c>
      <c r="I81" s="32">
        <v>44404</v>
      </c>
      <c r="J81" s="29">
        <v>27000000</v>
      </c>
      <c r="K81" s="6">
        <v>0.51666666666666672</v>
      </c>
      <c r="L81" s="17">
        <v>13950000</v>
      </c>
      <c r="M81" s="17">
        <v>13050000</v>
      </c>
      <c r="N81" s="1"/>
      <c r="O81" s="1"/>
      <c r="P81" s="33" t="s">
        <v>337</v>
      </c>
    </row>
    <row r="82" spans="2:16" s="12" customFormat="1" ht="67.5" x14ac:dyDescent="0.25">
      <c r="B82" s="22">
        <v>80</v>
      </c>
      <c r="C82" s="63" t="s">
        <v>1193</v>
      </c>
      <c r="D82" s="8" t="s">
        <v>992</v>
      </c>
      <c r="E82" s="29">
        <v>6000000</v>
      </c>
      <c r="F82" s="20" t="s">
        <v>683</v>
      </c>
      <c r="G82" s="24" t="s">
        <v>242</v>
      </c>
      <c r="H82" s="32">
        <v>44228</v>
      </c>
      <c r="I82" s="32">
        <v>44545</v>
      </c>
      <c r="J82" s="29">
        <v>63000000</v>
      </c>
      <c r="K82" s="6">
        <v>0.2857142857142857</v>
      </c>
      <c r="L82" s="17">
        <v>18000000</v>
      </c>
      <c r="M82" s="17">
        <v>45000000</v>
      </c>
      <c r="N82" s="1"/>
      <c r="O82" s="1"/>
      <c r="P82" s="33" t="s">
        <v>338</v>
      </c>
    </row>
    <row r="83" spans="2:16" s="12" customFormat="1" ht="56.25" x14ac:dyDescent="0.25">
      <c r="B83" s="22">
        <v>81</v>
      </c>
      <c r="C83" s="63" t="s">
        <v>1193</v>
      </c>
      <c r="D83" s="8" t="s">
        <v>76</v>
      </c>
      <c r="E83" s="29">
        <v>8000000</v>
      </c>
      <c r="F83" s="20" t="s">
        <v>684</v>
      </c>
      <c r="G83" s="24" t="s">
        <v>244</v>
      </c>
      <c r="H83" s="32">
        <v>44228</v>
      </c>
      <c r="I83" s="32">
        <v>44484</v>
      </c>
      <c r="J83" s="29">
        <v>68000000</v>
      </c>
      <c r="K83" s="6">
        <v>0.35294117647058826</v>
      </c>
      <c r="L83" s="17">
        <v>24000000</v>
      </c>
      <c r="M83" s="17">
        <v>44000000</v>
      </c>
      <c r="N83" s="1"/>
      <c r="O83" s="1"/>
      <c r="P83" s="33" t="s">
        <v>339</v>
      </c>
    </row>
    <row r="84" spans="2:16" s="12" customFormat="1" ht="101.25" x14ac:dyDescent="0.25">
      <c r="B84" s="22">
        <v>82</v>
      </c>
      <c r="C84" s="63" t="s">
        <v>1193</v>
      </c>
      <c r="D84" s="8" t="s">
        <v>993</v>
      </c>
      <c r="E84" s="29">
        <v>5622100</v>
      </c>
      <c r="F84" s="20" t="s">
        <v>685</v>
      </c>
      <c r="G84" s="24" t="s">
        <v>245</v>
      </c>
      <c r="H84" s="32">
        <v>44225</v>
      </c>
      <c r="I84" s="32">
        <v>44436</v>
      </c>
      <c r="J84" s="29">
        <v>39354700</v>
      </c>
      <c r="K84" s="6">
        <v>0.43809524656521331</v>
      </c>
      <c r="L84" s="17">
        <v>17241107</v>
      </c>
      <c r="M84" s="17">
        <v>22113593</v>
      </c>
      <c r="N84" s="1"/>
      <c r="O84" s="1"/>
      <c r="P84" s="33" t="s">
        <v>340</v>
      </c>
    </row>
    <row r="85" spans="2:16" s="12" customFormat="1" ht="56.25" x14ac:dyDescent="0.25">
      <c r="B85" s="22">
        <v>83</v>
      </c>
      <c r="C85" s="63" t="s">
        <v>1193</v>
      </c>
      <c r="D85" s="8" t="s">
        <v>77</v>
      </c>
      <c r="E85" s="29">
        <v>6500000</v>
      </c>
      <c r="F85" s="20" t="s">
        <v>686</v>
      </c>
      <c r="G85" s="24" t="s">
        <v>239</v>
      </c>
      <c r="H85" s="32">
        <v>44224</v>
      </c>
      <c r="I85" s="32">
        <v>44526</v>
      </c>
      <c r="J85" s="29">
        <v>65000000</v>
      </c>
      <c r="K85" s="6">
        <v>0.31</v>
      </c>
      <c r="L85" s="17">
        <v>20150000</v>
      </c>
      <c r="M85" s="17">
        <v>44850000</v>
      </c>
      <c r="N85" s="1"/>
      <c r="O85" s="1"/>
      <c r="P85" s="33" t="s">
        <v>341</v>
      </c>
    </row>
    <row r="86" spans="2:16" s="35" customFormat="1" ht="78.75" x14ac:dyDescent="0.25">
      <c r="B86" s="36">
        <v>84</v>
      </c>
      <c r="C86" s="63" t="s">
        <v>1193</v>
      </c>
      <c r="D86" s="8" t="s">
        <v>994</v>
      </c>
      <c r="E86" s="29">
        <v>10000000</v>
      </c>
      <c r="F86" s="20" t="s">
        <v>687</v>
      </c>
      <c r="G86" s="37" t="s">
        <v>239</v>
      </c>
      <c r="H86" s="50">
        <v>44224</v>
      </c>
      <c r="I86" s="50">
        <v>44526</v>
      </c>
      <c r="J86" s="29">
        <v>100000000</v>
      </c>
      <c r="K86" s="6">
        <v>1</v>
      </c>
      <c r="L86" s="17">
        <v>31000000</v>
      </c>
      <c r="M86" s="17">
        <v>0</v>
      </c>
      <c r="N86" s="1"/>
      <c r="O86" s="1"/>
      <c r="P86" s="33" t="s">
        <v>342</v>
      </c>
    </row>
    <row r="87" spans="2:16" s="12" customFormat="1" ht="67.5" x14ac:dyDescent="0.25">
      <c r="B87" s="22">
        <v>85</v>
      </c>
      <c r="C87" s="63" t="s">
        <v>1193</v>
      </c>
      <c r="D87" s="8" t="s">
        <v>78</v>
      </c>
      <c r="E87" s="29">
        <v>8000000</v>
      </c>
      <c r="F87" s="20" t="s">
        <v>688</v>
      </c>
      <c r="G87" s="24" t="s">
        <v>239</v>
      </c>
      <c r="H87" s="32">
        <v>44228</v>
      </c>
      <c r="I87" s="32">
        <v>44526</v>
      </c>
      <c r="J87" s="29">
        <v>80000000</v>
      </c>
      <c r="K87" s="6">
        <v>0.3</v>
      </c>
      <c r="L87" s="17">
        <v>24000000</v>
      </c>
      <c r="M87" s="17">
        <v>56000000</v>
      </c>
      <c r="N87" s="1"/>
      <c r="O87" s="1"/>
      <c r="P87" s="33" t="s">
        <v>343</v>
      </c>
    </row>
    <row r="88" spans="2:16" s="12" customFormat="1" ht="101.25" x14ac:dyDescent="0.25">
      <c r="B88" s="22">
        <v>86</v>
      </c>
      <c r="C88" s="63" t="s">
        <v>1193</v>
      </c>
      <c r="D88" s="8" t="s">
        <v>995</v>
      </c>
      <c r="E88" s="29">
        <v>6500000</v>
      </c>
      <c r="F88" s="20" t="s">
        <v>689</v>
      </c>
      <c r="G88" s="24" t="s">
        <v>239</v>
      </c>
      <c r="H88" s="32">
        <v>44224</v>
      </c>
      <c r="I88" s="32">
        <v>44526</v>
      </c>
      <c r="J88" s="29">
        <v>65000000</v>
      </c>
      <c r="K88" s="6">
        <v>0.31</v>
      </c>
      <c r="L88" s="17">
        <v>20150000</v>
      </c>
      <c r="M88" s="17">
        <v>44850000</v>
      </c>
      <c r="N88" s="1"/>
      <c r="O88" s="1"/>
      <c r="P88" s="33" t="s">
        <v>927</v>
      </c>
    </row>
    <row r="89" spans="2:16" s="12" customFormat="1" ht="56.25" x14ac:dyDescent="0.25">
      <c r="B89" s="22">
        <v>87</v>
      </c>
      <c r="C89" s="63" t="s">
        <v>1193</v>
      </c>
      <c r="D89" s="8" t="s">
        <v>79</v>
      </c>
      <c r="E89" s="29">
        <v>8000000</v>
      </c>
      <c r="F89" s="20" t="s">
        <v>690</v>
      </c>
      <c r="G89" s="24" t="s">
        <v>239</v>
      </c>
      <c r="H89" s="32">
        <v>44224</v>
      </c>
      <c r="I89" s="32">
        <v>44526</v>
      </c>
      <c r="J89" s="29">
        <v>80000000</v>
      </c>
      <c r="K89" s="6">
        <v>0.31</v>
      </c>
      <c r="L89" s="17">
        <v>24800000</v>
      </c>
      <c r="M89" s="17">
        <v>55200000</v>
      </c>
      <c r="N89" s="1"/>
      <c r="O89" s="1"/>
      <c r="P89" s="33" t="s">
        <v>344</v>
      </c>
    </row>
    <row r="90" spans="2:16" s="12" customFormat="1" ht="90" x14ac:dyDescent="0.25">
      <c r="B90" s="22">
        <v>88</v>
      </c>
      <c r="C90" s="63" t="s">
        <v>1193</v>
      </c>
      <c r="D90" s="8" t="s">
        <v>996</v>
      </c>
      <c r="E90" s="29">
        <v>6000000</v>
      </c>
      <c r="F90" s="20" t="s">
        <v>691</v>
      </c>
      <c r="G90" s="24" t="s">
        <v>243</v>
      </c>
      <c r="H90" s="32">
        <v>44225</v>
      </c>
      <c r="I90" s="32">
        <v>44405</v>
      </c>
      <c r="J90" s="29">
        <v>36000000</v>
      </c>
      <c r="K90" s="6">
        <v>0.51111111111111107</v>
      </c>
      <c r="L90" s="17">
        <v>18400000</v>
      </c>
      <c r="M90" s="17">
        <v>17600000</v>
      </c>
      <c r="N90" s="1"/>
      <c r="O90" s="1"/>
      <c r="P90" s="33" t="s">
        <v>345</v>
      </c>
    </row>
    <row r="91" spans="2:16" s="12" customFormat="1" ht="56.25" x14ac:dyDescent="0.25">
      <c r="B91" s="22">
        <v>89</v>
      </c>
      <c r="C91" s="63" t="s">
        <v>1193</v>
      </c>
      <c r="D91" s="8" t="s">
        <v>80</v>
      </c>
      <c r="E91" s="29">
        <v>5622100</v>
      </c>
      <c r="F91" s="20" t="s">
        <v>692</v>
      </c>
      <c r="G91" s="24" t="s">
        <v>244</v>
      </c>
      <c r="H91" s="32">
        <v>44229</v>
      </c>
      <c r="I91" s="32">
        <v>44483</v>
      </c>
      <c r="J91" s="29">
        <v>47787850</v>
      </c>
      <c r="K91" s="6">
        <v>0.34901959389258985</v>
      </c>
      <c r="L91" s="17">
        <v>16678896</v>
      </c>
      <c r="M91" s="17">
        <v>31108954</v>
      </c>
      <c r="N91" s="1"/>
      <c r="O91" s="1"/>
      <c r="P91" s="33" t="s">
        <v>346</v>
      </c>
    </row>
    <row r="92" spans="2:16" s="12" customFormat="1" ht="67.5" x14ac:dyDescent="0.25">
      <c r="B92" s="22">
        <v>90</v>
      </c>
      <c r="C92" s="63" t="s">
        <v>1193</v>
      </c>
      <c r="D92" s="8" t="s">
        <v>81</v>
      </c>
      <c r="E92" s="29">
        <v>4500000</v>
      </c>
      <c r="F92" s="20" t="s">
        <v>693</v>
      </c>
      <c r="G92" s="24" t="s">
        <v>246</v>
      </c>
      <c r="H92" s="32">
        <v>44225</v>
      </c>
      <c r="I92" s="32">
        <v>44405</v>
      </c>
      <c r="J92" s="29">
        <v>27000000</v>
      </c>
      <c r="K92" s="6">
        <v>0.51111111111111107</v>
      </c>
      <c r="L92" s="17">
        <v>13800000</v>
      </c>
      <c r="M92" s="17">
        <v>13200000</v>
      </c>
      <c r="N92" s="1"/>
      <c r="O92" s="1"/>
      <c r="P92" s="33" t="s">
        <v>347</v>
      </c>
    </row>
    <row r="93" spans="2:16" s="12" customFormat="1" ht="45" x14ac:dyDescent="0.25">
      <c r="B93" s="22">
        <v>91</v>
      </c>
      <c r="C93" s="63" t="s">
        <v>1193</v>
      </c>
      <c r="D93" s="8" t="s">
        <v>82</v>
      </c>
      <c r="E93" s="29">
        <v>10000000</v>
      </c>
      <c r="F93" s="20" t="s">
        <v>694</v>
      </c>
      <c r="G93" s="24">
        <v>315</v>
      </c>
      <c r="H93" s="32">
        <v>44228</v>
      </c>
      <c r="I93" s="32">
        <v>44545</v>
      </c>
      <c r="J93" s="29">
        <v>105000000</v>
      </c>
      <c r="K93" s="6">
        <v>0.2857142857142857</v>
      </c>
      <c r="L93" s="17">
        <v>30000000</v>
      </c>
      <c r="M93" s="17">
        <v>75000000</v>
      </c>
      <c r="N93" s="1"/>
      <c r="O93" s="1"/>
      <c r="P93" s="33" t="s">
        <v>348</v>
      </c>
    </row>
    <row r="94" spans="2:16" s="12" customFormat="1" ht="56.25" x14ac:dyDescent="0.25">
      <c r="B94" s="22">
        <v>92</v>
      </c>
      <c r="C94" s="63" t="s">
        <v>1193</v>
      </c>
      <c r="D94" s="8" t="s">
        <v>83</v>
      </c>
      <c r="E94" s="29">
        <v>5622100</v>
      </c>
      <c r="F94" s="20" t="s">
        <v>695</v>
      </c>
      <c r="G94" s="24" t="s">
        <v>247</v>
      </c>
      <c r="H94" s="32">
        <v>44225</v>
      </c>
      <c r="I94" s="32">
        <v>44497</v>
      </c>
      <c r="J94" s="29">
        <v>50598900</v>
      </c>
      <c r="K94" s="6">
        <v>0.34074074732849924</v>
      </c>
      <c r="L94" s="17">
        <v>17241107</v>
      </c>
      <c r="M94" s="17">
        <v>33357793</v>
      </c>
      <c r="N94" s="1"/>
      <c r="O94" s="1"/>
      <c r="P94" s="33" t="s">
        <v>349</v>
      </c>
    </row>
    <row r="95" spans="2:16" s="12" customFormat="1" ht="56.25" x14ac:dyDescent="0.25">
      <c r="B95" s="22">
        <v>93</v>
      </c>
      <c r="C95" s="63" t="s">
        <v>1193</v>
      </c>
      <c r="D95" s="8" t="s">
        <v>84</v>
      </c>
      <c r="E95" s="29">
        <v>4300000</v>
      </c>
      <c r="F95" s="20" t="s">
        <v>696</v>
      </c>
      <c r="G95" s="24" t="s">
        <v>247</v>
      </c>
      <c r="H95" s="32">
        <v>44225</v>
      </c>
      <c r="I95" s="32">
        <v>44497</v>
      </c>
      <c r="J95" s="29">
        <v>38700000</v>
      </c>
      <c r="K95" s="6">
        <v>0.34074074935400517</v>
      </c>
      <c r="L95" s="17">
        <v>13186667</v>
      </c>
      <c r="M95" s="17">
        <v>25513333</v>
      </c>
      <c r="N95" s="1"/>
      <c r="O95" s="1"/>
      <c r="P95" s="33" t="s">
        <v>350</v>
      </c>
    </row>
    <row r="96" spans="2:16" s="12" customFormat="1" ht="56.25" x14ac:dyDescent="0.25">
      <c r="B96" s="22">
        <v>94</v>
      </c>
      <c r="C96" s="63" t="s">
        <v>1193</v>
      </c>
      <c r="D96" s="8" t="s">
        <v>85</v>
      </c>
      <c r="E96" s="29">
        <v>5800000</v>
      </c>
      <c r="F96" s="20" t="s">
        <v>697</v>
      </c>
      <c r="G96" s="24" t="s">
        <v>239</v>
      </c>
      <c r="H96" s="32">
        <v>44225</v>
      </c>
      <c r="I96" s="32">
        <v>44528</v>
      </c>
      <c r="J96" s="29">
        <v>58000000</v>
      </c>
      <c r="K96" s="6">
        <v>0.30666667241379308</v>
      </c>
      <c r="L96" s="17">
        <v>17786667</v>
      </c>
      <c r="M96" s="17">
        <v>40213333</v>
      </c>
      <c r="N96" s="1"/>
      <c r="O96" s="1"/>
      <c r="P96" s="33" t="s">
        <v>351</v>
      </c>
    </row>
    <row r="97" spans="2:16" s="12" customFormat="1" ht="67.5" x14ac:dyDescent="0.25">
      <c r="B97" s="22">
        <v>95</v>
      </c>
      <c r="C97" s="63" t="s">
        <v>1193</v>
      </c>
      <c r="D97" s="8" t="s">
        <v>997</v>
      </c>
      <c r="E97" s="29">
        <v>5300000</v>
      </c>
      <c r="F97" s="20" t="s">
        <v>698</v>
      </c>
      <c r="G97" s="24" t="s">
        <v>239</v>
      </c>
      <c r="H97" s="32">
        <v>44225</v>
      </c>
      <c r="I97" s="32">
        <v>44528</v>
      </c>
      <c r="J97" s="29">
        <v>53000000</v>
      </c>
      <c r="K97" s="6">
        <v>0.30666666037735851</v>
      </c>
      <c r="L97" s="17">
        <v>16253333</v>
      </c>
      <c r="M97" s="17">
        <v>36746667</v>
      </c>
      <c r="N97" s="1"/>
      <c r="O97" s="1"/>
      <c r="P97" s="33" t="s">
        <v>352</v>
      </c>
    </row>
    <row r="98" spans="2:16" s="12" customFormat="1" ht="67.5" x14ac:dyDescent="0.25">
      <c r="B98" s="22">
        <v>96</v>
      </c>
      <c r="C98" s="63" t="s">
        <v>1193</v>
      </c>
      <c r="D98" s="8" t="s">
        <v>998</v>
      </c>
      <c r="E98" s="29">
        <v>5622100</v>
      </c>
      <c r="F98" s="20" t="s">
        <v>699</v>
      </c>
      <c r="G98" s="24" t="s">
        <v>248</v>
      </c>
      <c r="H98" s="32">
        <v>44228</v>
      </c>
      <c r="I98" s="32">
        <v>44286</v>
      </c>
      <c r="J98" s="29">
        <v>11244200</v>
      </c>
      <c r="K98" s="6">
        <v>1</v>
      </c>
      <c r="L98" s="17">
        <v>11244200</v>
      </c>
      <c r="M98" s="17">
        <v>0</v>
      </c>
      <c r="N98" s="1"/>
      <c r="O98" s="1"/>
      <c r="P98" s="33" t="s">
        <v>353</v>
      </c>
    </row>
    <row r="99" spans="2:16" s="12" customFormat="1" ht="56.25" x14ac:dyDescent="0.25">
      <c r="B99" s="22">
        <v>97</v>
      </c>
      <c r="C99" s="63" t="s">
        <v>1193</v>
      </c>
      <c r="D99" s="8" t="s">
        <v>86</v>
      </c>
      <c r="E99" s="29">
        <v>6897000</v>
      </c>
      <c r="F99" s="20" t="s">
        <v>700</v>
      </c>
      <c r="G99" s="24" t="s">
        <v>242</v>
      </c>
      <c r="H99" s="32">
        <v>44228</v>
      </c>
      <c r="I99" s="32">
        <v>44542</v>
      </c>
      <c r="J99" s="29">
        <v>72418500</v>
      </c>
      <c r="K99" s="6">
        <v>0.2857142857142857</v>
      </c>
      <c r="L99" s="17">
        <v>20691000</v>
      </c>
      <c r="M99" s="17">
        <v>51727500</v>
      </c>
      <c r="N99" s="1"/>
      <c r="O99" s="1"/>
      <c r="P99" s="33" t="s">
        <v>354</v>
      </c>
    </row>
    <row r="100" spans="2:16" s="12" customFormat="1" ht="101.25" x14ac:dyDescent="0.25">
      <c r="B100" s="22">
        <v>98</v>
      </c>
      <c r="C100" s="63" t="s">
        <v>1193</v>
      </c>
      <c r="D100" s="8" t="s">
        <v>999</v>
      </c>
      <c r="E100" s="29">
        <v>5622100</v>
      </c>
      <c r="F100" s="20" t="s">
        <v>701</v>
      </c>
      <c r="G100" s="24" t="s">
        <v>246</v>
      </c>
      <c r="H100" s="32">
        <v>44225</v>
      </c>
      <c r="I100" s="32">
        <v>44405</v>
      </c>
      <c r="J100" s="29">
        <v>33732600</v>
      </c>
      <c r="K100" s="6">
        <v>0.5111111209927488</v>
      </c>
      <c r="L100" s="17">
        <v>17241107</v>
      </c>
      <c r="M100" s="17">
        <v>16491493</v>
      </c>
      <c r="N100" s="1"/>
      <c r="O100" s="1"/>
      <c r="P100" s="33" t="s">
        <v>355</v>
      </c>
    </row>
    <row r="101" spans="2:16" s="12" customFormat="1" ht="101.25" x14ac:dyDescent="0.25">
      <c r="B101" s="22">
        <v>99</v>
      </c>
      <c r="C101" s="63" t="s">
        <v>1193</v>
      </c>
      <c r="D101" s="8" t="s">
        <v>1000</v>
      </c>
      <c r="E101" s="29">
        <v>5622100</v>
      </c>
      <c r="F101" s="20" t="s">
        <v>702</v>
      </c>
      <c r="G101" s="24" t="s">
        <v>245</v>
      </c>
      <c r="H101" s="32">
        <v>44228</v>
      </c>
      <c r="I101" s="32">
        <v>44439</v>
      </c>
      <c r="J101" s="29">
        <v>39354700</v>
      </c>
      <c r="K101" s="6">
        <v>0.42857142857142855</v>
      </c>
      <c r="L101" s="17">
        <v>16866300</v>
      </c>
      <c r="M101" s="17">
        <v>22488400</v>
      </c>
      <c r="N101" s="1"/>
      <c r="O101" s="1"/>
      <c r="P101" s="33" t="s">
        <v>356</v>
      </c>
    </row>
    <row r="102" spans="2:16" s="12" customFormat="1" ht="101.25" x14ac:dyDescent="0.25">
      <c r="B102" s="22">
        <v>100</v>
      </c>
      <c r="C102" s="63" t="s">
        <v>1193</v>
      </c>
      <c r="D102" s="8" t="s">
        <v>1001</v>
      </c>
      <c r="E102" s="29">
        <v>5622100</v>
      </c>
      <c r="F102" s="20" t="s">
        <v>703</v>
      </c>
      <c r="G102" s="24" t="s">
        <v>245</v>
      </c>
      <c r="H102" s="32">
        <v>44228</v>
      </c>
      <c r="I102" s="32">
        <v>44439</v>
      </c>
      <c r="J102" s="29">
        <v>39354700</v>
      </c>
      <c r="K102" s="6">
        <v>0.42857142857142855</v>
      </c>
      <c r="L102" s="17">
        <v>16866300</v>
      </c>
      <c r="M102" s="17">
        <v>22488400</v>
      </c>
      <c r="N102" s="1"/>
      <c r="O102" s="1"/>
      <c r="P102" s="33" t="s">
        <v>357</v>
      </c>
    </row>
    <row r="103" spans="2:16" s="12" customFormat="1" ht="101.25" x14ac:dyDescent="0.25">
      <c r="B103" s="22">
        <v>101</v>
      </c>
      <c r="C103" s="63" t="s">
        <v>1193</v>
      </c>
      <c r="D103" s="8" t="s">
        <v>1002</v>
      </c>
      <c r="E103" s="29">
        <v>5622100</v>
      </c>
      <c r="F103" s="20" t="s">
        <v>704</v>
      </c>
      <c r="G103" s="24" t="s">
        <v>246</v>
      </c>
      <c r="H103" s="32">
        <v>44228</v>
      </c>
      <c r="I103" s="32">
        <v>44408</v>
      </c>
      <c r="J103" s="29">
        <v>33732600</v>
      </c>
      <c r="K103" s="6">
        <v>0.5</v>
      </c>
      <c r="L103" s="17">
        <v>16866300</v>
      </c>
      <c r="M103" s="17">
        <v>16866300</v>
      </c>
      <c r="N103" s="1"/>
      <c r="O103" s="1"/>
      <c r="P103" s="33" t="s">
        <v>358</v>
      </c>
    </row>
    <row r="104" spans="2:16" s="12" customFormat="1" ht="78.75" x14ac:dyDescent="0.25">
      <c r="B104" s="22">
        <v>102</v>
      </c>
      <c r="C104" s="63" t="s">
        <v>1193</v>
      </c>
      <c r="D104" s="8" t="s">
        <v>1003</v>
      </c>
      <c r="E104" s="29">
        <v>5622100</v>
      </c>
      <c r="F104" s="20" t="s">
        <v>705</v>
      </c>
      <c r="G104" s="24" t="s">
        <v>242</v>
      </c>
      <c r="H104" s="32">
        <v>44228</v>
      </c>
      <c r="I104" s="32">
        <v>44542</v>
      </c>
      <c r="J104" s="29">
        <v>59032050</v>
      </c>
      <c r="K104" s="6">
        <v>0.2857142857142857</v>
      </c>
      <c r="L104" s="17">
        <v>16866300</v>
      </c>
      <c r="M104" s="17">
        <v>42165750</v>
      </c>
      <c r="N104" s="1"/>
      <c r="O104" s="1"/>
      <c r="P104" s="33" t="s">
        <v>359</v>
      </c>
    </row>
    <row r="105" spans="2:16" s="12" customFormat="1" ht="56.25" x14ac:dyDescent="0.25">
      <c r="B105" s="22">
        <v>103</v>
      </c>
      <c r="C105" s="63" t="s">
        <v>1193</v>
      </c>
      <c r="D105" s="8" t="s">
        <v>87</v>
      </c>
      <c r="E105" s="29">
        <v>4300000</v>
      </c>
      <c r="F105" s="20" t="s">
        <v>706</v>
      </c>
      <c r="G105" s="24" t="s">
        <v>247</v>
      </c>
      <c r="H105" s="32">
        <v>44228</v>
      </c>
      <c r="I105" s="32">
        <v>44499</v>
      </c>
      <c r="J105" s="29">
        <v>38700000</v>
      </c>
      <c r="K105" s="6">
        <v>0.33333333333333331</v>
      </c>
      <c r="L105" s="17">
        <v>12900000</v>
      </c>
      <c r="M105" s="17">
        <v>25800000</v>
      </c>
      <c r="N105" s="1"/>
      <c r="O105" s="1"/>
      <c r="P105" s="33" t="s">
        <v>360</v>
      </c>
    </row>
    <row r="106" spans="2:16" s="12" customFormat="1" ht="56.25" x14ac:dyDescent="0.25">
      <c r="B106" s="22">
        <v>104</v>
      </c>
      <c r="C106" s="63" t="s">
        <v>1193</v>
      </c>
      <c r="D106" s="8" t="s">
        <v>88</v>
      </c>
      <c r="E106" s="29">
        <v>6000000</v>
      </c>
      <c r="F106" s="20" t="s">
        <v>707</v>
      </c>
      <c r="G106" s="24" t="s">
        <v>239</v>
      </c>
      <c r="H106" s="32">
        <v>44237</v>
      </c>
      <c r="I106" s="32">
        <v>44539</v>
      </c>
      <c r="J106" s="29">
        <v>60000000</v>
      </c>
      <c r="K106" s="6">
        <v>0.27</v>
      </c>
      <c r="L106" s="17">
        <v>16200000</v>
      </c>
      <c r="M106" s="17">
        <v>43800000</v>
      </c>
      <c r="N106" s="1"/>
      <c r="O106" s="1"/>
      <c r="P106" s="33" t="s">
        <v>361</v>
      </c>
    </row>
    <row r="107" spans="2:16" s="12" customFormat="1" ht="67.5" x14ac:dyDescent="0.25">
      <c r="B107" s="22">
        <v>105</v>
      </c>
      <c r="C107" s="63" t="s">
        <v>1193</v>
      </c>
      <c r="D107" s="8" t="s">
        <v>89</v>
      </c>
      <c r="E107" s="29">
        <v>8000000</v>
      </c>
      <c r="F107" s="20" t="s">
        <v>708</v>
      </c>
      <c r="G107" s="24" t="s">
        <v>239</v>
      </c>
      <c r="H107" s="32">
        <v>44225</v>
      </c>
      <c r="I107" s="32">
        <v>44529</v>
      </c>
      <c r="J107" s="29">
        <v>80000000</v>
      </c>
      <c r="K107" s="6">
        <v>0.30666666250000002</v>
      </c>
      <c r="L107" s="17">
        <v>24533333</v>
      </c>
      <c r="M107" s="17">
        <v>55466667</v>
      </c>
      <c r="N107" s="1"/>
      <c r="O107" s="1"/>
      <c r="P107" s="33" t="s">
        <v>362</v>
      </c>
    </row>
    <row r="108" spans="2:16" s="12" customFormat="1" ht="67.5" x14ac:dyDescent="0.25">
      <c r="B108" s="22">
        <v>106</v>
      </c>
      <c r="C108" s="63" t="s">
        <v>1193</v>
      </c>
      <c r="D108" s="8" t="s">
        <v>90</v>
      </c>
      <c r="E108" s="29">
        <v>5500000</v>
      </c>
      <c r="F108" s="20" t="s">
        <v>709</v>
      </c>
      <c r="G108" s="24" t="s">
        <v>241</v>
      </c>
      <c r="H108" s="32">
        <v>44235</v>
      </c>
      <c r="I108" s="32">
        <v>44537</v>
      </c>
      <c r="J108" s="29">
        <v>55000000</v>
      </c>
      <c r="K108" s="6">
        <v>0.27666667272727274</v>
      </c>
      <c r="L108" s="17">
        <v>15216667</v>
      </c>
      <c r="M108" s="17">
        <v>39783333</v>
      </c>
      <c r="N108" s="1"/>
      <c r="O108" s="1"/>
      <c r="P108" s="33" t="s">
        <v>363</v>
      </c>
    </row>
    <row r="109" spans="2:16" s="12" customFormat="1" ht="45" x14ac:dyDescent="0.25">
      <c r="B109" s="22">
        <v>107</v>
      </c>
      <c r="C109" s="63" t="s">
        <v>1193</v>
      </c>
      <c r="D109" s="8" t="s">
        <v>91</v>
      </c>
      <c r="E109" s="29">
        <v>8000000</v>
      </c>
      <c r="F109" s="20" t="s">
        <v>710</v>
      </c>
      <c r="G109" s="24" t="s">
        <v>241</v>
      </c>
      <c r="H109" s="32">
        <v>44228</v>
      </c>
      <c r="I109" s="32">
        <v>44530</v>
      </c>
      <c r="J109" s="29">
        <v>80000000</v>
      </c>
      <c r="K109" s="6">
        <v>0.3</v>
      </c>
      <c r="L109" s="17">
        <v>24000000</v>
      </c>
      <c r="M109" s="17">
        <v>56000000</v>
      </c>
      <c r="N109" s="1"/>
      <c r="O109" s="1"/>
      <c r="P109" s="33" t="s">
        <v>364</v>
      </c>
    </row>
    <row r="110" spans="2:16" s="12" customFormat="1" ht="90" x14ac:dyDescent="0.25">
      <c r="B110" s="22">
        <v>108</v>
      </c>
      <c r="C110" s="63" t="s">
        <v>1193</v>
      </c>
      <c r="D110" s="8" t="s">
        <v>1004</v>
      </c>
      <c r="E110" s="29">
        <v>4500000</v>
      </c>
      <c r="F110" s="20" t="s">
        <v>711</v>
      </c>
      <c r="G110" s="24" t="s">
        <v>249</v>
      </c>
      <c r="H110" s="32">
        <v>44225</v>
      </c>
      <c r="I110" s="32">
        <v>44390</v>
      </c>
      <c r="J110" s="29">
        <v>24750000</v>
      </c>
      <c r="K110" s="6">
        <v>0.55757575757575761</v>
      </c>
      <c r="L110" s="17">
        <v>13800000</v>
      </c>
      <c r="M110" s="17">
        <v>10950000</v>
      </c>
      <c r="N110" s="1"/>
      <c r="O110" s="1"/>
      <c r="P110" s="33" t="s">
        <v>365</v>
      </c>
    </row>
    <row r="111" spans="2:16" s="12" customFormat="1" ht="67.5" x14ac:dyDescent="0.25">
      <c r="B111" s="22">
        <v>109</v>
      </c>
      <c r="C111" s="63" t="s">
        <v>1193</v>
      </c>
      <c r="D111" s="8" t="s">
        <v>92</v>
      </c>
      <c r="E111" s="29">
        <v>4500000</v>
      </c>
      <c r="F111" s="20" t="s">
        <v>712</v>
      </c>
      <c r="G111" s="24" t="s">
        <v>243</v>
      </c>
      <c r="H111" s="32">
        <v>44228</v>
      </c>
      <c r="I111" s="32">
        <v>44408</v>
      </c>
      <c r="J111" s="29">
        <v>27000000</v>
      </c>
      <c r="K111" s="6">
        <v>0.5</v>
      </c>
      <c r="L111" s="17">
        <v>13500000</v>
      </c>
      <c r="M111" s="17">
        <v>13500000</v>
      </c>
      <c r="N111" s="1"/>
      <c r="O111" s="1"/>
      <c r="P111" s="33" t="s">
        <v>366</v>
      </c>
    </row>
    <row r="112" spans="2:16" s="12" customFormat="1" ht="78.75" x14ac:dyDescent="0.25">
      <c r="B112" s="22">
        <v>110</v>
      </c>
      <c r="C112" s="63" t="s">
        <v>1193</v>
      </c>
      <c r="D112" s="8" t="s">
        <v>1005</v>
      </c>
      <c r="E112" s="29">
        <v>4500000</v>
      </c>
      <c r="F112" s="20" t="s">
        <v>713</v>
      </c>
      <c r="G112" s="24" t="s">
        <v>243</v>
      </c>
      <c r="H112" s="32">
        <v>44228</v>
      </c>
      <c r="I112" s="32">
        <v>44408</v>
      </c>
      <c r="J112" s="29">
        <v>27000000</v>
      </c>
      <c r="K112" s="6">
        <v>0.5</v>
      </c>
      <c r="L112" s="17">
        <v>13500000</v>
      </c>
      <c r="M112" s="17">
        <v>13500000</v>
      </c>
      <c r="N112" s="1"/>
      <c r="O112" s="1"/>
      <c r="P112" s="33" t="s">
        <v>928</v>
      </c>
    </row>
    <row r="113" spans="2:16" s="12" customFormat="1" ht="67.5" x14ac:dyDescent="0.25">
      <c r="B113" s="22">
        <v>111</v>
      </c>
      <c r="C113" s="63" t="s">
        <v>1193</v>
      </c>
      <c r="D113" s="8" t="s">
        <v>93</v>
      </c>
      <c r="E113" s="29">
        <v>2748350</v>
      </c>
      <c r="F113" s="20"/>
      <c r="G113" s="24" t="s">
        <v>247</v>
      </c>
      <c r="H113" s="32">
        <v>44228</v>
      </c>
      <c r="I113" s="32">
        <v>44500</v>
      </c>
      <c r="J113" s="29">
        <v>24735150</v>
      </c>
      <c r="K113" s="6">
        <v>0.30740739393130828</v>
      </c>
      <c r="L113" s="17">
        <v>7603768</v>
      </c>
      <c r="M113" s="17">
        <v>17131382</v>
      </c>
      <c r="N113" s="1"/>
      <c r="O113" s="1"/>
      <c r="P113" s="33" t="s">
        <v>367</v>
      </c>
    </row>
    <row r="114" spans="2:16" s="12" customFormat="1" ht="101.25" x14ac:dyDescent="0.25">
      <c r="B114" s="22">
        <v>112</v>
      </c>
      <c r="C114" s="63" t="s">
        <v>1193</v>
      </c>
      <c r="D114" s="8" t="s">
        <v>1006</v>
      </c>
      <c r="E114" s="29">
        <v>5622100</v>
      </c>
      <c r="F114" s="20" t="s">
        <v>714</v>
      </c>
      <c r="G114" s="24" t="s">
        <v>245</v>
      </c>
      <c r="H114" s="32">
        <v>44229</v>
      </c>
      <c r="I114" s="32">
        <v>44440</v>
      </c>
      <c r="J114" s="29">
        <v>39354700</v>
      </c>
      <c r="K114" s="6">
        <v>0.42380953227949902</v>
      </c>
      <c r="L114" s="17">
        <v>16678897</v>
      </c>
      <c r="M114" s="17">
        <v>22675803</v>
      </c>
      <c r="N114" s="1"/>
      <c r="O114" s="1"/>
      <c r="P114" s="33" t="s">
        <v>368</v>
      </c>
    </row>
    <row r="115" spans="2:16" s="12" customFormat="1" ht="67.5" x14ac:dyDescent="0.25">
      <c r="B115" s="22">
        <v>113</v>
      </c>
      <c r="C115" s="63" t="s">
        <v>1193</v>
      </c>
      <c r="D115" s="8" t="s">
        <v>1007</v>
      </c>
      <c r="E115" s="29">
        <v>5622100</v>
      </c>
      <c r="F115" s="20" t="s">
        <v>715</v>
      </c>
      <c r="G115" s="24" t="s">
        <v>244</v>
      </c>
      <c r="H115" s="32">
        <v>44260</v>
      </c>
      <c r="I115" s="32">
        <v>44514</v>
      </c>
      <c r="J115" s="29">
        <v>47787850</v>
      </c>
      <c r="K115" s="6">
        <v>0.21960785011252859</v>
      </c>
      <c r="L115" s="17">
        <v>10494587</v>
      </c>
      <c r="M115" s="17">
        <v>37293263</v>
      </c>
      <c r="N115" s="1"/>
      <c r="O115" s="1"/>
      <c r="P115" s="33" t="s">
        <v>369</v>
      </c>
    </row>
    <row r="116" spans="2:16" s="12" customFormat="1" ht="56.25" x14ac:dyDescent="0.25">
      <c r="B116" s="22">
        <v>114</v>
      </c>
      <c r="C116" s="63" t="s">
        <v>1193</v>
      </c>
      <c r="D116" s="8" t="s">
        <v>94</v>
      </c>
      <c r="E116" s="29">
        <v>2930000</v>
      </c>
      <c r="F116" s="20" t="s">
        <v>948</v>
      </c>
      <c r="G116" s="24" t="s">
        <v>239</v>
      </c>
      <c r="H116" s="32">
        <v>44232</v>
      </c>
      <c r="I116" s="32">
        <v>44534</v>
      </c>
      <c r="J116" s="29">
        <v>29300000</v>
      </c>
      <c r="K116" s="6">
        <v>0.28666665529010238</v>
      </c>
      <c r="L116" s="17">
        <v>8399333</v>
      </c>
      <c r="M116" s="17">
        <v>20900667</v>
      </c>
      <c r="N116" s="1"/>
      <c r="O116" s="1"/>
      <c r="P116" s="33" t="s">
        <v>370</v>
      </c>
    </row>
    <row r="117" spans="2:16" s="12" customFormat="1" ht="45" x14ac:dyDescent="0.25">
      <c r="B117" s="22">
        <v>115</v>
      </c>
      <c r="C117" s="63" t="s">
        <v>1193</v>
      </c>
      <c r="D117" s="8" t="s">
        <v>95</v>
      </c>
      <c r="E117" s="29">
        <v>5622100</v>
      </c>
      <c r="F117" s="20" t="s">
        <v>716</v>
      </c>
      <c r="G117" s="24" t="s">
        <v>244</v>
      </c>
      <c r="H117" s="32">
        <v>44228</v>
      </c>
      <c r="I117" s="32">
        <v>44482</v>
      </c>
      <c r="J117" s="29">
        <v>47787850</v>
      </c>
      <c r="K117" s="6">
        <v>0.35294117647058826</v>
      </c>
      <c r="L117" s="17">
        <v>16866300</v>
      </c>
      <c r="M117" s="17">
        <v>30921550</v>
      </c>
      <c r="N117" s="1"/>
      <c r="O117" s="1"/>
      <c r="P117" s="33" t="s">
        <v>371</v>
      </c>
    </row>
    <row r="118" spans="2:16" s="12" customFormat="1" ht="67.5" x14ac:dyDescent="0.25">
      <c r="B118" s="22">
        <v>116</v>
      </c>
      <c r="C118" s="63" t="s">
        <v>1193</v>
      </c>
      <c r="D118" s="8" t="s">
        <v>96</v>
      </c>
      <c r="E118" s="29">
        <v>2058650</v>
      </c>
      <c r="F118" s="20"/>
      <c r="G118" s="24" t="s">
        <v>247</v>
      </c>
      <c r="H118" s="32">
        <v>44228</v>
      </c>
      <c r="I118" s="32">
        <v>44499</v>
      </c>
      <c r="J118" s="29">
        <v>18527850</v>
      </c>
      <c r="K118" s="6">
        <v>0.30740738941647305</v>
      </c>
      <c r="L118" s="17">
        <v>5695598</v>
      </c>
      <c r="M118" s="17">
        <v>12832252</v>
      </c>
      <c r="N118" s="1"/>
      <c r="O118" s="1"/>
      <c r="P118" s="33" t="s">
        <v>372</v>
      </c>
    </row>
    <row r="119" spans="2:16" s="12" customFormat="1" ht="67.5" x14ac:dyDescent="0.25">
      <c r="B119" s="22">
        <v>117</v>
      </c>
      <c r="C119" s="63" t="s">
        <v>1193</v>
      </c>
      <c r="D119" s="8" t="s">
        <v>1008</v>
      </c>
      <c r="E119" s="29">
        <v>5622100</v>
      </c>
      <c r="F119" s="20" t="s">
        <v>717</v>
      </c>
      <c r="G119" s="24" t="s">
        <v>250</v>
      </c>
      <c r="H119" s="32">
        <v>44225</v>
      </c>
      <c r="I119" s="32">
        <v>44467</v>
      </c>
      <c r="J119" s="29">
        <v>44976800</v>
      </c>
      <c r="K119" s="6">
        <v>0.38333334074456166</v>
      </c>
      <c r="L119" s="17">
        <v>17241107</v>
      </c>
      <c r="M119" s="17">
        <v>27735693</v>
      </c>
      <c r="N119" s="1"/>
      <c r="O119" s="1"/>
      <c r="P119" s="33" t="s">
        <v>373</v>
      </c>
    </row>
    <row r="120" spans="2:16" s="12" customFormat="1" ht="101.25" x14ac:dyDescent="0.25">
      <c r="B120" s="22">
        <v>118</v>
      </c>
      <c r="C120" s="63" t="s">
        <v>1193</v>
      </c>
      <c r="D120" s="8" t="s">
        <v>1009</v>
      </c>
      <c r="E120" s="29">
        <v>5622100</v>
      </c>
      <c r="F120" s="20" t="s">
        <v>718</v>
      </c>
      <c r="G120" s="24" t="s">
        <v>246</v>
      </c>
      <c r="H120" s="32">
        <v>44229</v>
      </c>
      <c r="I120" s="32">
        <v>44409</v>
      </c>
      <c r="J120" s="29">
        <v>33732600</v>
      </c>
      <c r="K120" s="6">
        <v>0.49444445432608219</v>
      </c>
      <c r="L120" s="17">
        <v>16678897</v>
      </c>
      <c r="M120" s="17">
        <v>17053703</v>
      </c>
      <c r="N120" s="1"/>
      <c r="O120" s="1"/>
      <c r="P120" s="33" t="s">
        <v>374</v>
      </c>
    </row>
    <row r="121" spans="2:16" s="12" customFormat="1" ht="67.5" x14ac:dyDescent="0.25">
      <c r="B121" s="22">
        <v>119</v>
      </c>
      <c r="C121" s="63" t="s">
        <v>1193</v>
      </c>
      <c r="D121" s="8" t="s">
        <v>97</v>
      </c>
      <c r="E121" s="29">
        <v>2058650</v>
      </c>
      <c r="F121" s="20"/>
      <c r="G121" s="24" t="s">
        <v>247</v>
      </c>
      <c r="H121" s="32">
        <v>44228</v>
      </c>
      <c r="I121" s="32">
        <v>44500</v>
      </c>
      <c r="J121" s="29">
        <v>18527850</v>
      </c>
      <c r="K121" s="6">
        <v>0.33333333333333331</v>
      </c>
      <c r="L121" s="17">
        <v>6175950</v>
      </c>
      <c r="M121" s="17">
        <v>12351900</v>
      </c>
      <c r="N121" s="1"/>
      <c r="O121" s="1"/>
      <c r="P121" s="33" t="s">
        <v>375</v>
      </c>
    </row>
    <row r="122" spans="2:16" s="12" customFormat="1" ht="67.5" x14ac:dyDescent="0.25">
      <c r="B122" s="22">
        <v>120</v>
      </c>
      <c r="C122" s="63" t="s">
        <v>1193</v>
      </c>
      <c r="D122" s="8" t="s">
        <v>98</v>
      </c>
      <c r="E122" s="29">
        <v>2058650</v>
      </c>
      <c r="F122" s="20"/>
      <c r="G122" s="24" t="s">
        <v>247</v>
      </c>
      <c r="H122" s="32">
        <v>44228</v>
      </c>
      <c r="I122" s="32">
        <v>44500</v>
      </c>
      <c r="J122" s="29">
        <v>18527850</v>
      </c>
      <c r="K122" s="6">
        <v>0.33333333333333331</v>
      </c>
      <c r="L122" s="17">
        <v>6175950</v>
      </c>
      <c r="M122" s="17">
        <v>12351900</v>
      </c>
      <c r="N122" s="1"/>
      <c r="O122" s="1"/>
      <c r="P122" s="33" t="s">
        <v>376</v>
      </c>
    </row>
    <row r="123" spans="2:16" s="12" customFormat="1" ht="67.5" x14ac:dyDescent="0.25">
      <c r="B123" s="22">
        <v>121</v>
      </c>
      <c r="C123" s="63" t="s">
        <v>1193</v>
      </c>
      <c r="D123" s="8" t="s">
        <v>99</v>
      </c>
      <c r="E123" s="29">
        <v>2058650</v>
      </c>
      <c r="F123" s="20"/>
      <c r="G123" s="24" t="s">
        <v>247</v>
      </c>
      <c r="H123" s="32">
        <v>44228</v>
      </c>
      <c r="I123" s="32">
        <v>44500</v>
      </c>
      <c r="J123" s="29">
        <v>18527850</v>
      </c>
      <c r="K123" s="6">
        <v>0.33333333333333331</v>
      </c>
      <c r="L123" s="17">
        <v>6175950</v>
      </c>
      <c r="M123" s="17">
        <v>12351900</v>
      </c>
      <c r="N123" s="1"/>
      <c r="O123" s="1"/>
      <c r="P123" s="33" t="s">
        <v>377</v>
      </c>
    </row>
    <row r="124" spans="2:16" s="12" customFormat="1" ht="45" x14ac:dyDescent="0.25">
      <c r="B124" s="22">
        <v>122</v>
      </c>
      <c r="C124" s="63" t="s">
        <v>1193</v>
      </c>
      <c r="D124" s="8" t="s">
        <v>100</v>
      </c>
      <c r="E124" s="29">
        <v>3866500</v>
      </c>
      <c r="F124" s="20" t="s">
        <v>719</v>
      </c>
      <c r="G124" s="24" t="s">
        <v>238</v>
      </c>
      <c r="H124" s="32">
        <v>44225</v>
      </c>
      <c r="I124" s="32">
        <v>44559</v>
      </c>
      <c r="J124" s="29">
        <v>42531500</v>
      </c>
      <c r="K124" s="6">
        <v>0.2787878866252072</v>
      </c>
      <c r="L124" s="17">
        <v>11857267</v>
      </c>
      <c r="M124" s="17">
        <v>30674233</v>
      </c>
      <c r="N124" s="1"/>
      <c r="O124" s="1"/>
      <c r="P124" s="33" t="s">
        <v>378</v>
      </c>
    </row>
    <row r="125" spans="2:16" s="12" customFormat="1" ht="67.5" x14ac:dyDescent="0.25">
      <c r="B125" s="22">
        <v>123</v>
      </c>
      <c r="C125" s="63" t="s">
        <v>1193</v>
      </c>
      <c r="D125" s="8" t="s">
        <v>101</v>
      </c>
      <c r="E125" s="29">
        <v>2058650</v>
      </c>
      <c r="F125" s="20"/>
      <c r="G125" s="24" t="s">
        <v>247</v>
      </c>
      <c r="H125" s="32">
        <v>44228</v>
      </c>
      <c r="I125" s="32">
        <v>44500</v>
      </c>
      <c r="J125" s="29">
        <v>18527850</v>
      </c>
      <c r="K125" s="6">
        <v>0.33333333333333331</v>
      </c>
      <c r="L125" s="17">
        <v>6175950</v>
      </c>
      <c r="M125" s="17">
        <v>12351900</v>
      </c>
      <c r="N125" s="1"/>
      <c r="O125" s="1"/>
      <c r="P125" s="33" t="s">
        <v>379</v>
      </c>
    </row>
    <row r="126" spans="2:16" s="12" customFormat="1" ht="78.75" x14ac:dyDescent="0.25">
      <c r="B126" s="22">
        <v>124</v>
      </c>
      <c r="C126" s="63" t="s">
        <v>1193</v>
      </c>
      <c r="D126" s="8" t="s">
        <v>1010</v>
      </c>
      <c r="E126" s="29">
        <v>5622100</v>
      </c>
      <c r="F126" s="20" t="s">
        <v>720</v>
      </c>
      <c r="G126" s="24" t="s">
        <v>242</v>
      </c>
      <c r="H126" s="32">
        <v>44229</v>
      </c>
      <c r="I126" s="32">
        <v>44543</v>
      </c>
      <c r="J126" s="29">
        <v>59032050</v>
      </c>
      <c r="K126" s="6">
        <v>0.28253968818633268</v>
      </c>
      <c r="L126" s="17">
        <v>16678897</v>
      </c>
      <c r="M126" s="17">
        <v>42353153</v>
      </c>
      <c r="N126" s="1"/>
      <c r="O126" s="1"/>
      <c r="P126" s="33" t="s">
        <v>380</v>
      </c>
    </row>
    <row r="127" spans="2:16" s="12" customFormat="1" ht="67.5" x14ac:dyDescent="0.25">
      <c r="B127" s="22">
        <v>125</v>
      </c>
      <c r="C127" s="63" t="s">
        <v>1193</v>
      </c>
      <c r="D127" s="8" t="s">
        <v>1011</v>
      </c>
      <c r="E127" s="29">
        <v>7038400</v>
      </c>
      <c r="F127" s="20" t="s">
        <v>721</v>
      </c>
      <c r="G127" s="24" t="s">
        <v>242</v>
      </c>
      <c r="H127" s="32">
        <v>44229</v>
      </c>
      <c r="I127" s="32">
        <v>44543</v>
      </c>
      <c r="J127" s="29">
        <v>73903200</v>
      </c>
      <c r="K127" s="6">
        <v>0.28253968705008714</v>
      </c>
      <c r="L127" s="17">
        <v>20880587</v>
      </c>
      <c r="M127" s="17">
        <v>53022613</v>
      </c>
      <c r="N127" s="1"/>
      <c r="O127" s="1"/>
      <c r="P127" s="33" t="s">
        <v>381</v>
      </c>
    </row>
    <row r="128" spans="2:16" s="12" customFormat="1" ht="56.25" x14ac:dyDescent="0.25">
      <c r="B128" s="22">
        <v>126</v>
      </c>
      <c r="C128" s="63" t="s">
        <v>1193</v>
      </c>
      <c r="D128" s="8" t="s">
        <v>102</v>
      </c>
      <c r="E128" s="29">
        <v>5622100</v>
      </c>
      <c r="F128" s="20" t="s">
        <v>722</v>
      </c>
      <c r="G128" s="24" t="s">
        <v>239</v>
      </c>
      <c r="H128" s="32">
        <v>44236</v>
      </c>
      <c r="I128" s="32">
        <v>44550</v>
      </c>
      <c r="J128" s="29">
        <v>56221000</v>
      </c>
      <c r="K128" s="6">
        <v>0.27333332740435068</v>
      </c>
      <c r="L128" s="17">
        <v>15367073</v>
      </c>
      <c r="M128" s="17">
        <v>40853927</v>
      </c>
      <c r="N128" s="1"/>
      <c r="O128" s="1"/>
      <c r="P128" s="33" t="s">
        <v>382</v>
      </c>
    </row>
    <row r="129" spans="2:16" s="12" customFormat="1" ht="56.25" x14ac:dyDescent="0.25">
      <c r="B129" s="22">
        <v>127</v>
      </c>
      <c r="C129" s="63" t="s">
        <v>1193</v>
      </c>
      <c r="D129" s="8" t="s">
        <v>103</v>
      </c>
      <c r="E129" s="29">
        <v>2930000</v>
      </c>
      <c r="F129" s="20" t="s">
        <v>723</v>
      </c>
      <c r="G129" s="24" t="s">
        <v>239</v>
      </c>
      <c r="H129" s="32">
        <v>44230</v>
      </c>
      <c r="I129" s="32">
        <v>44532</v>
      </c>
      <c r="J129" s="29">
        <v>29300000</v>
      </c>
      <c r="K129" s="6">
        <v>0.29333334470989764</v>
      </c>
      <c r="L129" s="17">
        <v>8594667</v>
      </c>
      <c r="M129" s="17">
        <v>20705333</v>
      </c>
      <c r="N129" s="1"/>
      <c r="O129" s="1"/>
      <c r="P129" s="33" t="s">
        <v>383</v>
      </c>
    </row>
    <row r="130" spans="2:16" s="12" customFormat="1" ht="56.25" x14ac:dyDescent="0.25">
      <c r="B130" s="22">
        <v>128</v>
      </c>
      <c r="C130" s="63" t="s">
        <v>1193</v>
      </c>
      <c r="D130" s="8" t="s">
        <v>104</v>
      </c>
      <c r="E130" s="29">
        <v>2930000</v>
      </c>
      <c r="F130" s="20"/>
      <c r="G130" s="24" t="s">
        <v>239</v>
      </c>
      <c r="H130" s="32">
        <v>44230</v>
      </c>
      <c r="I130" s="32">
        <v>44532</v>
      </c>
      <c r="J130" s="29">
        <v>29300000</v>
      </c>
      <c r="K130" s="6">
        <v>0.29333334470989764</v>
      </c>
      <c r="L130" s="17">
        <v>8594667</v>
      </c>
      <c r="M130" s="17">
        <v>20705333</v>
      </c>
      <c r="N130" s="1"/>
      <c r="O130" s="1"/>
      <c r="P130" s="33" t="s">
        <v>384</v>
      </c>
    </row>
    <row r="131" spans="2:16" s="12" customFormat="1" ht="56.25" x14ac:dyDescent="0.25">
      <c r="B131" s="22">
        <v>129</v>
      </c>
      <c r="C131" s="63" t="s">
        <v>1193</v>
      </c>
      <c r="D131" s="8" t="s">
        <v>105</v>
      </c>
      <c r="E131" s="29">
        <v>2930000</v>
      </c>
      <c r="F131" s="20" t="s">
        <v>949</v>
      </c>
      <c r="G131" s="24" t="s">
        <v>239</v>
      </c>
      <c r="H131" s="32">
        <v>44230</v>
      </c>
      <c r="I131" s="32">
        <v>44532</v>
      </c>
      <c r="J131" s="29">
        <v>29300000</v>
      </c>
      <c r="K131" s="6">
        <v>0.29333334470989764</v>
      </c>
      <c r="L131" s="17">
        <v>8594667</v>
      </c>
      <c r="M131" s="17">
        <v>20705333</v>
      </c>
      <c r="N131" s="1"/>
      <c r="O131" s="1"/>
      <c r="P131" s="33" t="s">
        <v>385</v>
      </c>
    </row>
    <row r="132" spans="2:16" s="12" customFormat="1" ht="90" x14ac:dyDescent="0.25">
      <c r="B132" s="22">
        <v>130</v>
      </c>
      <c r="C132" s="63" t="s">
        <v>1193</v>
      </c>
      <c r="D132" s="8" t="s">
        <v>1012</v>
      </c>
      <c r="E132" s="29">
        <v>8000000</v>
      </c>
      <c r="F132" s="20" t="s">
        <v>724</v>
      </c>
      <c r="G132" s="24" t="s">
        <v>239</v>
      </c>
      <c r="H132" s="32">
        <v>44232</v>
      </c>
      <c r="I132" s="32">
        <v>44534</v>
      </c>
      <c r="J132" s="29">
        <v>80000000</v>
      </c>
      <c r="K132" s="6">
        <v>0.2866666625</v>
      </c>
      <c r="L132" s="17">
        <v>22933333</v>
      </c>
      <c r="M132" s="17">
        <v>57066667</v>
      </c>
      <c r="N132" s="1"/>
      <c r="O132" s="1"/>
      <c r="P132" s="33" t="s">
        <v>386</v>
      </c>
    </row>
    <row r="133" spans="2:16" s="12" customFormat="1" ht="78.75" x14ac:dyDescent="0.25">
      <c r="B133" s="22">
        <v>131</v>
      </c>
      <c r="C133" s="63" t="s">
        <v>1193</v>
      </c>
      <c r="D133" s="8" t="s">
        <v>1013</v>
      </c>
      <c r="E133" s="29">
        <v>8600000</v>
      </c>
      <c r="F133" s="20" t="s">
        <v>725</v>
      </c>
      <c r="G133" s="24" t="s">
        <v>239</v>
      </c>
      <c r="H133" s="32">
        <v>44232</v>
      </c>
      <c r="I133" s="32">
        <v>44534</v>
      </c>
      <c r="J133" s="29">
        <v>86000000</v>
      </c>
      <c r="K133" s="6">
        <v>0.28666666279069769</v>
      </c>
      <c r="L133" s="17">
        <v>24653333</v>
      </c>
      <c r="M133" s="17">
        <v>61346667</v>
      </c>
      <c r="N133" s="1"/>
      <c r="O133" s="1"/>
      <c r="P133" s="33" t="s">
        <v>387</v>
      </c>
    </row>
    <row r="134" spans="2:16" s="12" customFormat="1" ht="56.25" x14ac:dyDescent="0.25">
      <c r="B134" s="22">
        <v>132</v>
      </c>
      <c r="C134" s="63" t="s">
        <v>1193</v>
      </c>
      <c r="D134" s="8" t="s">
        <v>106</v>
      </c>
      <c r="E134" s="29">
        <v>4124800</v>
      </c>
      <c r="F134" s="20" t="s">
        <v>726</v>
      </c>
      <c r="G134" s="24" t="s">
        <v>244</v>
      </c>
      <c r="H134" s="32">
        <v>44232</v>
      </c>
      <c r="I134" s="32">
        <v>44486</v>
      </c>
      <c r="J134" s="29">
        <v>35060800</v>
      </c>
      <c r="K134" s="6">
        <v>0.33725491146807829</v>
      </c>
      <c r="L134" s="17">
        <v>11824427</v>
      </c>
      <c r="M134" s="17">
        <v>23236373</v>
      </c>
      <c r="N134" s="1"/>
      <c r="O134" s="1"/>
      <c r="P134" s="33" t="s">
        <v>388</v>
      </c>
    </row>
    <row r="135" spans="2:16" s="12" customFormat="1" ht="56.25" x14ac:dyDescent="0.25">
      <c r="B135" s="22">
        <v>133</v>
      </c>
      <c r="C135" s="63" t="s">
        <v>1193</v>
      </c>
      <c r="D135" s="8" t="s">
        <v>107</v>
      </c>
      <c r="E135" s="29">
        <v>5500000</v>
      </c>
      <c r="F135" s="20" t="s">
        <v>727</v>
      </c>
      <c r="G135" s="24" t="s">
        <v>251</v>
      </c>
      <c r="H135" s="32">
        <v>44229</v>
      </c>
      <c r="I135" s="32">
        <v>44516</v>
      </c>
      <c r="J135" s="29">
        <v>52250000</v>
      </c>
      <c r="K135" s="6">
        <v>0.3122807081339713</v>
      </c>
      <c r="L135" s="17">
        <v>16316667</v>
      </c>
      <c r="M135" s="17">
        <v>35933333</v>
      </c>
      <c r="N135" s="1"/>
      <c r="O135" s="1"/>
      <c r="P135" s="33" t="s">
        <v>389</v>
      </c>
    </row>
    <row r="136" spans="2:16" s="12" customFormat="1" ht="45" x14ac:dyDescent="0.25">
      <c r="B136" s="22">
        <v>134</v>
      </c>
      <c r="C136" s="63" t="s">
        <v>1193</v>
      </c>
      <c r="D136" s="8" t="s">
        <v>108</v>
      </c>
      <c r="E136" s="29">
        <v>4500000</v>
      </c>
      <c r="F136" s="20" t="s">
        <v>728</v>
      </c>
      <c r="G136" s="24" t="s">
        <v>241</v>
      </c>
      <c r="H136" s="32">
        <v>44229</v>
      </c>
      <c r="I136" s="32">
        <v>44531</v>
      </c>
      <c r="J136" s="29">
        <v>45000000</v>
      </c>
      <c r="K136" s="6">
        <v>0.29666666666666669</v>
      </c>
      <c r="L136" s="17">
        <v>13350000</v>
      </c>
      <c r="M136" s="17">
        <v>31650000</v>
      </c>
      <c r="N136" s="1"/>
      <c r="O136" s="1"/>
      <c r="P136" s="33" t="s">
        <v>390</v>
      </c>
    </row>
    <row r="137" spans="2:16" s="12" customFormat="1" ht="45" x14ac:dyDescent="0.25">
      <c r="B137" s="22">
        <v>135</v>
      </c>
      <c r="C137" s="63" t="s">
        <v>1193</v>
      </c>
      <c r="D137" s="8" t="s">
        <v>109</v>
      </c>
      <c r="E137" s="29">
        <v>7000000</v>
      </c>
      <c r="F137" s="20" t="s">
        <v>729</v>
      </c>
      <c r="G137" s="24" t="s">
        <v>241</v>
      </c>
      <c r="H137" s="32">
        <v>44232</v>
      </c>
      <c r="I137" s="32">
        <v>44534</v>
      </c>
      <c r="J137" s="29">
        <v>70000000</v>
      </c>
      <c r="K137" s="6">
        <v>0.28666667142857144</v>
      </c>
      <c r="L137" s="17">
        <v>20066667</v>
      </c>
      <c r="M137" s="17">
        <v>49933333</v>
      </c>
      <c r="N137" s="1"/>
      <c r="O137" s="1"/>
      <c r="P137" s="33" t="s">
        <v>391</v>
      </c>
    </row>
    <row r="138" spans="2:16" s="12" customFormat="1" ht="67.5" x14ac:dyDescent="0.25">
      <c r="B138" s="22">
        <v>136</v>
      </c>
      <c r="C138" s="63" t="s">
        <v>1193</v>
      </c>
      <c r="D138" s="8" t="s">
        <v>110</v>
      </c>
      <c r="E138" s="29">
        <v>8000000</v>
      </c>
      <c r="F138" s="20" t="s">
        <v>730</v>
      </c>
      <c r="G138" s="24" t="s">
        <v>239</v>
      </c>
      <c r="H138" s="32">
        <v>44235</v>
      </c>
      <c r="I138" s="32">
        <v>44537</v>
      </c>
      <c r="J138" s="29">
        <v>80000000</v>
      </c>
      <c r="K138" s="6">
        <v>0.27666666249999999</v>
      </c>
      <c r="L138" s="17">
        <v>22133333</v>
      </c>
      <c r="M138" s="17">
        <v>57866667</v>
      </c>
      <c r="N138" s="1"/>
      <c r="O138" s="1"/>
      <c r="P138" s="33" t="s">
        <v>392</v>
      </c>
    </row>
    <row r="139" spans="2:16" s="12" customFormat="1" ht="56.25" x14ac:dyDescent="0.25">
      <c r="B139" s="22">
        <v>137</v>
      </c>
      <c r="C139" s="63" t="s">
        <v>1193</v>
      </c>
      <c r="D139" s="8" t="s">
        <v>111</v>
      </c>
      <c r="E139" s="29">
        <v>6000000</v>
      </c>
      <c r="F139" s="20" t="s">
        <v>731</v>
      </c>
      <c r="G139" s="24" t="s">
        <v>246</v>
      </c>
      <c r="H139" s="32">
        <v>44232</v>
      </c>
      <c r="I139" s="32">
        <v>44412</v>
      </c>
      <c r="J139" s="29">
        <v>36000000</v>
      </c>
      <c r="K139" s="6">
        <v>0.4777777777777778</v>
      </c>
      <c r="L139" s="17">
        <v>17200000</v>
      </c>
      <c r="M139" s="17">
        <v>18800000</v>
      </c>
      <c r="N139" s="1"/>
      <c r="O139" s="1"/>
      <c r="P139" s="33" t="s">
        <v>393</v>
      </c>
    </row>
    <row r="140" spans="2:16" s="12" customFormat="1" ht="67.5" x14ac:dyDescent="0.25">
      <c r="B140" s="22">
        <v>138</v>
      </c>
      <c r="C140" s="63" t="s">
        <v>1193</v>
      </c>
      <c r="D140" s="8" t="s">
        <v>112</v>
      </c>
      <c r="E140" s="29">
        <v>6500000</v>
      </c>
      <c r="F140" s="20" t="s">
        <v>732</v>
      </c>
      <c r="G140" s="24" t="s">
        <v>239</v>
      </c>
      <c r="H140" s="32">
        <v>44235</v>
      </c>
      <c r="I140" s="32">
        <v>44537</v>
      </c>
      <c r="J140" s="29">
        <v>65000000</v>
      </c>
      <c r="K140" s="6">
        <v>0.27666666153846153</v>
      </c>
      <c r="L140" s="17">
        <v>17983333</v>
      </c>
      <c r="M140" s="17">
        <v>47016667</v>
      </c>
      <c r="N140" s="1"/>
      <c r="O140" s="1"/>
      <c r="P140" s="33" t="s">
        <v>394</v>
      </c>
    </row>
    <row r="141" spans="2:16" s="12" customFormat="1" ht="56.25" x14ac:dyDescent="0.25">
      <c r="B141" s="22">
        <v>139</v>
      </c>
      <c r="C141" s="63" t="s">
        <v>1193</v>
      </c>
      <c r="D141" s="8" t="s">
        <v>113</v>
      </c>
      <c r="E141" s="29">
        <v>6000000</v>
      </c>
      <c r="F141" s="20" t="s">
        <v>733</v>
      </c>
      <c r="G141" s="24" t="s">
        <v>239</v>
      </c>
      <c r="H141" s="32">
        <v>44235</v>
      </c>
      <c r="I141" s="32">
        <v>44537</v>
      </c>
      <c r="J141" s="29">
        <v>60000000</v>
      </c>
      <c r="K141" s="6">
        <v>0.27666666666666667</v>
      </c>
      <c r="L141" s="17">
        <v>16600000</v>
      </c>
      <c r="M141" s="17">
        <v>43400000</v>
      </c>
      <c r="N141" s="1"/>
      <c r="O141" s="1"/>
      <c r="P141" s="33" t="s">
        <v>395</v>
      </c>
    </row>
    <row r="142" spans="2:16" s="12" customFormat="1" ht="101.25" x14ac:dyDescent="0.25">
      <c r="B142" s="22">
        <v>140</v>
      </c>
      <c r="C142" s="63" t="s">
        <v>1193</v>
      </c>
      <c r="D142" s="8" t="s">
        <v>1014</v>
      </c>
      <c r="E142" s="29">
        <v>5000000</v>
      </c>
      <c r="F142" s="20" t="s">
        <v>734</v>
      </c>
      <c r="G142" s="24" t="s">
        <v>239</v>
      </c>
      <c r="H142" s="32">
        <v>44232</v>
      </c>
      <c r="I142" s="32">
        <v>44534</v>
      </c>
      <c r="J142" s="29">
        <v>50000000</v>
      </c>
      <c r="K142" s="6">
        <v>0.28666666000000002</v>
      </c>
      <c r="L142" s="17">
        <v>14333333</v>
      </c>
      <c r="M142" s="17">
        <v>35666667</v>
      </c>
      <c r="N142" s="1"/>
      <c r="O142" s="1"/>
      <c r="P142" s="33" t="s">
        <v>396</v>
      </c>
    </row>
    <row r="143" spans="2:16" s="12" customFormat="1" ht="56.25" x14ac:dyDescent="0.25">
      <c r="B143" s="22">
        <v>141</v>
      </c>
      <c r="C143" s="63" t="s">
        <v>1193</v>
      </c>
      <c r="D143" s="8" t="s">
        <v>114</v>
      </c>
      <c r="E143" s="29">
        <v>4600000</v>
      </c>
      <c r="F143" s="20" t="s">
        <v>735</v>
      </c>
      <c r="G143" s="24" t="s">
        <v>246</v>
      </c>
      <c r="H143" s="32">
        <v>44232</v>
      </c>
      <c r="I143" s="32">
        <v>44412</v>
      </c>
      <c r="J143" s="29">
        <v>27600000</v>
      </c>
      <c r="K143" s="6">
        <v>0.47777778985507247</v>
      </c>
      <c r="L143" s="17">
        <v>13186667</v>
      </c>
      <c r="M143" s="17">
        <v>14413333</v>
      </c>
      <c r="N143" s="1"/>
      <c r="O143" s="1"/>
      <c r="P143" s="33" t="s">
        <v>397</v>
      </c>
    </row>
    <row r="144" spans="2:16" s="12" customFormat="1" ht="67.5" x14ac:dyDescent="0.25">
      <c r="B144" s="22">
        <v>142</v>
      </c>
      <c r="C144" s="63" t="s">
        <v>1193</v>
      </c>
      <c r="D144" s="8" t="s">
        <v>115</v>
      </c>
      <c r="E144" s="29">
        <v>7500000</v>
      </c>
      <c r="F144" s="20" t="s">
        <v>736</v>
      </c>
      <c r="G144" s="24" t="s">
        <v>252</v>
      </c>
      <c r="H144" s="32">
        <v>44232</v>
      </c>
      <c r="I144" s="32">
        <v>44351</v>
      </c>
      <c r="J144" s="29">
        <v>30000000</v>
      </c>
      <c r="K144" s="6">
        <v>0.71666666666666667</v>
      </c>
      <c r="L144" s="17">
        <v>21500000</v>
      </c>
      <c r="M144" s="17">
        <v>8500000</v>
      </c>
      <c r="N144" s="1"/>
      <c r="O144" s="1"/>
      <c r="P144" s="33" t="s">
        <v>398</v>
      </c>
    </row>
    <row r="145" spans="2:16" s="12" customFormat="1" ht="67.5" x14ac:dyDescent="0.25">
      <c r="B145" s="22">
        <v>143</v>
      </c>
      <c r="C145" s="63" t="s">
        <v>1193</v>
      </c>
      <c r="D145" s="8" t="s">
        <v>116</v>
      </c>
      <c r="E145" s="29">
        <v>5000000</v>
      </c>
      <c r="F145" s="20" t="s">
        <v>737</v>
      </c>
      <c r="G145" s="24" t="s">
        <v>252</v>
      </c>
      <c r="H145" s="32">
        <v>44232</v>
      </c>
      <c r="I145" s="32">
        <v>44351</v>
      </c>
      <c r="J145" s="29">
        <v>20000000</v>
      </c>
      <c r="K145" s="6">
        <v>0.71666664999999996</v>
      </c>
      <c r="L145" s="17">
        <v>14333333</v>
      </c>
      <c r="M145" s="17">
        <v>5666667</v>
      </c>
      <c r="N145" s="1"/>
      <c r="O145" s="1"/>
      <c r="P145" s="33" t="s">
        <v>399</v>
      </c>
    </row>
    <row r="146" spans="2:16" s="12" customFormat="1" ht="67.5" x14ac:dyDescent="0.25">
      <c r="B146" s="22">
        <v>144</v>
      </c>
      <c r="C146" s="63" t="s">
        <v>1193</v>
      </c>
      <c r="D146" s="8" t="s">
        <v>117</v>
      </c>
      <c r="E146" s="29">
        <v>7000000</v>
      </c>
      <c r="F146" s="20" t="s">
        <v>738</v>
      </c>
      <c r="G146" s="24" t="s">
        <v>246</v>
      </c>
      <c r="H146" s="32">
        <v>44236</v>
      </c>
      <c r="I146" s="32">
        <v>44416</v>
      </c>
      <c r="J146" s="29">
        <v>42000000</v>
      </c>
      <c r="K146" s="6">
        <v>0.4555555476190476</v>
      </c>
      <c r="L146" s="17">
        <v>19133333</v>
      </c>
      <c r="M146" s="17">
        <v>22866667</v>
      </c>
      <c r="N146" s="1"/>
      <c r="O146" s="1"/>
      <c r="P146" s="33" t="s">
        <v>400</v>
      </c>
    </row>
    <row r="147" spans="2:16" s="12" customFormat="1" ht="56.25" x14ac:dyDescent="0.25">
      <c r="B147" s="22">
        <v>145</v>
      </c>
      <c r="C147" s="63" t="s">
        <v>1193</v>
      </c>
      <c r="D147" s="8" t="s">
        <v>118</v>
      </c>
      <c r="E147" s="29">
        <v>5622100</v>
      </c>
      <c r="F147" s="20" t="s">
        <v>739</v>
      </c>
      <c r="G147" s="24" t="s">
        <v>244</v>
      </c>
      <c r="H147" s="32">
        <v>44238</v>
      </c>
      <c r="I147" s="32">
        <v>44492</v>
      </c>
      <c r="J147" s="29">
        <v>47787850</v>
      </c>
      <c r="K147" s="6">
        <v>0.31372549717135212</v>
      </c>
      <c r="L147" s="17">
        <v>14992267</v>
      </c>
      <c r="M147" s="17">
        <v>32795583</v>
      </c>
      <c r="N147" s="1"/>
      <c r="O147" s="1"/>
      <c r="P147" s="33" t="s">
        <v>401</v>
      </c>
    </row>
    <row r="148" spans="2:16" s="12" customFormat="1" ht="56.25" x14ac:dyDescent="0.25">
      <c r="B148" s="22">
        <v>146</v>
      </c>
      <c r="C148" s="63" t="s">
        <v>1193</v>
      </c>
      <c r="D148" s="8" t="s">
        <v>119</v>
      </c>
      <c r="E148" s="29">
        <v>6000000</v>
      </c>
      <c r="F148" s="20" t="s">
        <v>740</v>
      </c>
      <c r="G148" s="24" t="s">
        <v>247</v>
      </c>
      <c r="H148" s="32">
        <v>44235</v>
      </c>
      <c r="I148" s="32">
        <v>44504</v>
      </c>
      <c r="J148" s="29">
        <v>54000000</v>
      </c>
      <c r="K148" s="6">
        <v>0.30740740740740741</v>
      </c>
      <c r="L148" s="17">
        <v>16600000</v>
      </c>
      <c r="M148" s="17">
        <v>37400000</v>
      </c>
      <c r="N148" s="1"/>
      <c r="O148" s="1"/>
      <c r="P148" s="33" t="s">
        <v>402</v>
      </c>
    </row>
    <row r="149" spans="2:16" s="12" customFormat="1" ht="67.5" x14ac:dyDescent="0.25">
      <c r="B149" s="22">
        <v>147</v>
      </c>
      <c r="C149" s="63" t="s">
        <v>1193</v>
      </c>
      <c r="D149" s="8" t="s">
        <v>1015</v>
      </c>
      <c r="E149" s="29">
        <v>6500000</v>
      </c>
      <c r="F149" s="20" t="s">
        <v>741</v>
      </c>
      <c r="G149" s="24" t="s">
        <v>250</v>
      </c>
      <c r="H149" s="32">
        <v>44235</v>
      </c>
      <c r="I149" s="32">
        <v>44476</v>
      </c>
      <c r="J149" s="29">
        <v>52000000</v>
      </c>
      <c r="K149" s="6">
        <v>0.34583332692307694</v>
      </c>
      <c r="L149" s="17">
        <v>17983333</v>
      </c>
      <c r="M149" s="17">
        <v>34016667</v>
      </c>
      <c r="N149" s="1"/>
      <c r="O149" s="1"/>
      <c r="P149" s="33" t="s">
        <v>403</v>
      </c>
    </row>
    <row r="150" spans="2:16" s="12" customFormat="1" ht="56.25" x14ac:dyDescent="0.25">
      <c r="B150" s="22">
        <v>148</v>
      </c>
      <c r="C150" s="63" t="s">
        <v>1193</v>
      </c>
      <c r="D150" s="8" t="s">
        <v>120</v>
      </c>
      <c r="E150" s="29">
        <v>6000000</v>
      </c>
      <c r="F150" s="20" t="s">
        <v>742</v>
      </c>
      <c r="G150" s="24" t="s">
        <v>245</v>
      </c>
      <c r="H150" s="32">
        <v>44235</v>
      </c>
      <c r="I150" s="32">
        <v>44446</v>
      </c>
      <c r="J150" s="29">
        <v>42000000</v>
      </c>
      <c r="K150" s="6">
        <v>0.39523809523809522</v>
      </c>
      <c r="L150" s="17">
        <v>16600000</v>
      </c>
      <c r="M150" s="17">
        <v>25400000</v>
      </c>
      <c r="N150" s="1"/>
      <c r="O150" s="1"/>
      <c r="P150" s="33" t="s">
        <v>404</v>
      </c>
    </row>
    <row r="151" spans="2:16" s="12" customFormat="1" ht="56.25" x14ac:dyDescent="0.25">
      <c r="B151" s="22">
        <v>149</v>
      </c>
      <c r="C151" s="63" t="s">
        <v>1193</v>
      </c>
      <c r="D151" s="8" t="s">
        <v>121</v>
      </c>
      <c r="E151" s="29">
        <v>4500000</v>
      </c>
      <c r="F151" s="20" t="s">
        <v>743</v>
      </c>
      <c r="G151" s="24" t="s">
        <v>250</v>
      </c>
      <c r="H151" s="32">
        <v>44235</v>
      </c>
      <c r="I151" s="32">
        <v>44476</v>
      </c>
      <c r="J151" s="29">
        <v>36000000</v>
      </c>
      <c r="K151" s="6">
        <v>0.34583333333333333</v>
      </c>
      <c r="L151" s="17">
        <v>12450000</v>
      </c>
      <c r="M151" s="17">
        <v>23550000</v>
      </c>
      <c r="N151" s="1"/>
      <c r="O151" s="1"/>
      <c r="P151" s="33" t="s">
        <v>929</v>
      </c>
    </row>
    <row r="152" spans="2:16" s="12" customFormat="1" ht="67.5" x14ac:dyDescent="0.25">
      <c r="B152" s="22">
        <v>150</v>
      </c>
      <c r="C152" s="63" t="s">
        <v>1193</v>
      </c>
      <c r="D152" s="8" t="s">
        <v>122</v>
      </c>
      <c r="E152" s="29">
        <v>6000000</v>
      </c>
      <c r="F152" s="20" t="s">
        <v>744</v>
      </c>
      <c r="G152" s="24" t="s">
        <v>246</v>
      </c>
      <c r="H152" s="32">
        <v>44232</v>
      </c>
      <c r="I152" s="32">
        <v>44412</v>
      </c>
      <c r="J152" s="29">
        <v>36000000</v>
      </c>
      <c r="K152" s="6">
        <v>0.4777777777777778</v>
      </c>
      <c r="L152" s="17">
        <v>17200000</v>
      </c>
      <c r="M152" s="17">
        <v>18800000</v>
      </c>
      <c r="N152" s="1"/>
      <c r="O152" s="1"/>
      <c r="P152" s="33" t="s">
        <v>405</v>
      </c>
    </row>
    <row r="153" spans="2:16" s="12" customFormat="1" ht="56.25" x14ac:dyDescent="0.25">
      <c r="B153" s="22">
        <v>151</v>
      </c>
      <c r="C153" s="63" t="s">
        <v>1193</v>
      </c>
      <c r="D153" s="8" t="s">
        <v>123</v>
      </c>
      <c r="E153" s="29">
        <v>2500000</v>
      </c>
      <c r="F153" s="20" t="s">
        <v>745</v>
      </c>
      <c r="G153" s="24" t="s">
        <v>247</v>
      </c>
      <c r="H153" s="32">
        <v>44232</v>
      </c>
      <c r="I153" s="32">
        <v>44504</v>
      </c>
      <c r="J153" s="29">
        <v>22500000</v>
      </c>
      <c r="K153" s="6">
        <v>0.31851853333333335</v>
      </c>
      <c r="L153" s="17">
        <v>7166667</v>
      </c>
      <c r="M153" s="17">
        <v>15333333</v>
      </c>
      <c r="N153" s="1"/>
      <c r="O153" s="1"/>
      <c r="P153" s="33" t="s">
        <v>406</v>
      </c>
    </row>
    <row r="154" spans="2:16" s="12" customFormat="1" ht="78.75" x14ac:dyDescent="0.25">
      <c r="B154" s="22">
        <v>152</v>
      </c>
      <c r="C154" s="63" t="s">
        <v>1193</v>
      </c>
      <c r="D154" s="8" t="s">
        <v>1016</v>
      </c>
      <c r="E154" s="29">
        <v>8000000</v>
      </c>
      <c r="F154" s="20" t="s">
        <v>746</v>
      </c>
      <c r="G154" s="24" t="s">
        <v>246</v>
      </c>
      <c r="H154" s="32">
        <v>44232</v>
      </c>
      <c r="I154" s="32">
        <v>44412</v>
      </c>
      <c r="J154" s="29">
        <v>48000000</v>
      </c>
      <c r="K154" s="6">
        <v>0.47777777083333334</v>
      </c>
      <c r="L154" s="17">
        <v>22933333</v>
      </c>
      <c r="M154" s="17">
        <v>25066667</v>
      </c>
      <c r="N154" s="1"/>
      <c r="O154" s="1"/>
      <c r="P154" s="33" t="s">
        <v>407</v>
      </c>
    </row>
    <row r="155" spans="2:16" s="12" customFormat="1" ht="56.25" x14ac:dyDescent="0.25">
      <c r="B155" s="22">
        <v>154</v>
      </c>
      <c r="C155" s="63" t="s">
        <v>1193</v>
      </c>
      <c r="D155" s="8" t="s">
        <v>124</v>
      </c>
      <c r="E155" s="29">
        <v>6000000</v>
      </c>
      <c r="F155" s="20" t="s">
        <v>747</v>
      </c>
      <c r="G155" s="24" t="s">
        <v>245</v>
      </c>
      <c r="H155" s="32">
        <v>44235</v>
      </c>
      <c r="I155" s="32">
        <v>44446</v>
      </c>
      <c r="J155" s="29">
        <v>42000000</v>
      </c>
      <c r="K155" s="6">
        <v>0.39047619047619048</v>
      </c>
      <c r="L155" s="17">
        <v>16400000</v>
      </c>
      <c r="M155" s="17">
        <v>25600000</v>
      </c>
      <c r="N155" s="1"/>
      <c r="O155" s="1"/>
      <c r="P155" s="33" t="s">
        <v>408</v>
      </c>
    </row>
    <row r="156" spans="2:16" s="12" customFormat="1" ht="56.25" x14ac:dyDescent="0.25">
      <c r="B156" s="22">
        <v>155</v>
      </c>
      <c r="C156" s="63" t="s">
        <v>1193</v>
      </c>
      <c r="D156" s="8" t="s">
        <v>125</v>
      </c>
      <c r="E156" s="29">
        <v>7500000</v>
      </c>
      <c r="F156" s="20" t="s">
        <v>748</v>
      </c>
      <c r="G156" s="24" t="s">
        <v>252</v>
      </c>
      <c r="H156" s="32">
        <v>44237</v>
      </c>
      <c r="I156" s="32">
        <v>44356</v>
      </c>
      <c r="J156" s="29">
        <v>30000000</v>
      </c>
      <c r="K156" s="6">
        <v>0.67500000000000004</v>
      </c>
      <c r="L156" s="17">
        <v>20250000</v>
      </c>
      <c r="M156" s="17">
        <v>9750000</v>
      </c>
      <c r="N156" s="38">
        <v>1</v>
      </c>
      <c r="O156" s="29">
        <v>15000000</v>
      </c>
      <c r="P156" s="33" t="s">
        <v>409</v>
      </c>
    </row>
    <row r="157" spans="2:16" s="12" customFormat="1" ht="56.25" x14ac:dyDescent="0.25">
      <c r="B157" s="22">
        <v>156</v>
      </c>
      <c r="C157" s="63" t="s">
        <v>1193</v>
      </c>
      <c r="D157" s="8" t="s">
        <v>126</v>
      </c>
      <c r="E157" s="29">
        <v>4300000</v>
      </c>
      <c r="F157" s="20" t="s">
        <v>749</v>
      </c>
      <c r="G157" s="24" t="s">
        <v>247</v>
      </c>
      <c r="H157" s="32">
        <v>44237</v>
      </c>
      <c r="I157" s="32">
        <v>44509</v>
      </c>
      <c r="J157" s="29">
        <v>38700000</v>
      </c>
      <c r="K157" s="6">
        <v>0.3</v>
      </c>
      <c r="L157" s="17">
        <v>11610000</v>
      </c>
      <c r="M157" s="17">
        <v>27090000</v>
      </c>
      <c r="N157" s="1"/>
      <c r="O157" s="1"/>
      <c r="P157" s="33" t="s">
        <v>410</v>
      </c>
    </row>
    <row r="158" spans="2:16" s="12" customFormat="1" ht="45" x14ac:dyDescent="0.25">
      <c r="B158" s="22">
        <v>157</v>
      </c>
      <c r="C158" s="63" t="s">
        <v>1193</v>
      </c>
      <c r="D158" s="8" t="s">
        <v>127</v>
      </c>
      <c r="E158" s="29">
        <v>3240000</v>
      </c>
      <c r="F158" s="20" t="s">
        <v>750</v>
      </c>
      <c r="G158" s="24" t="s">
        <v>239</v>
      </c>
      <c r="H158" s="31">
        <v>44235</v>
      </c>
      <c r="I158" s="32">
        <v>44537</v>
      </c>
      <c r="J158" s="29">
        <v>32400000</v>
      </c>
      <c r="K158" s="6">
        <v>0.27666666666666667</v>
      </c>
      <c r="L158" s="17">
        <v>8964000</v>
      </c>
      <c r="M158" s="17">
        <v>23436000</v>
      </c>
      <c r="N158" s="1"/>
      <c r="O158" s="1"/>
      <c r="P158" s="33" t="s">
        <v>411</v>
      </c>
    </row>
    <row r="159" spans="2:16" s="12" customFormat="1" ht="56.25" x14ac:dyDescent="0.25">
      <c r="B159" s="22">
        <v>158</v>
      </c>
      <c r="C159" s="63" t="s">
        <v>1193</v>
      </c>
      <c r="D159" s="8" t="s">
        <v>128</v>
      </c>
      <c r="E159" s="29">
        <v>6000000</v>
      </c>
      <c r="F159" s="20" t="s">
        <v>751</v>
      </c>
      <c r="G159" s="24" t="s">
        <v>239</v>
      </c>
      <c r="H159" s="32">
        <v>44238</v>
      </c>
      <c r="I159" s="32">
        <v>44540</v>
      </c>
      <c r="J159" s="29">
        <v>60000000</v>
      </c>
      <c r="K159" s="6">
        <v>0.26666666666666666</v>
      </c>
      <c r="L159" s="17">
        <v>16000000</v>
      </c>
      <c r="M159" s="17">
        <v>44000000</v>
      </c>
      <c r="N159" s="1"/>
      <c r="O159" s="1"/>
      <c r="P159" s="33" t="s">
        <v>412</v>
      </c>
    </row>
    <row r="160" spans="2:16" s="35" customFormat="1" ht="45" x14ac:dyDescent="0.25">
      <c r="B160" s="36">
        <v>159</v>
      </c>
      <c r="C160" s="63" t="s">
        <v>1193</v>
      </c>
      <c r="D160" s="8" t="s">
        <v>129</v>
      </c>
      <c r="E160" s="29">
        <v>7000000</v>
      </c>
      <c r="F160" s="20" t="s">
        <v>752</v>
      </c>
      <c r="G160" s="37" t="s">
        <v>239</v>
      </c>
      <c r="H160" s="51">
        <v>44235</v>
      </c>
      <c r="I160" s="50">
        <v>44537</v>
      </c>
      <c r="J160" s="29">
        <v>70000000</v>
      </c>
      <c r="K160" s="6">
        <v>0.821782180738583</v>
      </c>
      <c r="L160" s="17">
        <v>19366667</v>
      </c>
      <c r="M160" s="17">
        <v>4200000</v>
      </c>
      <c r="N160" s="1"/>
      <c r="O160" s="1"/>
      <c r="P160" s="33" t="s">
        <v>413</v>
      </c>
    </row>
    <row r="161" spans="2:16" s="12" customFormat="1" ht="56.25" x14ac:dyDescent="0.25">
      <c r="B161" s="22">
        <v>160</v>
      </c>
      <c r="C161" s="63" t="s">
        <v>1193</v>
      </c>
      <c r="D161" s="8" t="s">
        <v>130</v>
      </c>
      <c r="E161" s="29">
        <v>5381750</v>
      </c>
      <c r="F161" s="20" t="s">
        <v>753</v>
      </c>
      <c r="G161" s="24" t="s">
        <v>239</v>
      </c>
      <c r="H161" s="32">
        <v>44232</v>
      </c>
      <c r="I161" s="32">
        <v>44534</v>
      </c>
      <c r="J161" s="29">
        <v>53817500</v>
      </c>
      <c r="K161" s="6">
        <v>0.28666666047289452</v>
      </c>
      <c r="L161" s="17">
        <v>15427683</v>
      </c>
      <c r="M161" s="17">
        <v>38389817</v>
      </c>
      <c r="N161" s="1"/>
      <c r="O161" s="1"/>
      <c r="P161" s="33" t="s">
        <v>414</v>
      </c>
    </row>
    <row r="162" spans="2:16" s="12" customFormat="1" ht="56.25" x14ac:dyDescent="0.25">
      <c r="B162" s="22">
        <v>161</v>
      </c>
      <c r="C162" s="63" t="s">
        <v>1193</v>
      </c>
      <c r="D162" s="8" t="s">
        <v>131</v>
      </c>
      <c r="E162" s="29">
        <v>3762000</v>
      </c>
      <c r="F162" s="20" t="s">
        <v>754</v>
      </c>
      <c r="G162" s="24" t="s">
        <v>253</v>
      </c>
      <c r="H162" s="32">
        <v>44238</v>
      </c>
      <c r="I162" s="32">
        <v>44510</v>
      </c>
      <c r="J162" s="29">
        <v>33858000</v>
      </c>
      <c r="K162" s="6">
        <v>0.29629629629629628</v>
      </c>
      <c r="L162" s="17">
        <v>10032000</v>
      </c>
      <c r="M162" s="17">
        <v>23826000</v>
      </c>
      <c r="N162" s="1"/>
      <c r="O162" s="1"/>
      <c r="P162" s="33" t="s">
        <v>415</v>
      </c>
    </row>
    <row r="163" spans="2:16" s="12" customFormat="1" ht="78.75" x14ac:dyDescent="0.25">
      <c r="B163" s="22">
        <v>162</v>
      </c>
      <c r="C163" s="63" t="s">
        <v>1193</v>
      </c>
      <c r="D163" s="8" t="s">
        <v>1017</v>
      </c>
      <c r="E163" s="29">
        <v>3060000</v>
      </c>
      <c r="F163" s="20" t="s">
        <v>755</v>
      </c>
      <c r="G163" s="24" t="s">
        <v>251</v>
      </c>
      <c r="H163" s="32">
        <v>44236</v>
      </c>
      <c r="I163" s="32">
        <v>44520</v>
      </c>
      <c r="J163" s="29">
        <v>29070000</v>
      </c>
      <c r="K163" s="6">
        <v>0.28771929824561404</v>
      </c>
      <c r="L163" s="17">
        <v>8364000</v>
      </c>
      <c r="M163" s="17">
        <v>20706000</v>
      </c>
      <c r="N163" s="1"/>
      <c r="O163" s="1"/>
      <c r="P163" s="33" t="s">
        <v>416</v>
      </c>
    </row>
    <row r="164" spans="2:16" s="12" customFormat="1" ht="67.5" x14ac:dyDescent="0.25">
      <c r="B164" s="22">
        <v>163</v>
      </c>
      <c r="C164" s="63" t="s">
        <v>1193</v>
      </c>
      <c r="D164" s="8" t="s">
        <v>132</v>
      </c>
      <c r="E164" s="29">
        <v>2748350</v>
      </c>
      <c r="F164" s="20"/>
      <c r="G164" s="24" t="s">
        <v>247</v>
      </c>
      <c r="H164" s="32">
        <v>44236</v>
      </c>
      <c r="I164" s="32">
        <v>44508</v>
      </c>
      <c r="J164" s="29">
        <v>24735150</v>
      </c>
      <c r="K164" s="6">
        <v>0.30370371717980282</v>
      </c>
      <c r="L164" s="17">
        <v>7512157</v>
      </c>
      <c r="M164" s="17">
        <v>17222993</v>
      </c>
      <c r="N164" s="1"/>
      <c r="O164" s="1"/>
      <c r="P164" s="33" t="s">
        <v>417</v>
      </c>
    </row>
    <row r="165" spans="2:16" s="12" customFormat="1" ht="56.25" x14ac:dyDescent="0.25">
      <c r="B165" s="22">
        <v>164</v>
      </c>
      <c r="C165" s="63" t="s">
        <v>1193</v>
      </c>
      <c r="D165" s="8" t="s">
        <v>133</v>
      </c>
      <c r="E165" s="29">
        <v>2930000</v>
      </c>
      <c r="F165" s="20" t="s">
        <v>950</v>
      </c>
      <c r="G165" s="24" t="s">
        <v>239</v>
      </c>
      <c r="H165" s="32">
        <v>44236</v>
      </c>
      <c r="I165" s="32">
        <v>44538</v>
      </c>
      <c r="J165" s="29">
        <v>29300000</v>
      </c>
      <c r="K165" s="6">
        <v>0.27333334470989762</v>
      </c>
      <c r="L165" s="17">
        <v>8008667</v>
      </c>
      <c r="M165" s="17">
        <v>21291333</v>
      </c>
      <c r="N165" s="1"/>
      <c r="O165" s="1"/>
      <c r="P165" s="33" t="s">
        <v>418</v>
      </c>
    </row>
    <row r="166" spans="2:16" s="12" customFormat="1" ht="78.75" x14ac:dyDescent="0.25">
      <c r="B166" s="22">
        <v>165</v>
      </c>
      <c r="C166" s="63" t="s">
        <v>1193</v>
      </c>
      <c r="D166" s="8" t="s">
        <v>1018</v>
      </c>
      <c r="E166" s="29">
        <v>5622100</v>
      </c>
      <c r="F166" s="20" t="s">
        <v>756</v>
      </c>
      <c r="G166" s="24" t="s">
        <v>242</v>
      </c>
      <c r="H166" s="32">
        <v>44237</v>
      </c>
      <c r="I166" s="32">
        <v>44551</v>
      </c>
      <c r="J166" s="29">
        <v>59032050</v>
      </c>
      <c r="K166" s="6">
        <v>0.25714285714285712</v>
      </c>
      <c r="L166" s="17">
        <v>15179670</v>
      </c>
      <c r="M166" s="17">
        <v>43852380</v>
      </c>
      <c r="N166" s="1"/>
      <c r="O166" s="1"/>
      <c r="P166" s="33" t="s">
        <v>419</v>
      </c>
    </row>
    <row r="167" spans="2:16" s="12" customFormat="1" ht="90" x14ac:dyDescent="0.25">
      <c r="B167" s="22">
        <v>166</v>
      </c>
      <c r="C167" s="63" t="s">
        <v>1193</v>
      </c>
      <c r="D167" s="8" t="s">
        <v>1019</v>
      </c>
      <c r="E167" s="29">
        <v>6155050</v>
      </c>
      <c r="F167" s="20" t="s">
        <v>757</v>
      </c>
      <c r="G167" s="24" t="s">
        <v>244</v>
      </c>
      <c r="H167" s="32">
        <v>44237</v>
      </c>
      <c r="I167" s="32">
        <v>44491</v>
      </c>
      <c r="J167" s="29">
        <v>52317925</v>
      </c>
      <c r="K167" s="6">
        <v>0.31764705882352939</v>
      </c>
      <c r="L167" s="17">
        <v>16618635</v>
      </c>
      <c r="M167" s="17">
        <v>35699290</v>
      </c>
      <c r="N167" s="1"/>
      <c r="O167" s="1"/>
      <c r="P167" s="33" t="s">
        <v>420</v>
      </c>
    </row>
    <row r="168" spans="2:16" s="12" customFormat="1" ht="90" x14ac:dyDescent="0.25">
      <c r="B168" s="22">
        <v>167</v>
      </c>
      <c r="C168" s="63" t="s">
        <v>1193</v>
      </c>
      <c r="D168" s="8" t="s">
        <v>1020</v>
      </c>
      <c r="E168" s="29">
        <v>6155050</v>
      </c>
      <c r="F168" s="20" t="s">
        <v>758</v>
      </c>
      <c r="G168" s="24" t="s">
        <v>244</v>
      </c>
      <c r="H168" s="32">
        <v>44244</v>
      </c>
      <c r="I168" s="32">
        <v>44498</v>
      </c>
      <c r="J168" s="29">
        <v>52317925</v>
      </c>
      <c r="K168" s="6">
        <v>0.29019608480267517</v>
      </c>
      <c r="L168" s="17">
        <v>15182457</v>
      </c>
      <c r="M168" s="17">
        <v>37135468</v>
      </c>
      <c r="N168" s="1"/>
      <c r="O168" s="1"/>
      <c r="P168" s="33" t="s">
        <v>421</v>
      </c>
    </row>
    <row r="169" spans="2:16" s="12" customFormat="1" ht="67.5" x14ac:dyDescent="0.25">
      <c r="B169" s="22">
        <v>168</v>
      </c>
      <c r="C169" s="63" t="s">
        <v>1193</v>
      </c>
      <c r="D169" s="8" t="s">
        <v>134</v>
      </c>
      <c r="E169" s="29">
        <v>3867000</v>
      </c>
      <c r="F169" s="20" t="s">
        <v>759</v>
      </c>
      <c r="G169" s="24" t="s">
        <v>242</v>
      </c>
      <c r="H169" s="32">
        <v>44239</v>
      </c>
      <c r="I169" s="32">
        <v>44556</v>
      </c>
      <c r="J169" s="29">
        <v>40603500</v>
      </c>
      <c r="K169" s="6">
        <v>0.25079365079365079</v>
      </c>
      <c r="L169" s="17">
        <v>10183100</v>
      </c>
      <c r="M169" s="17">
        <v>30420400</v>
      </c>
      <c r="N169" s="1"/>
      <c r="O169" s="1"/>
      <c r="P169" s="33" t="s">
        <v>930</v>
      </c>
    </row>
    <row r="170" spans="2:16" s="12" customFormat="1" ht="56.25" x14ac:dyDescent="0.25">
      <c r="B170" s="22">
        <v>169</v>
      </c>
      <c r="C170" s="63" t="s">
        <v>1193</v>
      </c>
      <c r="D170" s="8" t="s">
        <v>135</v>
      </c>
      <c r="E170" s="29">
        <v>3762000</v>
      </c>
      <c r="F170" s="20" t="s">
        <v>760</v>
      </c>
      <c r="G170" s="24" t="s">
        <v>242</v>
      </c>
      <c r="H170" s="32">
        <v>44242</v>
      </c>
      <c r="I170" s="32">
        <v>44550</v>
      </c>
      <c r="J170" s="29">
        <v>39501000</v>
      </c>
      <c r="K170" s="6">
        <v>0.24126984126984127</v>
      </c>
      <c r="L170" s="17">
        <v>9530400</v>
      </c>
      <c r="M170" s="17">
        <v>29970600</v>
      </c>
      <c r="N170" s="1"/>
      <c r="O170" s="1"/>
      <c r="P170" s="33" t="s">
        <v>422</v>
      </c>
    </row>
    <row r="171" spans="2:16" s="12" customFormat="1" ht="56.25" x14ac:dyDescent="0.25">
      <c r="B171" s="22">
        <v>170</v>
      </c>
      <c r="C171" s="63" t="s">
        <v>1193</v>
      </c>
      <c r="D171" s="8" t="s">
        <v>136</v>
      </c>
      <c r="E171" s="29">
        <v>8000000</v>
      </c>
      <c r="F171" s="20" t="s">
        <v>761</v>
      </c>
      <c r="G171" s="24" t="s">
        <v>241</v>
      </c>
      <c r="H171" s="32">
        <v>44245</v>
      </c>
      <c r="I171" s="32">
        <v>44547</v>
      </c>
      <c r="J171" s="29">
        <v>80000000</v>
      </c>
      <c r="K171" s="6">
        <v>0.2433333375</v>
      </c>
      <c r="L171" s="17">
        <v>19466667</v>
      </c>
      <c r="M171" s="17">
        <v>60533333</v>
      </c>
      <c r="N171" s="1"/>
      <c r="O171" s="1"/>
      <c r="P171" s="33" t="s">
        <v>423</v>
      </c>
    </row>
    <row r="172" spans="2:16" s="12" customFormat="1" ht="67.5" x14ac:dyDescent="0.25">
      <c r="B172" s="22">
        <v>171</v>
      </c>
      <c r="C172" s="63" t="s">
        <v>1193</v>
      </c>
      <c r="D172" s="8" t="s">
        <v>137</v>
      </c>
      <c r="E172" s="29">
        <v>2058650</v>
      </c>
      <c r="F172" s="20" t="s">
        <v>762</v>
      </c>
      <c r="G172" s="24" t="s">
        <v>247</v>
      </c>
      <c r="H172" s="32">
        <v>44238</v>
      </c>
      <c r="I172" s="32">
        <v>44510</v>
      </c>
      <c r="J172" s="29">
        <v>18527850</v>
      </c>
      <c r="K172" s="6">
        <v>0.29629627830536193</v>
      </c>
      <c r="L172" s="17">
        <v>5489733</v>
      </c>
      <c r="M172" s="17">
        <v>13038117</v>
      </c>
      <c r="N172" s="1"/>
      <c r="O172" s="1"/>
      <c r="P172" s="33" t="s">
        <v>424</v>
      </c>
    </row>
    <row r="173" spans="2:16" s="12" customFormat="1" ht="67.5" x14ac:dyDescent="0.25">
      <c r="B173" s="22">
        <v>172</v>
      </c>
      <c r="C173" s="63" t="s">
        <v>1193</v>
      </c>
      <c r="D173" s="8" t="s">
        <v>138</v>
      </c>
      <c r="E173" s="29">
        <v>3762000</v>
      </c>
      <c r="F173" s="20" t="s">
        <v>763</v>
      </c>
      <c r="G173" s="24" t="s">
        <v>250</v>
      </c>
      <c r="H173" s="32">
        <v>44239</v>
      </c>
      <c r="I173" s="32">
        <v>44480</v>
      </c>
      <c r="J173" s="29">
        <v>30096000</v>
      </c>
      <c r="K173" s="6">
        <v>0.32916666666666666</v>
      </c>
      <c r="L173" s="17">
        <v>9906600</v>
      </c>
      <c r="M173" s="17">
        <v>20189400</v>
      </c>
      <c r="N173" s="1"/>
      <c r="O173" s="1"/>
      <c r="P173" s="33" t="s">
        <v>425</v>
      </c>
    </row>
    <row r="174" spans="2:16" s="12" customFormat="1" ht="78.75" x14ac:dyDescent="0.25">
      <c r="B174" s="22">
        <v>173</v>
      </c>
      <c r="C174" s="63" t="s">
        <v>1193</v>
      </c>
      <c r="D174" s="8" t="s">
        <v>1021</v>
      </c>
      <c r="E174" s="29">
        <v>5622100</v>
      </c>
      <c r="F174" s="20" t="s">
        <v>764</v>
      </c>
      <c r="G174" s="24" t="s">
        <v>246</v>
      </c>
      <c r="H174" s="32">
        <v>44238</v>
      </c>
      <c r="I174" s="32">
        <v>44418</v>
      </c>
      <c r="J174" s="29">
        <v>33732600</v>
      </c>
      <c r="K174" s="6">
        <v>0.44444445432608221</v>
      </c>
      <c r="L174" s="17">
        <v>14992267</v>
      </c>
      <c r="M174" s="17">
        <v>18740333</v>
      </c>
      <c r="N174" s="1"/>
      <c r="O174" s="1"/>
      <c r="P174" s="33" t="s">
        <v>426</v>
      </c>
    </row>
    <row r="175" spans="2:16" s="35" customFormat="1" ht="78.75" x14ac:dyDescent="0.25">
      <c r="B175" s="36">
        <v>174</v>
      </c>
      <c r="C175" s="63" t="s">
        <v>1193</v>
      </c>
      <c r="D175" s="8" t="s">
        <v>1022</v>
      </c>
      <c r="E175" s="29">
        <v>8000000</v>
      </c>
      <c r="F175" s="20" t="s">
        <v>765</v>
      </c>
      <c r="G175" s="37" t="s">
        <v>247</v>
      </c>
      <c r="H175" s="50">
        <v>44237</v>
      </c>
      <c r="I175" s="50">
        <v>44509</v>
      </c>
      <c r="J175" s="29">
        <v>72000000</v>
      </c>
      <c r="K175" s="6">
        <v>0.81818181818181823</v>
      </c>
      <c r="L175" s="17">
        <v>21600000</v>
      </c>
      <c r="M175" s="17">
        <v>4800000</v>
      </c>
      <c r="N175" s="1"/>
      <c r="O175" s="1"/>
      <c r="P175" s="33" t="s">
        <v>427</v>
      </c>
    </row>
    <row r="176" spans="2:16" s="12" customFormat="1" ht="67.5" x14ac:dyDescent="0.25">
      <c r="B176" s="22">
        <v>175</v>
      </c>
      <c r="C176" s="63" t="s">
        <v>1193</v>
      </c>
      <c r="D176" s="8" t="s">
        <v>139</v>
      </c>
      <c r="E176" s="29">
        <v>8600000</v>
      </c>
      <c r="F176" s="20" t="s">
        <v>766</v>
      </c>
      <c r="G176" s="24" t="s">
        <v>239</v>
      </c>
      <c r="H176" s="32">
        <v>44237</v>
      </c>
      <c r="I176" s="32">
        <v>44539</v>
      </c>
      <c r="J176" s="29">
        <v>86000000</v>
      </c>
      <c r="K176" s="6">
        <v>0.27</v>
      </c>
      <c r="L176" s="17">
        <v>23220000</v>
      </c>
      <c r="M176" s="17">
        <v>62780000</v>
      </c>
      <c r="N176" s="1"/>
      <c r="O176" s="1"/>
      <c r="P176" s="33" t="s">
        <v>428</v>
      </c>
    </row>
    <row r="177" spans="2:16" s="12" customFormat="1" ht="56.25" x14ac:dyDescent="0.25">
      <c r="B177" s="22">
        <v>176</v>
      </c>
      <c r="C177" s="63" t="s">
        <v>1193</v>
      </c>
      <c r="D177" s="8" t="s">
        <v>140</v>
      </c>
      <c r="E177" s="29">
        <v>7000000</v>
      </c>
      <c r="F177" s="20" t="s">
        <v>767</v>
      </c>
      <c r="G177" s="24" t="s">
        <v>247</v>
      </c>
      <c r="H177" s="32">
        <v>44237</v>
      </c>
      <c r="I177" s="32">
        <v>44509</v>
      </c>
      <c r="J177" s="29">
        <v>63000000</v>
      </c>
      <c r="K177" s="6">
        <v>0.3</v>
      </c>
      <c r="L177" s="17">
        <v>18900000</v>
      </c>
      <c r="M177" s="17">
        <v>44100000</v>
      </c>
      <c r="N177" s="1"/>
      <c r="O177" s="1"/>
      <c r="P177" s="33" t="s">
        <v>429</v>
      </c>
    </row>
    <row r="178" spans="2:16" s="12" customFormat="1" ht="67.5" x14ac:dyDescent="0.25">
      <c r="B178" s="22">
        <v>177</v>
      </c>
      <c r="C178" s="63" t="s">
        <v>1193</v>
      </c>
      <c r="D178" s="8" t="s">
        <v>141</v>
      </c>
      <c r="E178" s="29">
        <v>6500000</v>
      </c>
      <c r="F178" s="20" t="s">
        <v>768</v>
      </c>
      <c r="G178" s="24" t="s">
        <v>239</v>
      </c>
      <c r="H178" s="32">
        <v>44237</v>
      </c>
      <c r="I178" s="32">
        <v>44539</v>
      </c>
      <c r="J178" s="29">
        <v>65000000</v>
      </c>
      <c r="K178" s="6">
        <v>0.27</v>
      </c>
      <c r="L178" s="17">
        <v>17550000</v>
      </c>
      <c r="M178" s="17">
        <v>47450000</v>
      </c>
      <c r="N178" s="1"/>
      <c r="O178" s="1"/>
      <c r="P178" s="33" t="s">
        <v>430</v>
      </c>
    </row>
    <row r="179" spans="2:16" s="12" customFormat="1" ht="78.75" x14ac:dyDescent="0.25">
      <c r="B179" s="22">
        <v>178</v>
      </c>
      <c r="C179" s="63" t="s">
        <v>1193</v>
      </c>
      <c r="D179" s="8" t="s">
        <v>1023</v>
      </c>
      <c r="E179" s="29">
        <v>5000000</v>
      </c>
      <c r="F179" s="20" t="s">
        <v>769</v>
      </c>
      <c r="G179" s="24" t="s">
        <v>250</v>
      </c>
      <c r="H179" s="32">
        <v>44239</v>
      </c>
      <c r="I179" s="32">
        <v>44480</v>
      </c>
      <c r="J179" s="29">
        <v>40000000</v>
      </c>
      <c r="K179" s="6">
        <v>0.32916667500000002</v>
      </c>
      <c r="L179" s="17">
        <v>13166667</v>
      </c>
      <c r="M179" s="17">
        <v>26833333</v>
      </c>
      <c r="N179" s="1"/>
      <c r="O179" s="1"/>
      <c r="P179" s="33" t="s">
        <v>431</v>
      </c>
    </row>
    <row r="180" spans="2:16" s="12" customFormat="1" ht="67.5" x14ac:dyDescent="0.25">
      <c r="B180" s="22">
        <v>179</v>
      </c>
      <c r="C180" s="63" t="s">
        <v>1193</v>
      </c>
      <c r="D180" s="8" t="s">
        <v>142</v>
      </c>
      <c r="E180" s="29">
        <v>1672000</v>
      </c>
      <c r="F180" s="20"/>
      <c r="G180" s="24" t="s">
        <v>247</v>
      </c>
      <c r="H180" s="32">
        <v>44242</v>
      </c>
      <c r="I180" s="32">
        <v>44514</v>
      </c>
      <c r="J180" s="29">
        <v>15048000</v>
      </c>
      <c r="K180" s="6">
        <v>0.28148145933014351</v>
      </c>
      <c r="L180" s="17">
        <v>4235733</v>
      </c>
      <c r="M180" s="17">
        <v>10812267</v>
      </c>
      <c r="N180" s="1"/>
      <c r="O180" s="1"/>
      <c r="P180" s="33" t="s">
        <v>432</v>
      </c>
    </row>
    <row r="181" spans="2:16" s="12" customFormat="1" ht="67.5" x14ac:dyDescent="0.25">
      <c r="B181" s="22">
        <v>180</v>
      </c>
      <c r="C181" s="63" t="s">
        <v>1193</v>
      </c>
      <c r="D181" s="8" t="s">
        <v>1024</v>
      </c>
      <c r="E181" s="29">
        <v>3762000</v>
      </c>
      <c r="F181" s="20" t="s">
        <v>770</v>
      </c>
      <c r="G181" s="24" t="s">
        <v>239</v>
      </c>
      <c r="H181" s="32">
        <v>44238</v>
      </c>
      <c r="I181" s="32">
        <v>44540</v>
      </c>
      <c r="J181" s="29">
        <v>37620000</v>
      </c>
      <c r="K181" s="6">
        <v>0.26666666666666666</v>
      </c>
      <c r="L181" s="17">
        <v>10032000</v>
      </c>
      <c r="M181" s="17">
        <v>27588000</v>
      </c>
      <c r="N181" s="1"/>
      <c r="O181" s="1"/>
      <c r="P181" s="33" t="s">
        <v>931</v>
      </c>
    </row>
    <row r="182" spans="2:16" s="12" customFormat="1" ht="67.5" x14ac:dyDescent="0.25">
      <c r="B182" s="22">
        <v>181</v>
      </c>
      <c r="C182" s="63" t="s">
        <v>1193</v>
      </c>
      <c r="D182" s="8" t="s">
        <v>1025</v>
      </c>
      <c r="E182" s="29">
        <v>3867000</v>
      </c>
      <c r="F182" s="20" t="s">
        <v>771</v>
      </c>
      <c r="G182" s="24" t="s">
        <v>239</v>
      </c>
      <c r="H182" s="32">
        <v>44246</v>
      </c>
      <c r="I182" s="32">
        <v>44548</v>
      </c>
      <c r="J182" s="29">
        <v>38670000</v>
      </c>
      <c r="K182" s="6">
        <v>0.24</v>
      </c>
      <c r="L182" s="17">
        <v>9280800</v>
      </c>
      <c r="M182" s="17">
        <v>29389200</v>
      </c>
      <c r="N182" s="1"/>
      <c r="O182" s="1"/>
      <c r="P182" s="33" t="s">
        <v>433</v>
      </c>
    </row>
    <row r="183" spans="2:16" s="12" customFormat="1" ht="56.25" x14ac:dyDescent="0.25">
      <c r="B183" s="22">
        <v>182</v>
      </c>
      <c r="C183" s="63" t="s">
        <v>1193</v>
      </c>
      <c r="D183" s="8" t="s">
        <v>143</v>
      </c>
      <c r="E183" s="29">
        <v>9000000</v>
      </c>
      <c r="F183" s="20" t="s">
        <v>772</v>
      </c>
      <c r="G183" s="24" t="s">
        <v>246</v>
      </c>
      <c r="H183" s="32">
        <v>44238</v>
      </c>
      <c r="I183" s="32">
        <v>44418</v>
      </c>
      <c r="J183" s="29">
        <v>54000000</v>
      </c>
      <c r="K183" s="6">
        <v>0.44444444444444442</v>
      </c>
      <c r="L183" s="17">
        <v>24000000</v>
      </c>
      <c r="M183" s="17">
        <v>30000000</v>
      </c>
      <c r="N183" s="1"/>
      <c r="O183" s="1"/>
      <c r="P183" s="33" t="s">
        <v>434</v>
      </c>
    </row>
    <row r="184" spans="2:16" s="12" customFormat="1" ht="67.5" x14ac:dyDescent="0.25">
      <c r="B184" s="22">
        <v>183</v>
      </c>
      <c r="C184" s="63" t="s">
        <v>1193</v>
      </c>
      <c r="D184" s="8" t="s">
        <v>144</v>
      </c>
      <c r="E184" s="29">
        <v>5622100</v>
      </c>
      <c r="F184" s="20" t="s">
        <v>773</v>
      </c>
      <c r="G184" s="24" t="s">
        <v>245</v>
      </c>
      <c r="H184" s="32">
        <v>44238</v>
      </c>
      <c r="I184" s="32">
        <v>44449</v>
      </c>
      <c r="J184" s="29">
        <v>39354700</v>
      </c>
      <c r="K184" s="6">
        <v>0.38095238942235615</v>
      </c>
      <c r="L184" s="17">
        <v>14992267</v>
      </c>
      <c r="M184" s="17">
        <v>24362433</v>
      </c>
      <c r="N184" s="1"/>
      <c r="O184" s="1"/>
      <c r="P184" s="33" t="s">
        <v>435</v>
      </c>
    </row>
    <row r="185" spans="2:16" s="12" customFormat="1" ht="90" x14ac:dyDescent="0.25">
      <c r="B185" s="22">
        <v>184</v>
      </c>
      <c r="C185" s="63" t="s">
        <v>1193</v>
      </c>
      <c r="D185" s="8" t="s">
        <v>1026</v>
      </c>
      <c r="E185" s="29">
        <v>5622100</v>
      </c>
      <c r="F185" s="20" t="s">
        <v>774</v>
      </c>
      <c r="G185" s="24" t="s">
        <v>242</v>
      </c>
      <c r="H185" s="32">
        <v>44243</v>
      </c>
      <c r="I185" s="32">
        <v>44557</v>
      </c>
      <c r="J185" s="29">
        <v>59032050</v>
      </c>
      <c r="K185" s="6">
        <v>0.23809523809523808</v>
      </c>
      <c r="L185" s="17">
        <v>14055250</v>
      </c>
      <c r="M185" s="17">
        <v>44976800</v>
      </c>
      <c r="N185" s="1"/>
      <c r="O185" s="1"/>
      <c r="P185" s="33" t="s">
        <v>932</v>
      </c>
    </row>
    <row r="186" spans="2:16" s="12" customFormat="1" ht="78.75" x14ac:dyDescent="0.25">
      <c r="B186" s="22">
        <v>185</v>
      </c>
      <c r="C186" s="63" t="s">
        <v>1193</v>
      </c>
      <c r="D186" s="8" t="s">
        <v>1027</v>
      </c>
      <c r="E186" s="29">
        <v>5286750</v>
      </c>
      <c r="F186" s="20" t="s">
        <v>775</v>
      </c>
      <c r="G186" s="24" t="s">
        <v>254</v>
      </c>
      <c r="H186" s="32">
        <v>44244</v>
      </c>
      <c r="I186" s="32">
        <v>44485</v>
      </c>
      <c r="J186" s="29">
        <v>42294000</v>
      </c>
      <c r="K186" s="6">
        <v>0.30833333333333335</v>
      </c>
      <c r="L186" s="17">
        <v>13040650</v>
      </c>
      <c r="M186" s="17">
        <v>29253350</v>
      </c>
      <c r="N186" s="1"/>
      <c r="O186" s="1"/>
      <c r="P186" s="33" t="s">
        <v>436</v>
      </c>
    </row>
    <row r="187" spans="2:16" s="12" customFormat="1" ht="33.75" x14ac:dyDescent="0.25">
      <c r="B187" s="22">
        <v>186</v>
      </c>
      <c r="C187" s="63" t="s">
        <v>1193</v>
      </c>
      <c r="D187" s="18" t="s">
        <v>582</v>
      </c>
      <c r="E187" s="29">
        <v>4155332</v>
      </c>
      <c r="F187" s="20" t="s">
        <v>959</v>
      </c>
      <c r="G187" s="24" t="s">
        <v>583</v>
      </c>
      <c r="H187" s="32">
        <v>44249</v>
      </c>
      <c r="I187" s="32">
        <v>44260</v>
      </c>
      <c r="J187" s="29">
        <v>4155332</v>
      </c>
      <c r="K187" s="6">
        <v>1</v>
      </c>
      <c r="L187" s="17">
        <v>4155332</v>
      </c>
      <c r="M187" s="17">
        <v>0</v>
      </c>
      <c r="N187" s="19"/>
      <c r="O187" s="19"/>
      <c r="P187" s="33" t="s">
        <v>587</v>
      </c>
    </row>
    <row r="188" spans="2:16" s="12" customFormat="1" ht="56.25" x14ac:dyDescent="0.25">
      <c r="B188" s="22">
        <v>187</v>
      </c>
      <c r="C188" s="63" t="s">
        <v>1193</v>
      </c>
      <c r="D188" s="8" t="s">
        <v>145</v>
      </c>
      <c r="E188" s="29">
        <v>4500000</v>
      </c>
      <c r="F188" s="20" t="s">
        <v>776</v>
      </c>
      <c r="G188" s="24" t="s">
        <v>246</v>
      </c>
      <c r="H188" s="32">
        <v>44250</v>
      </c>
      <c r="I188" s="32">
        <v>44430</v>
      </c>
      <c r="J188" s="29">
        <v>27000000</v>
      </c>
      <c r="K188" s="6">
        <v>0.37777777777777777</v>
      </c>
      <c r="L188" s="17">
        <v>10200000</v>
      </c>
      <c r="M188" s="17">
        <v>16800000</v>
      </c>
      <c r="N188" s="1"/>
      <c r="O188" s="1"/>
      <c r="P188" s="33" t="s">
        <v>437</v>
      </c>
    </row>
    <row r="189" spans="2:16" s="12" customFormat="1" ht="56.25" x14ac:dyDescent="0.25">
      <c r="B189" s="22">
        <v>188</v>
      </c>
      <c r="C189" s="63" t="s">
        <v>1193</v>
      </c>
      <c r="D189" s="8" t="s">
        <v>146</v>
      </c>
      <c r="E189" s="29">
        <v>6300000</v>
      </c>
      <c r="F189" s="20" t="s">
        <v>777</v>
      </c>
      <c r="G189" s="24" t="s">
        <v>241</v>
      </c>
      <c r="H189" s="32">
        <v>44249</v>
      </c>
      <c r="I189" s="32">
        <v>44551</v>
      </c>
      <c r="J189" s="29">
        <v>63000000</v>
      </c>
      <c r="K189" s="6">
        <v>0.23</v>
      </c>
      <c r="L189" s="17">
        <v>14490000</v>
      </c>
      <c r="M189" s="17">
        <v>48510000</v>
      </c>
      <c r="N189" s="1"/>
      <c r="O189" s="1"/>
      <c r="P189" s="33" t="s">
        <v>438</v>
      </c>
    </row>
    <row r="190" spans="2:16" s="12" customFormat="1" ht="56.25" x14ac:dyDescent="0.25">
      <c r="B190" s="22">
        <v>189</v>
      </c>
      <c r="C190" s="63" t="s">
        <v>1193</v>
      </c>
      <c r="D190" s="8" t="s">
        <v>147</v>
      </c>
      <c r="E190" s="29">
        <v>7000000</v>
      </c>
      <c r="F190" s="20" t="s">
        <v>778</v>
      </c>
      <c r="G190" s="24" t="s">
        <v>253</v>
      </c>
      <c r="H190" s="32">
        <v>44249</v>
      </c>
      <c r="I190" s="32">
        <v>44521</v>
      </c>
      <c r="J190" s="29">
        <v>63000000</v>
      </c>
      <c r="K190" s="6">
        <v>0.25555555555555554</v>
      </c>
      <c r="L190" s="17">
        <v>16100000</v>
      </c>
      <c r="M190" s="17">
        <v>46900000</v>
      </c>
      <c r="N190" s="1"/>
      <c r="O190" s="1"/>
      <c r="P190" s="33" t="s">
        <v>439</v>
      </c>
    </row>
    <row r="191" spans="2:16" s="12" customFormat="1" ht="56.25" x14ac:dyDescent="0.25">
      <c r="B191" s="22">
        <v>190</v>
      </c>
      <c r="C191" s="63" t="s">
        <v>1193</v>
      </c>
      <c r="D191" s="8" t="s">
        <v>148</v>
      </c>
      <c r="E191" s="29">
        <v>6897000</v>
      </c>
      <c r="F191" s="20" t="s">
        <v>779</v>
      </c>
      <c r="G191" s="24" t="s">
        <v>244</v>
      </c>
      <c r="H191" s="32">
        <v>44264</v>
      </c>
      <c r="I191" s="32">
        <v>44518</v>
      </c>
      <c r="J191" s="29">
        <v>58624500</v>
      </c>
      <c r="K191" s="6">
        <v>0.20392156862745098</v>
      </c>
      <c r="L191" s="17">
        <v>11954800</v>
      </c>
      <c r="M191" s="17">
        <v>46669700</v>
      </c>
      <c r="N191" s="1"/>
      <c r="O191" s="1"/>
      <c r="P191" s="33" t="s">
        <v>440</v>
      </c>
    </row>
    <row r="192" spans="2:16" s="12" customFormat="1" ht="67.5" x14ac:dyDescent="0.25">
      <c r="B192" s="22">
        <v>191</v>
      </c>
      <c r="C192" s="63" t="s">
        <v>1193</v>
      </c>
      <c r="D192" s="8" t="s">
        <v>149</v>
      </c>
      <c r="E192" s="29">
        <v>7000000</v>
      </c>
      <c r="F192" s="20" t="s">
        <v>780</v>
      </c>
      <c r="G192" s="24" t="s">
        <v>253</v>
      </c>
      <c r="H192" s="32">
        <v>44251</v>
      </c>
      <c r="I192" s="32">
        <v>44523</v>
      </c>
      <c r="J192" s="29">
        <v>63000000</v>
      </c>
      <c r="K192" s="6">
        <v>0.24814814285714284</v>
      </c>
      <c r="L192" s="17">
        <v>15633333</v>
      </c>
      <c r="M192" s="17">
        <v>47366667</v>
      </c>
      <c r="N192" s="1"/>
      <c r="O192" s="1"/>
      <c r="P192" s="33" t="s">
        <v>441</v>
      </c>
    </row>
    <row r="193" spans="2:16" s="12" customFormat="1" ht="56.25" x14ac:dyDescent="0.25">
      <c r="B193" s="22">
        <v>192</v>
      </c>
      <c r="C193" s="63" t="s">
        <v>1193</v>
      </c>
      <c r="D193" s="8" t="s">
        <v>150</v>
      </c>
      <c r="E193" s="29">
        <v>8500000</v>
      </c>
      <c r="F193" s="20" t="s">
        <v>781</v>
      </c>
      <c r="G193" s="24" t="s">
        <v>251</v>
      </c>
      <c r="H193" s="32">
        <v>44251</v>
      </c>
      <c r="I193" s="32">
        <v>44538</v>
      </c>
      <c r="J193" s="29">
        <v>80750000</v>
      </c>
      <c r="K193" s="6">
        <v>0.23508771517027863</v>
      </c>
      <c r="L193" s="17">
        <v>18983333</v>
      </c>
      <c r="M193" s="17">
        <v>61766667</v>
      </c>
      <c r="N193" s="1"/>
      <c r="O193" s="1"/>
      <c r="P193" s="33" t="s">
        <v>442</v>
      </c>
    </row>
    <row r="194" spans="2:16" s="12" customFormat="1" ht="78.75" x14ac:dyDescent="0.25">
      <c r="B194" s="22">
        <v>193</v>
      </c>
      <c r="C194" s="63" t="s">
        <v>1193</v>
      </c>
      <c r="D194" s="8" t="s">
        <v>1028</v>
      </c>
      <c r="E194" s="29">
        <v>6350000</v>
      </c>
      <c r="F194" s="20" t="s">
        <v>782</v>
      </c>
      <c r="G194" s="24" t="s">
        <v>243</v>
      </c>
      <c r="H194" s="32">
        <v>44251</v>
      </c>
      <c r="I194" s="32">
        <v>44431</v>
      </c>
      <c r="J194" s="29">
        <v>38100000</v>
      </c>
      <c r="K194" s="6">
        <v>0.37222220472440942</v>
      </c>
      <c r="L194" s="17">
        <v>14181666</v>
      </c>
      <c r="M194" s="17">
        <v>23918334</v>
      </c>
      <c r="N194" s="1"/>
      <c r="O194" s="1"/>
      <c r="P194" s="33" t="s">
        <v>443</v>
      </c>
    </row>
    <row r="195" spans="2:16" s="12" customFormat="1" ht="56.25" x14ac:dyDescent="0.25">
      <c r="B195" s="22">
        <v>194</v>
      </c>
      <c r="C195" s="63" t="s">
        <v>1193</v>
      </c>
      <c r="D195" s="8" t="s">
        <v>151</v>
      </c>
      <c r="E195" s="29">
        <v>4800000</v>
      </c>
      <c r="F195" s="20" t="s">
        <v>783</v>
      </c>
      <c r="G195" s="24" t="s">
        <v>241</v>
      </c>
      <c r="H195" s="32">
        <v>44251</v>
      </c>
      <c r="I195" s="32">
        <v>44553</v>
      </c>
      <c r="J195" s="29">
        <v>48000000</v>
      </c>
      <c r="K195" s="6">
        <v>0.22333333333333333</v>
      </c>
      <c r="L195" s="17">
        <v>10720000</v>
      </c>
      <c r="M195" s="17">
        <v>37280000</v>
      </c>
      <c r="N195" s="1"/>
      <c r="O195" s="1"/>
      <c r="P195" s="33" t="s">
        <v>444</v>
      </c>
    </row>
    <row r="196" spans="2:16" s="12" customFormat="1" ht="33.75" x14ac:dyDescent="0.25">
      <c r="B196" s="22">
        <v>195</v>
      </c>
      <c r="C196" s="63" t="s">
        <v>1193</v>
      </c>
      <c r="D196" s="18" t="s">
        <v>585</v>
      </c>
      <c r="E196" s="29">
        <v>4356000</v>
      </c>
      <c r="F196" s="20" t="s">
        <v>960</v>
      </c>
      <c r="G196" s="24" t="s">
        <v>584</v>
      </c>
      <c r="H196" s="32">
        <v>44259</v>
      </c>
      <c r="I196" s="32">
        <v>44289</v>
      </c>
      <c r="J196" s="29">
        <v>4356000</v>
      </c>
      <c r="K196" s="6">
        <v>0</v>
      </c>
      <c r="L196" s="17">
        <v>0</v>
      </c>
      <c r="M196" s="17">
        <v>4356000</v>
      </c>
      <c r="N196" s="19"/>
      <c r="O196" s="19"/>
      <c r="P196" s="33" t="s">
        <v>586</v>
      </c>
    </row>
    <row r="197" spans="2:16" s="12" customFormat="1" ht="56.25" x14ac:dyDescent="0.25">
      <c r="B197" s="22">
        <v>196</v>
      </c>
      <c r="C197" s="63" t="s">
        <v>1193</v>
      </c>
      <c r="D197" s="8" t="s">
        <v>152</v>
      </c>
      <c r="E197" s="29">
        <v>7400000</v>
      </c>
      <c r="F197" s="20" t="s">
        <v>951</v>
      </c>
      <c r="G197" s="24" t="s">
        <v>251</v>
      </c>
      <c r="H197" s="32">
        <v>44251</v>
      </c>
      <c r="I197" s="32">
        <v>44538</v>
      </c>
      <c r="J197" s="29">
        <v>70300000</v>
      </c>
      <c r="K197" s="6">
        <v>0.2350877240398293</v>
      </c>
      <c r="L197" s="17">
        <v>16526667</v>
      </c>
      <c r="M197" s="17">
        <v>53773333</v>
      </c>
      <c r="N197" s="1"/>
      <c r="O197" s="1"/>
      <c r="P197" s="33" t="s">
        <v>445</v>
      </c>
    </row>
    <row r="198" spans="2:16" s="12" customFormat="1" ht="56.25" x14ac:dyDescent="0.25">
      <c r="B198" s="22">
        <v>197</v>
      </c>
      <c r="C198" s="63" t="s">
        <v>1193</v>
      </c>
      <c r="D198" s="8" t="s">
        <v>153</v>
      </c>
      <c r="E198" s="29">
        <v>5000000</v>
      </c>
      <c r="F198" s="20" t="s">
        <v>784</v>
      </c>
      <c r="G198" s="24" t="s">
        <v>247</v>
      </c>
      <c r="H198" s="32">
        <v>44252</v>
      </c>
      <c r="I198" s="32">
        <v>44524</v>
      </c>
      <c r="J198" s="29">
        <v>45000000</v>
      </c>
      <c r="K198" s="6">
        <v>0.24444444444444444</v>
      </c>
      <c r="L198" s="17">
        <v>11000000</v>
      </c>
      <c r="M198" s="17">
        <v>34000000</v>
      </c>
      <c r="N198" s="1"/>
      <c r="O198" s="1"/>
      <c r="P198" s="33" t="s">
        <v>446</v>
      </c>
    </row>
    <row r="199" spans="2:16" s="12" customFormat="1" ht="67.5" x14ac:dyDescent="0.25">
      <c r="B199" s="22">
        <v>198</v>
      </c>
      <c r="C199" s="63" t="s">
        <v>1193</v>
      </c>
      <c r="D199" s="8" t="s">
        <v>154</v>
      </c>
      <c r="E199" s="29">
        <v>4600000</v>
      </c>
      <c r="F199" s="20" t="s">
        <v>785</v>
      </c>
      <c r="G199" s="24" t="s">
        <v>247</v>
      </c>
      <c r="H199" s="32">
        <v>44257</v>
      </c>
      <c r="I199" s="32">
        <v>44531</v>
      </c>
      <c r="J199" s="29">
        <v>41400000</v>
      </c>
      <c r="K199" s="6">
        <v>0.2185185265700483</v>
      </c>
      <c r="L199" s="17">
        <v>9046667</v>
      </c>
      <c r="M199" s="17">
        <v>32353333</v>
      </c>
      <c r="N199" s="1"/>
      <c r="O199" s="1"/>
      <c r="P199" s="33" t="s">
        <v>447</v>
      </c>
    </row>
    <row r="200" spans="2:16" s="12" customFormat="1" ht="78.75" x14ac:dyDescent="0.25">
      <c r="B200" s="22">
        <v>199</v>
      </c>
      <c r="C200" s="63" t="s">
        <v>1193</v>
      </c>
      <c r="D200" s="8" t="s">
        <v>1029</v>
      </c>
      <c r="E200" s="29">
        <v>5700000</v>
      </c>
      <c r="F200" s="20" t="s">
        <v>786</v>
      </c>
      <c r="G200" s="24" t="s">
        <v>245</v>
      </c>
      <c r="H200" s="32">
        <v>44256</v>
      </c>
      <c r="I200" s="32">
        <v>44469</v>
      </c>
      <c r="J200" s="29">
        <v>39900000</v>
      </c>
      <c r="K200" s="6">
        <v>0.2857142857142857</v>
      </c>
      <c r="L200" s="17">
        <v>11400000</v>
      </c>
      <c r="M200" s="17">
        <v>28500000</v>
      </c>
      <c r="N200" s="1"/>
      <c r="O200" s="1"/>
      <c r="P200" s="33" t="s">
        <v>448</v>
      </c>
    </row>
    <row r="201" spans="2:16" s="12" customFormat="1" ht="56.25" x14ac:dyDescent="0.25">
      <c r="B201" s="22">
        <v>200</v>
      </c>
      <c r="C201" s="63" t="s">
        <v>1193</v>
      </c>
      <c r="D201" s="8" t="s">
        <v>155</v>
      </c>
      <c r="E201" s="29">
        <v>4500000</v>
      </c>
      <c r="F201" s="20" t="s">
        <v>787</v>
      </c>
      <c r="G201" s="24" t="s">
        <v>250</v>
      </c>
      <c r="H201" s="32">
        <v>44252</v>
      </c>
      <c r="I201" s="32">
        <v>44493</v>
      </c>
      <c r="J201" s="29">
        <v>36000000</v>
      </c>
      <c r="K201" s="6">
        <v>0.27500000000000002</v>
      </c>
      <c r="L201" s="17">
        <v>9900000</v>
      </c>
      <c r="M201" s="17">
        <v>26100000</v>
      </c>
      <c r="N201" s="1"/>
      <c r="O201" s="1"/>
      <c r="P201" s="33" t="s">
        <v>933</v>
      </c>
    </row>
    <row r="202" spans="2:16" s="12" customFormat="1" ht="56.25" x14ac:dyDescent="0.25">
      <c r="B202" s="22">
        <v>201</v>
      </c>
      <c r="C202" s="63" t="s">
        <v>1193</v>
      </c>
      <c r="D202" s="8" t="s">
        <v>156</v>
      </c>
      <c r="E202" s="23">
        <v>2500000</v>
      </c>
      <c r="F202" s="20" t="s">
        <v>788</v>
      </c>
      <c r="G202" s="24" t="s">
        <v>250</v>
      </c>
      <c r="H202" s="25">
        <v>44258</v>
      </c>
      <c r="I202" s="25">
        <v>44532</v>
      </c>
      <c r="J202" s="23">
        <v>22500000</v>
      </c>
      <c r="K202" s="6">
        <v>0.2148148</v>
      </c>
      <c r="L202" s="17">
        <v>4833333</v>
      </c>
      <c r="M202" s="17">
        <v>17666667</v>
      </c>
      <c r="N202" s="1"/>
      <c r="O202" s="1"/>
      <c r="P202" s="33" t="s">
        <v>449</v>
      </c>
    </row>
    <row r="203" spans="2:16" s="12" customFormat="1" ht="56.25" x14ac:dyDescent="0.25">
      <c r="B203" s="22">
        <v>202</v>
      </c>
      <c r="C203" s="63" t="s">
        <v>1193</v>
      </c>
      <c r="D203" s="8" t="s">
        <v>157</v>
      </c>
      <c r="E203" s="23">
        <v>6454662</v>
      </c>
      <c r="F203" s="20" t="s">
        <v>789</v>
      </c>
      <c r="G203" s="24" t="s">
        <v>250</v>
      </c>
      <c r="H203" s="25">
        <v>44253</v>
      </c>
      <c r="I203" s="25">
        <v>44494</v>
      </c>
      <c r="J203" s="23">
        <v>51637296</v>
      </c>
      <c r="K203" s="6">
        <v>0</v>
      </c>
      <c r="L203" s="17">
        <v>0</v>
      </c>
      <c r="M203" s="17">
        <v>51637296</v>
      </c>
      <c r="N203" s="1"/>
      <c r="O203" s="1"/>
      <c r="P203" s="33" t="s">
        <v>450</v>
      </c>
    </row>
    <row r="204" spans="2:16" s="12" customFormat="1" ht="56.25" x14ac:dyDescent="0.25">
      <c r="B204" s="22">
        <v>203</v>
      </c>
      <c r="C204" s="63" t="s">
        <v>1193</v>
      </c>
      <c r="D204" s="8" t="s">
        <v>158</v>
      </c>
      <c r="E204" s="23">
        <v>6000000</v>
      </c>
      <c r="F204" s="20" t="s">
        <v>790</v>
      </c>
      <c r="G204" s="24" t="s">
        <v>245</v>
      </c>
      <c r="H204" s="25">
        <v>44256</v>
      </c>
      <c r="I204" s="25">
        <v>44469</v>
      </c>
      <c r="J204" s="23">
        <v>42000000</v>
      </c>
      <c r="K204" s="6">
        <v>0.2857142857142857</v>
      </c>
      <c r="L204" s="17">
        <v>12000000</v>
      </c>
      <c r="M204" s="17">
        <v>30000000</v>
      </c>
      <c r="N204" s="1"/>
      <c r="O204" s="1"/>
      <c r="P204" s="33" t="s">
        <v>451</v>
      </c>
    </row>
    <row r="205" spans="2:16" s="12" customFormat="1" ht="78.75" x14ac:dyDescent="0.25">
      <c r="B205" s="22">
        <v>204</v>
      </c>
      <c r="C205" s="63" t="s">
        <v>1193</v>
      </c>
      <c r="D205" s="8" t="s">
        <v>1030</v>
      </c>
      <c r="E205" s="23">
        <v>7000000</v>
      </c>
      <c r="F205" s="20" t="s">
        <v>791</v>
      </c>
      <c r="G205" s="24" t="s">
        <v>246</v>
      </c>
      <c r="H205" s="25">
        <v>44256</v>
      </c>
      <c r="I205" s="25">
        <v>44438</v>
      </c>
      <c r="J205" s="23">
        <v>42000000</v>
      </c>
      <c r="K205" s="6">
        <v>0.33333333333333331</v>
      </c>
      <c r="L205" s="17">
        <v>14000000</v>
      </c>
      <c r="M205" s="17">
        <v>28000000</v>
      </c>
      <c r="N205" s="1"/>
      <c r="O205" s="1"/>
      <c r="P205" s="33" t="s">
        <v>452</v>
      </c>
    </row>
    <row r="206" spans="2:16" s="12" customFormat="1" ht="67.5" x14ac:dyDescent="0.25">
      <c r="B206" s="22">
        <v>205</v>
      </c>
      <c r="C206" s="63" t="s">
        <v>1193</v>
      </c>
      <c r="D206" s="8" t="s">
        <v>159</v>
      </c>
      <c r="E206" s="23">
        <v>4000000</v>
      </c>
      <c r="F206" s="20" t="s">
        <v>792</v>
      </c>
      <c r="G206" s="24" t="s">
        <v>247</v>
      </c>
      <c r="H206" s="25">
        <v>44257</v>
      </c>
      <c r="I206" s="25">
        <v>44531</v>
      </c>
      <c r="J206" s="23">
        <v>36000000</v>
      </c>
      <c r="K206" s="6">
        <v>0.21851852777777778</v>
      </c>
      <c r="L206" s="17">
        <v>7866667</v>
      </c>
      <c r="M206" s="17">
        <v>28133333</v>
      </c>
      <c r="N206" s="1"/>
      <c r="O206" s="1"/>
      <c r="P206" s="33" t="s">
        <v>453</v>
      </c>
    </row>
    <row r="207" spans="2:16" s="12" customFormat="1" ht="56.25" x14ac:dyDescent="0.25">
      <c r="B207" s="22">
        <v>206</v>
      </c>
      <c r="C207" s="63" t="s">
        <v>1193</v>
      </c>
      <c r="D207" s="8" t="s">
        <v>160</v>
      </c>
      <c r="E207" s="23">
        <v>5500000</v>
      </c>
      <c r="F207" s="20" t="s">
        <v>793</v>
      </c>
      <c r="G207" s="24" t="s">
        <v>239</v>
      </c>
      <c r="H207" s="25">
        <v>44257</v>
      </c>
      <c r="I207" s="25">
        <v>44561</v>
      </c>
      <c r="J207" s="23">
        <v>55000000</v>
      </c>
      <c r="K207" s="6">
        <v>0.19666667272727273</v>
      </c>
      <c r="L207" s="17">
        <v>10816667</v>
      </c>
      <c r="M207" s="17">
        <v>44183333</v>
      </c>
      <c r="N207" s="1"/>
      <c r="O207" s="1"/>
      <c r="P207" s="33" t="s">
        <v>454</v>
      </c>
    </row>
    <row r="208" spans="2:16" s="12" customFormat="1" ht="56.25" x14ac:dyDescent="0.25">
      <c r="B208" s="22">
        <v>207</v>
      </c>
      <c r="C208" s="63" t="s">
        <v>1193</v>
      </c>
      <c r="D208" s="8" t="s">
        <v>161</v>
      </c>
      <c r="E208" s="23">
        <v>8000000</v>
      </c>
      <c r="F208" s="20" t="s">
        <v>794</v>
      </c>
      <c r="G208" s="24" t="s">
        <v>255</v>
      </c>
      <c r="H208" s="25">
        <v>44254</v>
      </c>
      <c r="I208" s="25">
        <v>44541</v>
      </c>
      <c r="J208" s="23">
        <v>76000000</v>
      </c>
      <c r="K208" s="6">
        <v>0.22456140789473683</v>
      </c>
      <c r="L208" s="17">
        <v>17066667</v>
      </c>
      <c r="M208" s="17">
        <v>58933333</v>
      </c>
      <c r="N208" s="1"/>
      <c r="O208" s="1"/>
      <c r="P208" s="33" t="s">
        <v>455</v>
      </c>
    </row>
    <row r="209" spans="2:16" s="12" customFormat="1" ht="67.5" x14ac:dyDescent="0.25">
      <c r="B209" s="22">
        <v>208</v>
      </c>
      <c r="C209" s="63" t="s">
        <v>1193</v>
      </c>
      <c r="D209" s="8" t="s">
        <v>1031</v>
      </c>
      <c r="E209" s="23">
        <v>6000000</v>
      </c>
      <c r="F209" s="20" t="s">
        <v>795</v>
      </c>
      <c r="G209" s="24" t="s">
        <v>250</v>
      </c>
      <c r="H209" s="25">
        <v>44263</v>
      </c>
      <c r="I209" s="25">
        <v>44507</v>
      </c>
      <c r="J209" s="23">
        <v>48000000</v>
      </c>
      <c r="K209" s="6">
        <v>0.22083333333333333</v>
      </c>
      <c r="L209" s="17">
        <v>10600000</v>
      </c>
      <c r="M209" s="17">
        <v>37400000</v>
      </c>
      <c r="N209" s="1"/>
      <c r="O209" s="1"/>
      <c r="P209" s="33" t="s">
        <v>456</v>
      </c>
    </row>
    <row r="210" spans="2:16" s="12" customFormat="1" ht="56.25" x14ac:dyDescent="0.25">
      <c r="B210" s="22">
        <v>209</v>
      </c>
      <c r="C210" s="63" t="s">
        <v>1193</v>
      </c>
      <c r="D210" s="8" t="s">
        <v>162</v>
      </c>
      <c r="E210" s="23">
        <v>4000000</v>
      </c>
      <c r="F210" s="20" t="s">
        <v>796</v>
      </c>
      <c r="G210" s="24" t="s">
        <v>247</v>
      </c>
      <c r="H210" s="25">
        <v>44256</v>
      </c>
      <c r="I210" s="25">
        <v>44520</v>
      </c>
      <c r="J210" s="23">
        <v>36000000</v>
      </c>
      <c r="K210" s="6">
        <v>0.22222222222222221</v>
      </c>
      <c r="L210" s="17">
        <v>8000000</v>
      </c>
      <c r="M210" s="17">
        <v>28000000</v>
      </c>
      <c r="N210" s="1"/>
      <c r="O210" s="1"/>
      <c r="P210" s="33" t="s">
        <v>457</v>
      </c>
    </row>
    <row r="211" spans="2:16" s="12" customFormat="1" ht="56.25" x14ac:dyDescent="0.25">
      <c r="B211" s="22">
        <v>210</v>
      </c>
      <c r="C211" s="63" t="s">
        <v>1193</v>
      </c>
      <c r="D211" s="8" t="s">
        <v>163</v>
      </c>
      <c r="E211" s="23">
        <v>4300000</v>
      </c>
      <c r="F211" s="20" t="s">
        <v>797</v>
      </c>
      <c r="G211" s="24" t="s">
        <v>247</v>
      </c>
      <c r="H211" s="25">
        <v>44256</v>
      </c>
      <c r="I211" s="25">
        <v>44530</v>
      </c>
      <c r="J211" s="23">
        <v>38700000</v>
      </c>
      <c r="K211" s="6">
        <v>0.22222222222222221</v>
      </c>
      <c r="L211" s="17">
        <v>8600000</v>
      </c>
      <c r="M211" s="17">
        <v>30100000</v>
      </c>
      <c r="N211" s="1"/>
      <c r="O211" s="1"/>
      <c r="P211" s="33" t="s">
        <v>458</v>
      </c>
    </row>
    <row r="212" spans="2:16" s="12" customFormat="1" ht="56.25" x14ac:dyDescent="0.25">
      <c r="B212" s="22">
        <v>211</v>
      </c>
      <c r="C212" s="63" t="s">
        <v>1193</v>
      </c>
      <c r="D212" s="8" t="s">
        <v>164</v>
      </c>
      <c r="E212" s="23">
        <v>8000000</v>
      </c>
      <c r="F212" s="20" t="s">
        <v>798</v>
      </c>
      <c r="G212" s="24" t="s">
        <v>247</v>
      </c>
      <c r="H212" s="25">
        <v>44257</v>
      </c>
      <c r="I212" s="25">
        <v>44531</v>
      </c>
      <c r="J212" s="23">
        <v>72000000</v>
      </c>
      <c r="K212" s="6">
        <v>0.21851851388888888</v>
      </c>
      <c r="L212" s="17">
        <v>15733333</v>
      </c>
      <c r="M212" s="17">
        <v>56266667</v>
      </c>
      <c r="N212" s="1"/>
      <c r="O212" s="1"/>
      <c r="P212" s="33" t="s">
        <v>459</v>
      </c>
    </row>
    <row r="213" spans="2:16" s="12" customFormat="1" ht="56.25" x14ac:dyDescent="0.25">
      <c r="B213" s="22">
        <v>212</v>
      </c>
      <c r="C213" s="63" t="s">
        <v>1193</v>
      </c>
      <c r="D213" s="8" t="s">
        <v>165</v>
      </c>
      <c r="E213" s="23">
        <v>4300000</v>
      </c>
      <c r="F213" s="20" t="s">
        <v>799</v>
      </c>
      <c r="G213" s="24" t="s">
        <v>247</v>
      </c>
      <c r="H213" s="25">
        <v>44257</v>
      </c>
      <c r="I213" s="25">
        <v>44531</v>
      </c>
      <c r="J213" s="23">
        <v>38700000</v>
      </c>
      <c r="K213" s="6">
        <v>0.21851852713178294</v>
      </c>
      <c r="L213" s="17">
        <v>8456667</v>
      </c>
      <c r="M213" s="17">
        <v>30243333</v>
      </c>
      <c r="N213" s="1"/>
      <c r="O213" s="1"/>
      <c r="P213" s="33" t="s">
        <v>460</v>
      </c>
    </row>
    <row r="214" spans="2:16" s="12" customFormat="1" ht="56.25" x14ac:dyDescent="0.25">
      <c r="B214" s="22">
        <v>213</v>
      </c>
      <c r="C214" s="63" t="s">
        <v>1193</v>
      </c>
      <c r="D214" s="8" t="s">
        <v>166</v>
      </c>
      <c r="E214" s="23">
        <v>4300000</v>
      </c>
      <c r="F214" s="20" t="s">
        <v>800</v>
      </c>
      <c r="G214" s="24" t="s">
        <v>247</v>
      </c>
      <c r="H214" s="25">
        <v>44257</v>
      </c>
      <c r="I214" s="25">
        <v>44531</v>
      </c>
      <c r="J214" s="23">
        <v>38700000</v>
      </c>
      <c r="K214" s="6">
        <v>0.21851852713178294</v>
      </c>
      <c r="L214" s="17">
        <v>8456667</v>
      </c>
      <c r="M214" s="17">
        <v>30243333</v>
      </c>
      <c r="N214" s="1"/>
      <c r="O214" s="1"/>
      <c r="P214" s="33" t="s">
        <v>461</v>
      </c>
    </row>
    <row r="215" spans="2:16" s="12" customFormat="1" ht="56.25" x14ac:dyDescent="0.25">
      <c r="B215" s="22">
        <v>214</v>
      </c>
      <c r="C215" s="63" t="s">
        <v>1193</v>
      </c>
      <c r="D215" s="8" t="s">
        <v>167</v>
      </c>
      <c r="E215" s="23">
        <v>4300000</v>
      </c>
      <c r="F215" s="20" t="s">
        <v>801</v>
      </c>
      <c r="G215" s="24" t="s">
        <v>247</v>
      </c>
      <c r="H215" s="25">
        <v>44257</v>
      </c>
      <c r="I215" s="25">
        <v>44531</v>
      </c>
      <c r="J215" s="23">
        <v>38700000</v>
      </c>
      <c r="K215" s="6">
        <v>0.21851852713178294</v>
      </c>
      <c r="L215" s="17">
        <v>8456667</v>
      </c>
      <c r="M215" s="17">
        <v>30243333</v>
      </c>
      <c r="N215" s="1"/>
      <c r="O215" s="1"/>
      <c r="P215" s="33" t="s">
        <v>462</v>
      </c>
    </row>
    <row r="216" spans="2:16" s="12" customFormat="1" ht="33.75" x14ac:dyDescent="0.25">
      <c r="B216" s="22">
        <v>215</v>
      </c>
      <c r="C216" s="63" t="s">
        <v>1193</v>
      </c>
      <c r="D216" s="8" t="s">
        <v>168</v>
      </c>
      <c r="E216" s="23">
        <v>2612500</v>
      </c>
      <c r="F216" s="20"/>
      <c r="G216" s="24" t="s">
        <v>256</v>
      </c>
      <c r="H216" s="25">
        <v>44257</v>
      </c>
      <c r="I216" s="25">
        <v>44560</v>
      </c>
      <c r="J216" s="23">
        <v>26037917</v>
      </c>
      <c r="K216" s="6">
        <v>0.19732442499144612</v>
      </c>
      <c r="L216" s="17">
        <v>5137917</v>
      </c>
      <c r="M216" s="17">
        <v>20900000</v>
      </c>
      <c r="N216" s="1"/>
      <c r="O216" s="1"/>
      <c r="P216" s="33" t="s">
        <v>463</v>
      </c>
    </row>
    <row r="217" spans="2:16" s="12" customFormat="1" ht="45" x14ac:dyDescent="0.25">
      <c r="B217" s="22">
        <v>216</v>
      </c>
      <c r="C217" s="63" t="s">
        <v>1193</v>
      </c>
      <c r="D217" s="8" t="s">
        <v>169</v>
      </c>
      <c r="E217" s="23">
        <v>2612500</v>
      </c>
      <c r="F217" s="20"/>
      <c r="G217" s="24" t="s">
        <v>256</v>
      </c>
      <c r="H217" s="25">
        <v>44257</v>
      </c>
      <c r="I217" s="25">
        <v>44560</v>
      </c>
      <c r="J217" s="23">
        <v>26037917</v>
      </c>
      <c r="K217" s="6">
        <v>0.19732442499144612</v>
      </c>
      <c r="L217" s="17">
        <v>5137917</v>
      </c>
      <c r="M217" s="17">
        <v>20900000</v>
      </c>
      <c r="N217" s="1"/>
      <c r="O217" s="1"/>
      <c r="P217" s="33" t="s">
        <v>464</v>
      </c>
    </row>
    <row r="218" spans="2:16" s="12" customFormat="1" ht="33.75" x14ac:dyDescent="0.25">
      <c r="B218" s="22">
        <v>217</v>
      </c>
      <c r="C218" s="63" t="s">
        <v>1193</v>
      </c>
      <c r="D218" s="8" t="s">
        <v>170</v>
      </c>
      <c r="E218" s="23">
        <v>1891080</v>
      </c>
      <c r="F218" s="20"/>
      <c r="G218" s="24" t="s">
        <v>240</v>
      </c>
      <c r="H218" s="25">
        <v>44257</v>
      </c>
      <c r="I218" s="25">
        <v>44560</v>
      </c>
      <c r="J218" s="23">
        <v>18847764</v>
      </c>
      <c r="K218" s="6">
        <v>0.19732441471571907</v>
      </c>
      <c r="L218" s="17">
        <v>3719124</v>
      </c>
      <c r="M218" s="17">
        <v>15128640</v>
      </c>
      <c r="N218" s="1"/>
      <c r="O218" s="1"/>
      <c r="P218" s="33" t="s">
        <v>465</v>
      </c>
    </row>
    <row r="219" spans="2:16" s="12" customFormat="1" ht="56.25" x14ac:dyDescent="0.25">
      <c r="B219" s="22">
        <v>218</v>
      </c>
      <c r="C219" s="63" t="s">
        <v>1193</v>
      </c>
      <c r="D219" s="8" t="s">
        <v>171</v>
      </c>
      <c r="E219" s="23">
        <v>5700000</v>
      </c>
      <c r="F219" s="20" t="s">
        <v>802</v>
      </c>
      <c r="G219" s="24" t="s">
        <v>250</v>
      </c>
      <c r="H219" s="25">
        <v>44256</v>
      </c>
      <c r="I219" s="25">
        <v>44499</v>
      </c>
      <c r="J219" s="23">
        <v>45600000</v>
      </c>
      <c r="K219" s="6">
        <v>0.25</v>
      </c>
      <c r="L219" s="17">
        <v>11400000</v>
      </c>
      <c r="M219" s="17">
        <v>34200000</v>
      </c>
      <c r="N219" s="1"/>
      <c r="O219" s="1"/>
      <c r="P219" s="33" t="s">
        <v>466</v>
      </c>
    </row>
    <row r="220" spans="2:16" s="12" customFormat="1" ht="56.25" x14ac:dyDescent="0.25">
      <c r="B220" s="22">
        <v>219</v>
      </c>
      <c r="C220" s="63" t="s">
        <v>1193</v>
      </c>
      <c r="D220" s="8" t="s">
        <v>172</v>
      </c>
      <c r="E220" s="23">
        <v>4300000</v>
      </c>
      <c r="F220" s="20" t="s">
        <v>803</v>
      </c>
      <c r="G220" s="24" t="s">
        <v>247</v>
      </c>
      <c r="H220" s="25">
        <v>44257</v>
      </c>
      <c r="I220" s="25">
        <v>44531</v>
      </c>
      <c r="J220" s="23">
        <v>38700000</v>
      </c>
      <c r="K220" s="6">
        <v>0.21851852713178294</v>
      </c>
      <c r="L220" s="17">
        <v>8456667</v>
      </c>
      <c r="M220" s="17">
        <v>30243333</v>
      </c>
      <c r="N220" s="1"/>
      <c r="O220" s="1"/>
      <c r="P220" s="33" t="s">
        <v>467</v>
      </c>
    </row>
    <row r="221" spans="2:16" s="12" customFormat="1" ht="56.25" x14ac:dyDescent="0.25">
      <c r="B221" s="22">
        <v>220</v>
      </c>
      <c r="C221" s="63" t="s">
        <v>1193</v>
      </c>
      <c r="D221" s="8" t="s">
        <v>173</v>
      </c>
      <c r="E221" s="23">
        <v>4300000</v>
      </c>
      <c r="F221" s="20" t="s">
        <v>804</v>
      </c>
      <c r="G221" s="24" t="s">
        <v>247</v>
      </c>
      <c r="H221" s="25">
        <v>44259</v>
      </c>
      <c r="I221" s="25">
        <v>44533</v>
      </c>
      <c r="J221" s="23">
        <v>38700000</v>
      </c>
      <c r="K221" s="6">
        <v>0.21111111111111111</v>
      </c>
      <c r="L221" s="17">
        <v>8170000</v>
      </c>
      <c r="M221" s="17">
        <v>30530000</v>
      </c>
      <c r="N221" s="1"/>
      <c r="O221" s="1"/>
      <c r="P221" s="33" t="s">
        <v>468</v>
      </c>
    </row>
    <row r="222" spans="2:16" s="12" customFormat="1" ht="56.25" x14ac:dyDescent="0.25">
      <c r="B222" s="22">
        <v>221</v>
      </c>
      <c r="C222" s="63" t="s">
        <v>1193</v>
      </c>
      <c r="D222" s="8" t="s">
        <v>174</v>
      </c>
      <c r="E222" s="23">
        <v>4300000</v>
      </c>
      <c r="F222" s="20" t="s">
        <v>805</v>
      </c>
      <c r="G222" s="24" t="s">
        <v>247</v>
      </c>
      <c r="H222" s="25">
        <v>44259</v>
      </c>
      <c r="I222" s="25">
        <v>44533</v>
      </c>
      <c r="J222" s="23">
        <v>38700000</v>
      </c>
      <c r="K222" s="6">
        <v>0.21111111111111111</v>
      </c>
      <c r="L222" s="17">
        <v>8170000</v>
      </c>
      <c r="M222" s="17">
        <v>30530000</v>
      </c>
      <c r="N222" s="1"/>
      <c r="O222" s="1"/>
      <c r="P222" s="33" t="s">
        <v>469</v>
      </c>
    </row>
    <row r="223" spans="2:16" s="12" customFormat="1" ht="45" x14ac:dyDescent="0.25">
      <c r="B223" s="22">
        <v>222</v>
      </c>
      <c r="C223" s="63" t="s">
        <v>1193</v>
      </c>
      <c r="D223" s="8" t="s">
        <v>175</v>
      </c>
      <c r="E223" s="23">
        <v>8000000</v>
      </c>
      <c r="F223" s="20" t="s">
        <v>806</v>
      </c>
      <c r="G223" s="24" t="s">
        <v>247</v>
      </c>
      <c r="H223" s="25">
        <v>44259</v>
      </c>
      <c r="I223" s="25">
        <v>44533</v>
      </c>
      <c r="J223" s="23">
        <v>72000000</v>
      </c>
      <c r="K223" s="6">
        <v>0.21111111111111111</v>
      </c>
      <c r="L223" s="17">
        <v>15200000</v>
      </c>
      <c r="M223" s="17">
        <v>56800000</v>
      </c>
      <c r="N223" s="1"/>
      <c r="O223" s="1"/>
      <c r="P223" s="33" t="s">
        <v>470</v>
      </c>
    </row>
    <row r="224" spans="2:16" s="12" customFormat="1" ht="67.5" x14ac:dyDescent="0.25">
      <c r="B224" s="22">
        <v>223</v>
      </c>
      <c r="C224" s="63" t="s">
        <v>1193</v>
      </c>
      <c r="D224" s="8" t="s">
        <v>1032</v>
      </c>
      <c r="E224" s="23">
        <v>7038400</v>
      </c>
      <c r="F224" s="20" t="s">
        <v>807</v>
      </c>
      <c r="G224" s="24" t="s">
        <v>247</v>
      </c>
      <c r="H224" s="25">
        <v>44257</v>
      </c>
      <c r="I224" s="25">
        <v>44531</v>
      </c>
      <c r="J224" s="23">
        <v>63345600</v>
      </c>
      <c r="K224" s="6">
        <v>0.21851852378065723</v>
      </c>
      <c r="L224" s="17">
        <v>13842187</v>
      </c>
      <c r="M224" s="17">
        <v>49503413</v>
      </c>
      <c r="N224" s="1"/>
      <c r="O224" s="1"/>
      <c r="P224" s="33" t="s">
        <v>471</v>
      </c>
    </row>
    <row r="225" spans="2:16" s="12" customFormat="1" ht="67.5" x14ac:dyDescent="0.25">
      <c r="B225" s="22">
        <v>224</v>
      </c>
      <c r="C225" s="63" t="s">
        <v>1193</v>
      </c>
      <c r="D225" s="8" t="s">
        <v>1033</v>
      </c>
      <c r="E225" s="23">
        <v>6000000</v>
      </c>
      <c r="F225" s="20" t="s">
        <v>808</v>
      </c>
      <c r="G225" s="24" t="s">
        <v>257</v>
      </c>
      <c r="H225" s="25">
        <v>44259</v>
      </c>
      <c r="I225" s="25">
        <v>44380</v>
      </c>
      <c r="J225" s="23">
        <v>24000000</v>
      </c>
      <c r="K225" s="6">
        <v>0.47499999999999998</v>
      </c>
      <c r="L225" s="17">
        <v>11400000</v>
      </c>
      <c r="M225" s="17">
        <v>12600000</v>
      </c>
      <c r="N225" s="1"/>
      <c r="O225" s="1"/>
      <c r="P225" s="33" t="s">
        <v>472</v>
      </c>
    </row>
    <row r="226" spans="2:16" s="12" customFormat="1" ht="90" x14ac:dyDescent="0.25">
      <c r="B226" s="22">
        <v>225</v>
      </c>
      <c r="C226" s="63" t="s">
        <v>1193</v>
      </c>
      <c r="D226" s="8" t="s">
        <v>1034</v>
      </c>
      <c r="E226" s="23">
        <v>5622100</v>
      </c>
      <c r="F226" s="20" t="s">
        <v>809</v>
      </c>
      <c r="G226" s="24" t="s">
        <v>244</v>
      </c>
      <c r="H226" s="25">
        <v>44265</v>
      </c>
      <c r="I226" s="25">
        <v>44519</v>
      </c>
      <c r="J226" s="23">
        <v>47787850</v>
      </c>
      <c r="K226" s="6">
        <v>0.2</v>
      </c>
      <c r="L226" s="17">
        <v>9557570</v>
      </c>
      <c r="M226" s="17">
        <v>38230280</v>
      </c>
      <c r="N226" s="1"/>
      <c r="O226" s="1"/>
      <c r="P226" s="33" t="s">
        <v>473</v>
      </c>
    </row>
    <row r="227" spans="2:16" s="12" customFormat="1" ht="67.5" x14ac:dyDescent="0.25">
      <c r="B227" s="22">
        <v>226</v>
      </c>
      <c r="C227" s="63" t="s">
        <v>1193</v>
      </c>
      <c r="D227" s="8" t="s">
        <v>1035</v>
      </c>
      <c r="E227" s="23">
        <v>5622100</v>
      </c>
      <c r="F227" s="20" t="s">
        <v>810</v>
      </c>
      <c r="G227" s="24" t="s">
        <v>244</v>
      </c>
      <c r="H227" s="25">
        <v>44259</v>
      </c>
      <c r="I227" s="25">
        <v>44513</v>
      </c>
      <c r="J227" s="23">
        <v>47787850</v>
      </c>
      <c r="K227" s="6">
        <v>0.22352941176470589</v>
      </c>
      <c r="L227" s="17">
        <v>10681990</v>
      </c>
      <c r="M227" s="17">
        <v>37105860</v>
      </c>
      <c r="N227" s="1"/>
      <c r="O227" s="1"/>
      <c r="P227" s="33" t="s">
        <v>474</v>
      </c>
    </row>
    <row r="228" spans="2:16" s="12" customFormat="1" ht="123.75" x14ac:dyDescent="0.25">
      <c r="B228" s="22">
        <v>227</v>
      </c>
      <c r="C228" s="63" t="s">
        <v>1193</v>
      </c>
      <c r="D228" s="8" t="s">
        <v>1036</v>
      </c>
      <c r="E228" s="23">
        <v>7038400</v>
      </c>
      <c r="F228" s="20" t="s">
        <v>811</v>
      </c>
      <c r="G228" s="24" t="s">
        <v>247</v>
      </c>
      <c r="H228" s="25">
        <v>44259</v>
      </c>
      <c r="I228" s="25">
        <v>44533</v>
      </c>
      <c r="J228" s="23">
        <v>63345600</v>
      </c>
      <c r="K228" s="6">
        <v>0.21111111111111111</v>
      </c>
      <c r="L228" s="17">
        <v>13372960</v>
      </c>
      <c r="M228" s="17">
        <v>49972640</v>
      </c>
      <c r="N228" s="1"/>
      <c r="O228" s="1"/>
      <c r="P228" s="33" t="s">
        <v>475</v>
      </c>
    </row>
    <row r="229" spans="2:16" s="12" customFormat="1" ht="56.25" x14ac:dyDescent="0.25">
      <c r="B229" s="22">
        <v>228</v>
      </c>
      <c r="C229" s="63" t="s">
        <v>1193</v>
      </c>
      <c r="D229" s="8" t="s">
        <v>176</v>
      </c>
      <c r="E229" s="23">
        <v>5622100</v>
      </c>
      <c r="F229" s="20" t="s">
        <v>812</v>
      </c>
      <c r="G229" s="24" t="s">
        <v>244</v>
      </c>
      <c r="H229" s="25">
        <v>44259</v>
      </c>
      <c r="I229" s="25">
        <v>44513</v>
      </c>
      <c r="J229" s="23">
        <v>47787850</v>
      </c>
      <c r="K229" s="6">
        <v>0.22352941176470589</v>
      </c>
      <c r="L229" s="17">
        <v>10681990</v>
      </c>
      <c r="M229" s="17">
        <v>37105860</v>
      </c>
      <c r="N229" s="1"/>
      <c r="O229" s="1"/>
      <c r="P229" s="33" t="s">
        <v>476</v>
      </c>
    </row>
    <row r="230" spans="2:16" s="12" customFormat="1" ht="56.25" x14ac:dyDescent="0.25">
      <c r="B230" s="22">
        <v>229</v>
      </c>
      <c r="C230" s="63" t="s">
        <v>1193</v>
      </c>
      <c r="D230" s="8" t="s">
        <v>177</v>
      </c>
      <c r="E230" s="23">
        <v>7000000</v>
      </c>
      <c r="F230" s="20" t="s">
        <v>813</v>
      </c>
      <c r="G230" s="24" t="s">
        <v>246</v>
      </c>
      <c r="H230" s="25">
        <v>44259</v>
      </c>
      <c r="I230" s="25">
        <v>44442</v>
      </c>
      <c r="J230" s="23">
        <v>42000000</v>
      </c>
      <c r="K230" s="6">
        <v>0.31666666666666665</v>
      </c>
      <c r="L230" s="17">
        <v>13300000</v>
      </c>
      <c r="M230" s="17">
        <v>28700000</v>
      </c>
      <c r="N230" s="1"/>
      <c r="O230" s="1"/>
      <c r="P230" s="33" t="s">
        <v>477</v>
      </c>
    </row>
    <row r="231" spans="2:16" s="12" customFormat="1" ht="45" x14ac:dyDescent="0.25">
      <c r="B231" s="22">
        <v>230</v>
      </c>
      <c r="C231" s="63" t="s">
        <v>1193</v>
      </c>
      <c r="D231" s="8" t="s">
        <v>944</v>
      </c>
      <c r="E231" s="23" t="s">
        <v>907</v>
      </c>
      <c r="F231" s="20" t="s">
        <v>961</v>
      </c>
      <c r="G231" s="24" t="s">
        <v>238</v>
      </c>
      <c r="H231" s="25">
        <v>44298</v>
      </c>
      <c r="I231" s="25">
        <v>44593</v>
      </c>
      <c r="J231" s="23">
        <v>91597000</v>
      </c>
      <c r="K231" s="6">
        <v>0</v>
      </c>
      <c r="L231" s="17">
        <v>0</v>
      </c>
      <c r="M231" s="17">
        <v>91597000</v>
      </c>
      <c r="N231" s="1"/>
      <c r="O231" s="1"/>
      <c r="P231" s="33" t="s">
        <v>934</v>
      </c>
    </row>
    <row r="232" spans="2:16" s="12" customFormat="1" ht="78.75" x14ac:dyDescent="0.25">
      <c r="B232" s="22">
        <v>231</v>
      </c>
      <c r="C232" s="63" t="s">
        <v>1193</v>
      </c>
      <c r="D232" s="8" t="s">
        <v>1037</v>
      </c>
      <c r="E232" s="23">
        <v>3469400</v>
      </c>
      <c r="F232" s="20" t="s">
        <v>952</v>
      </c>
      <c r="G232" s="24" t="s">
        <v>247</v>
      </c>
      <c r="H232" s="25">
        <v>44260</v>
      </c>
      <c r="I232" s="25">
        <v>44534</v>
      </c>
      <c r="J232" s="23">
        <v>31224600</v>
      </c>
      <c r="K232" s="6">
        <v>0.20740739673206382</v>
      </c>
      <c r="L232" s="17">
        <v>6476213</v>
      </c>
      <c r="M232" s="17">
        <v>24748387</v>
      </c>
      <c r="N232" s="1"/>
      <c r="O232" s="1"/>
      <c r="P232" s="33" t="s">
        <v>478</v>
      </c>
    </row>
    <row r="233" spans="2:16" s="12" customFormat="1" ht="56.25" x14ac:dyDescent="0.25">
      <c r="B233" s="22">
        <v>232</v>
      </c>
      <c r="C233" s="63" t="s">
        <v>1193</v>
      </c>
      <c r="D233" s="8" t="s">
        <v>178</v>
      </c>
      <c r="E233" s="23">
        <v>3469400</v>
      </c>
      <c r="F233" s="20" t="s">
        <v>814</v>
      </c>
      <c r="G233" s="24" t="s">
        <v>247</v>
      </c>
      <c r="H233" s="25">
        <v>44260</v>
      </c>
      <c r="I233" s="25">
        <v>44534</v>
      </c>
      <c r="J233" s="23">
        <v>31224600</v>
      </c>
      <c r="K233" s="6">
        <v>0.20740739673206382</v>
      </c>
      <c r="L233" s="17">
        <v>6476213</v>
      </c>
      <c r="M233" s="17">
        <v>24748387</v>
      </c>
      <c r="N233" s="1"/>
      <c r="O233" s="1"/>
      <c r="P233" s="33" t="s">
        <v>479</v>
      </c>
    </row>
    <row r="234" spans="2:16" s="12" customFormat="1" ht="56.25" x14ac:dyDescent="0.25">
      <c r="B234" s="22">
        <v>233</v>
      </c>
      <c r="C234" s="63" t="s">
        <v>1193</v>
      </c>
      <c r="D234" s="8" t="s">
        <v>179</v>
      </c>
      <c r="E234" s="23">
        <v>5622100</v>
      </c>
      <c r="F234" s="20" t="s">
        <v>815</v>
      </c>
      <c r="G234" s="24" t="s">
        <v>250</v>
      </c>
      <c r="H234" s="25">
        <v>44260</v>
      </c>
      <c r="I234" s="25">
        <v>44504</v>
      </c>
      <c r="J234" s="23">
        <v>44976800</v>
      </c>
      <c r="K234" s="6">
        <v>0.23333334074456163</v>
      </c>
      <c r="L234" s="17">
        <v>10494587</v>
      </c>
      <c r="M234" s="17">
        <v>34482213</v>
      </c>
      <c r="N234" s="1"/>
      <c r="O234" s="1"/>
      <c r="P234" s="33" t="s">
        <v>480</v>
      </c>
    </row>
    <row r="235" spans="2:16" s="12" customFormat="1" ht="67.5" x14ac:dyDescent="0.25">
      <c r="B235" s="22">
        <v>234</v>
      </c>
      <c r="C235" s="63" t="s">
        <v>1193</v>
      </c>
      <c r="D235" s="8" t="s">
        <v>180</v>
      </c>
      <c r="E235" s="23">
        <v>9143750</v>
      </c>
      <c r="F235" s="20" t="s">
        <v>816</v>
      </c>
      <c r="G235" s="24" t="s">
        <v>247</v>
      </c>
      <c r="H235" s="25">
        <v>44267</v>
      </c>
      <c r="I235" s="25">
        <v>44541</v>
      </c>
      <c r="J235" s="23">
        <v>82293750</v>
      </c>
      <c r="K235" s="6">
        <v>0.18148148553201185</v>
      </c>
      <c r="L235" s="17">
        <v>14934792</v>
      </c>
      <c r="M235" s="17">
        <v>67358958</v>
      </c>
      <c r="N235" s="1"/>
      <c r="O235" s="1"/>
      <c r="P235" s="33" t="s">
        <v>481</v>
      </c>
    </row>
    <row r="236" spans="2:16" s="12" customFormat="1" ht="67.5" x14ac:dyDescent="0.25">
      <c r="B236" s="22">
        <v>235</v>
      </c>
      <c r="C236" s="63" t="s">
        <v>1193</v>
      </c>
      <c r="D236" s="8" t="s">
        <v>181</v>
      </c>
      <c r="E236" s="23">
        <v>5622100</v>
      </c>
      <c r="F236" s="20" t="s">
        <v>817</v>
      </c>
      <c r="G236" s="24" t="s">
        <v>247</v>
      </c>
      <c r="H236" s="25">
        <v>44260</v>
      </c>
      <c r="I236" s="25">
        <v>44534</v>
      </c>
      <c r="J236" s="23">
        <v>50598900</v>
      </c>
      <c r="K236" s="6">
        <v>0.20740741399516591</v>
      </c>
      <c r="L236" s="17">
        <v>10494587</v>
      </c>
      <c r="M236" s="17">
        <v>40104313</v>
      </c>
      <c r="N236" s="1"/>
      <c r="O236" s="1"/>
      <c r="P236" s="33" t="s">
        <v>482</v>
      </c>
    </row>
    <row r="237" spans="2:16" s="12" customFormat="1" ht="56.25" x14ac:dyDescent="0.25">
      <c r="B237" s="22">
        <v>236</v>
      </c>
      <c r="C237" s="63" t="s">
        <v>1194</v>
      </c>
      <c r="D237" s="8" t="s">
        <v>182</v>
      </c>
      <c r="E237" s="23">
        <v>7000000</v>
      </c>
      <c r="F237" s="20" t="s">
        <v>818</v>
      </c>
      <c r="G237" s="24" t="s">
        <v>243</v>
      </c>
      <c r="H237" s="25">
        <v>44259</v>
      </c>
      <c r="I237" s="25">
        <v>44442</v>
      </c>
      <c r="J237" s="23">
        <v>42000000</v>
      </c>
      <c r="K237" s="6">
        <v>0.31666666666666665</v>
      </c>
      <c r="L237" s="17">
        <v>13300000</v>
      </c>
      <c r="M237" s="17">
        <v>28700000</v>
      </c>
      <c r="N237" s="1"/>
      <c r="O237" s="1"/>
      <c r="P237" s="33" t="s">
        <v>483</v>
      </c>
    </row>
    <row r="238" spans="2:16" s="12" customFormat="1" ht="56.25" x14ac:dyDescent="0.25">
      <c r="B238" s="22">
        <v>237</v>
      </c>
      <c r="C238" s="63" t="s">
        <v>1194</v>
      </c>
      <c r="D238" s="8" t="s">
        <v>183</v>
      </c>
      <c r="E238" s="23">
        <v>6500000</v>
      </c>
      <c r="F238" s="20" t="s">
        <v>819</v>
      </c>
      <c r="G238" s="24" t="s">
        <v>253</v>
      </c>
      <c r="H238" s="25">
        <v>44259</v>
      </c>
      <c r="I238" s="25">
        <v>44533</v>
      </c>
      <c r="J238" s="23">
        <v>58500000</v>
      </c>
      <c r="K238" s="6">
        <v>0.21111111111111111</v>
      </c>
      <c r="L238" s="17">
        <v>12350000</v>
      </c>
      <c r="M238" s="17">
        <v>46150000</v>
      </c>
      <c r="N238" s="1"/>
      <c r="O238" s="1"/>
      <c r="P238" s="33" t="s">
        <v>484</v>
      </c>
    </row>
    <row r="239" spans="2:16" s="12" customFormat="1" ht="33.75" x14ac:dyDescent="0.25">
      <c r="B239" s="22">
        <v>238</v>
      </c>
      <c r="C239" s="63" t="s">
        <v>1193</v>
      </c>
      <c r="D239" s="8" t="s">
        <v>184</v>
      </c>
      <c r="E239" s="23">
        <v>2612500</v>
      </c>
      <c r="F239" s="20"/>
      <c r="G239" s="24" t="s">
        <v>240</v>
      </c>
      <c r="H239" s="25">
        <v>44257</v>
      </c>
      <c r="I239" s="25">
        <v>44560</v>
      </c>
      <c r="J239" s="23">
        <v>26037917</v>
      </c>
      <c r="K239" s="6">
        <v>0.19732442499144612</v>
      </c>
      <c r="L239" s="17">
        <v>5137917</v>
      </c>
      <c r="M239" s="17">
        <v>20900000</v>
      </c>
      <c r="N239" s="1"/>
      <c r="O239" s="1"/>
      <c r="P239" s="33" t="s">
        <v>935</v>
      </c>
    </row>
    <row r="240" spans="2:16" s="12" customFormat="1" ht="56.25" x14ac:dyDescent="0.25">
      <c r="B240" s="22">
        <v>239</v>
      </c>
      <c r="C240" s="63" t="s">
        <v>1193</v>
      </c>
      <c r="D240" s="8" t="s">
        <v>185</v>
      </c>
      <c r="E240" s="23">
        <v>5622100</v>
      </c>
      <c r="F240" s="20" t="s">
        <v>820</v>
      </c>
      <c r="G240" s="24" t="s">
        <v>250</v>
      </c>
      <c r="H240" s="25">
        <v>44259</v>
      </c>
      <c r="I240" s="25">
        <v>44503</v>
      </c>
      <c r="J240" s="23">
        <v>44976800</v>
      </c>
      <c r="K240" s="6">
        <v>0.23749999999999999</v>
      </c>
      <c r="L240" s="17">
        <v>10681990</v>
      </c>
      <c r="M240" s="17">
        <v>34294810</v>
      </c>
      <c r="N240" s="1"/>
      <c r="O240" s="1"/>
      <c r="P240" s="33" t="s">
        <v>485</v>
      </c>
    </row>
    <row r="241" spans="2:16" s="12" customFormat="1" ht="90" x14ac:dyDescent="0.25">
      <c r="B241" s="22">
        <v>240</v>
      </c>
      <c r="C241" s="63" t="s">
        <v>1193</v>
      </c>
      <c r="D241" s="8" t="s">
        <v>1038</v>
      </c>
      <c r="E241" s="23">
        <v>5622100</v>
      </c>
      <c r="F241" s="20" t="s">
        <v>821</v>
      </c>
      <c r="G241" s="24" t="s">
        <v>244</v>
      </c>
      <c r="H241" s="25">
        <v>44259</v>
      </c>
      <c r="I241" s="25">
        <v>44513</v>
      </c>
      <c r="J241" s="23">
        <v>47787850</v>
      </c>
      <c r="K241" s="6">
        <v>0.22352941176470589</v>
      </c>
      <c r="L241" s="17">
        <v>10681990</v>
      </c>
      <c r="M241" s="17">
        <v>37105860</v>
      </c>
      <c r="N241" s="1"/>
      <c r="O241" s="1"/>
      <c r="P241" s="33" t="s">
        <v>486</v>
      </c>
    </row>
    <row r="242" spans="2:16" s="12" customFormat="1" ht="78.75" x14ac:dyDescent="0.25">
      <c r="B242" s="22">
        <v>241</v>
      </c>
      <c r="C242" s="63" t="s">
        <v>1193</v>
      </c>
      <c r="D242" s="8" t="s">
        <v>1039</v>
      </c>
      <c r="E242" s="23">
        <v>7837500</v>
      </c>
      <c r="F242" s="20" t="s">
        <v>729</v>
      </c>
      <c r="G242" s="24" t="s">
        <v>247</v>
      </c>
      <c r="H242" s="25">
        <v>44270</v>
      </c>
      <c r="I242" s="25">
        <v>44544</v>
      </c>
      <c r="J242" s="23">
        <v>70537500</v>
      </c>
      <c r="K242" s="6">
        <v>0.17037037037037037</v>
      </c>
      <c r="L242" s="17">
        <v>12017500</v>
      </c>
      <c r="M242" s="17">
        <v>58520000</v>
      </c>
      <c r="N242" s="1"/>
      <c r="O242" s="1"/>
      <c r="P242" s="33" t="s">
        <v>487</v>
      </c>
    </row>
    <row r="243" spans="2:16" s="12" customFormat="1" ht="90" x14ac:dyDescent="0.25">
      <c r="B243" s="22">
        <v>242</v>
      </c>
      <c r="C243" s="63" t="s">
        <v>1193</v>
      </c>
      <c r="D243" s="8" t="s">
        <v>1040</v>
      </c>
      <c r="E243" s="23">
        <v>5622100</v>
      </c>
      <c r="F243" s="20" t="s">
        <v>822</v>
      </c>
      <c r="G243" s="24" t="s">
        <v>244</v>
      </c>
      <c r="H243" s="25">
        <v>44259</v>
      </c>
      <c r="I243" s="25">
        <v>44513</v>
      </c>
      <c r="J243" s="23">
        <v>47787850</v>
      </c>
      <c r="K243" s="6">
        <v>0.22352941176470589</v>
      </c>
      <c r="L243" s="17">
        <v>10681990</v>
      </c>
      <c r="M243" s="17">
        <v>37105860</v>
      </c>
      <c r="N243" s="1"/>
      <c r="O243" s="1"/>
      <c r="P243" s="33" t="s">
        <v>488</v>
      </c>
    </row>
    <row r="244" spans="2:16" s="12" customFormat="1" ht="78.75" x14ac:dyDescent="0.25">
      <c r="B244" s="22">
        <v>243</v>
      </c>
      <c r="C244" s="63" t="s">
        <v>1193</v>
      </c>
      <c r="D244" s="8" t="s">
        <v>1041</v>
      </c>
      <c r="E244" s="23">
        <v>5000000</v>
      </c>
      <c r="F244" s="20" t="s">
        <v>823</v>
      </c>
      <c r="G244" s="24" t="s">
        <v>244</v>
      </c>
      <c r="H244" s="25">
        <v>44259</v>
      </c>
      <c r="I244" s="25">
        <v>44513</v>
      </c>
      <c r="J244" s="23">
        <v>42500000</v>
      </c>
      <c r="K244" s="6">
        <v>0.22352941176470589</v>
      </c>
      <c r="L244" s="17">
        <v>9500000</v>
      </c>
      <c r="M244" s="17">
        <v>33000000</v>
      </c>
      <c r="N244" s="1"/>
      <c r="O244" s="1"/>
      <c r="P244" s="33" t="s">
        <v>489</v>
      </c>
    </row>
    <row r="245" spans="2:16" s="12" customFormat="1" ht="56.25" x14ac:dyDescent="0.25">
      <c r="B245" s="22">
        <v>244</v>
      </c>
      <c r="C245" s="63" t="s">
        <v>1193</v>
      </c>
      <c r="D245" s="8" t="s">
        <v>186</v>
      </c>
      <c r="E245" s="23">
        <v>5622100</v>
      </c>
      <c r="F245" s="20" t="s">
        <v>824</v>
      </c>
      <c r="G245" s="24" t="s">
        <v>244</v>
      </c>
      <c r="H245" s="25">
        <v>44263</v>
      </c>
      <c r="I245" s="25">
        <v>44517</v>
      </c>
      <c r="J245" s="23">
        <v>47787850</v>
      </c>
      <c r="K245" s="6">
        <v>0.20784314423017566</v>
      </c>
      <c r="L245" s="17">
        <v>9932377</v>
      </c>
      <c r="M245" s="17">
        <v>37855473</v>
      </c>
      <c r="N245" s="1"/>
      <c r="O245" s="1"/>
      <c r="P245" s="33" t="s">
        <v>490</v>
      </c>
    </row>
    <row r="246" spans="2:16" s="12" customFormat="1" ht="78.75" x14ac:dyDescent="0.25">
      <c r="B246" s="22">
        <v>245</v>
      </c>
      <c r="C246" s="63" t="s">
        <v>1193</v>
      </c>
      <c r="D246" s="8" t="s">
        <v>1042</v>
      </c>
      <c r="E246" s="23">
        <v>4702500</v>
      </c>
      <c r="F246" s="20" t="s">
        <v>825</v>
      </c>
      <c r="G246" s="24" t="s">
        <v>244</v>
      </c>
      <c r="H246" s="25">
        <v>44264</v>
      </c>
      <c r="I246" s="25">
        <v>44518</v>
      </c>
      <c r="J246" s="23">
        <v>39971250</v>
      </c>
      <c r="K246" s="6">
        <v>0.20392156862745098</v>
      </c>
      <c r="L246" s="17">
        <v>8151000</v>
      </c>
      <c r="M246" s="17">
        <v>31820250</v>
      </c>
      <c r="N246" s="1"/>
      <c r="O246" s="1"/>
      <c r="P246" s="33" t="s">
        <v>491</v>
      </c>
    </row>
    <row r="247" spans="2:16" s="12" customFormat="1" ht="78.75" x14ac:dyDescent="0.25">
      <c r="B247" s="22">
        <v>246</v>
      </c>
      <c r="C247" s="63" t="s">
        <v>1193</v>
      </c>
      <c r="D247" s="8" t="s">
        <v>1043</v>
      </c>
      <c r="E247" s="23">
        <v>7038400</v>
      </c>
      <c r="F247" s="20" t="s">
        <v>826</v>
      </c>
      <c r="G247" s="24" t="s">
        <v>247</v>
      </c>
      <c r="H247" s="25">
        <v>44259</v>
      </c>
      <c r="I247" s="25">
        <v>44533</v>
      </c>
      <c r="J247" s="23">
        <v>63345600</v>
      </c>
      <c r="K247" s="6">
        <v>0.21111111111111111</v>
      </c>
      <c r="L247" s="17">
        <v>13372960</v>
      </c>
      <c r="M247" s="17">
        <v>49972640</v>
      </c>
      <c r="N247" s="1"/>
      <c r="O247" s="1"/>
      <c r="P247" s="33" t="s">
        <v>492</v>
      </c>
    </row>
    <row r="248" spans="2:16" s="12" customFormat="1" ht="67.5" x14ac:dyDescent="0.25">
      <c r="B248" s="22">
        <v>247</v>
      </c>
      <c r="C248" s="63" t="s">
        <v>1193</v>
      </c>
      <c r="D248" s="8" t="s">
        <v>187</v>
      </c>
      <c r="E248" s="23">
        <v>7038400</v>
      </c>
      <c r="F248" s="20" t="s">
        <v>827</v>
      </c>
      <c r="G248" s="24" t="s">
        <v>247</v>
      </c>
      <c r="H248" s="25">
        <v>44270</v>
      </c>
      <c r="I248" s="25">
        <v>44544</v>
      </c>
      <c r="J248" s="23">
        <v>63345600</v>
      </c>
      <c r="K248" s="6">
        <v>0.17037036510823167</v>
      </c>
      <c r="L248" s="17">
        <v>10792213</v>
      </c>
      <c r="M248" s="17">
        <v>52553387</v>
      </c>
      <c r="N248" s="1"/>
      <c r="O248" s="1"/>
      <c r="P248" s="33" t="s">
        <v>493</v>
      </c>
    </row>
    <row r="249" spans="2:16" s="12" customFormat="1" ht="67.5" x14ac:dyDescent="0.25">
      <c r="B249" s="22">
        <v>248</v>
      </c>
      <c r="C249" s="63" t="s">
        <v>1193</v>
      </c>
      <c r="D249" s="8" t="s">
        <v>1044</v>
      </c>
      <c r="E249" s="23">
        <v>7038400</v>
      </c>
      <c r="F249" s="20" t="s">
        <v>828</v>
      </c>
      <c r="G249" s="24" t="s">
        <v>247</v>
      </c>
      <c r="H249" s="25">
        <v>44263</v>
      </c>
      <c r="I249" s="25">
        <v>44537</v>
      </c>
      <c r="J249" s="23">
        <v>63345600</v>
      </c>
      <c r="K249" s="6">
        <v>0.196296301558435</v>
      </c>
      <c r="L249" s="17">
        <v>12434507</v>
      </c>
      <c r="M249" s="17">
        <v>50911093</v>
      </c>
      <c r="N249" s="1"/>
      <c r="O249" s="1"/>
      <c r="P249" s="33" t="s">
        <v>494</v>
      </c>
    </row>
    <row r="250" spans="2:16" s="12" customFormat="1" ht="67.5" x14ac:dyDescent="0.25">
      <c r="B250" s="22">
        <v>249</v>
      </c>
      <c r="C250" s="63" t="s">
        <v>1193</v>
      </c>
      <c r="D250" s="8" t="s">
        <v>188</v>
      </c>
      <c r="E250" s="23">
        <v>10376850</v>
      </c>
      <c r="F250" s="20" t="s">
        <v>829</v>
      </c>
      <c r="G250" s="24" t="s">
        <v>247</v>
      </c>
      <c r="H250" s="25">
        <v>44263</v>
      </c>
      <c r="I250" s="25">
        <v>44537</v>
      </c>
      <c r="J250" s="23">
        <v>93391650</v>
      </c>
      <c r="K250" s="6">
        <v>0.1962962962962963</v>
      </c>
      <c r="L250" s="17">
        <v>18332435</v>
      </c>
      <c r="M250" s="17">
        <v>75059215</v>
      </c>
      <c r="N250" s="1"/>
      <c r="O250" s="1"/>
      <c r="P250" s="33" t="s">
        <v>495</v>
      </c>
    </row>
    <row r="251" spans="2:16" s="12" customFormat="1" ht="67.5" x14ac:dyDescent="0.25">
      <c r="B251" s="22">
        <v>250</v>
      </c>
      <c r="C251" s="63" t="s">
        <v>1194</v>
      </c>
      <c r="D251" s="8" t="s">
        <v>189</v>
      </c>
      <c r="E251" s="23">
        <v>5000000</v>
      </c>
      <c r="F251" s="20" t="s">
        <v>819</v>
      </c>
      <c r="G251" s="24" t="s">
        <v>244</v>
      </c>
      <c r="H251" s="25">
        <v>44259</v>
      </c>
      <c r="I251" s="25">
        <v>44513</v>
      </c>
      <c r="J251" s="23">
        <v>42500000</v>
      </c>
      <c r="K251" s="6">
        <v>0.22352941176470589</v>
      </c>
      <c r="L251" s="17">
        <v>9500000</v>
      </c>
      <c r="M251" s="17">
        <v>33000000</v>
      </c>
      <c r="N251" s="1"/>
      <c r="O251" s="1"/>
      <c r="P251" s="33" t="s">
        <v>496</v>
      </c>
    </row>
    <row r="252" spans="2:16" s="12" customFormat="1" ht="67.5" x14ac:dyDescent="0.25">
      <c r="B252" s="22">
        <v>251</v>
      </c>
      <c r="C252" s="63" t="s">
        <v>1194</v>
      </c>
      <c r="D252" s="8" t="s">
        <v>190</v>
      </c>
      <c r="E252" s="23">
        <v>5622100</v>
      </c>
      <c r="F252" s="20" t="s">
        <v>830</v>
      </c>
      <c r="G252" s="24" t="s">
        <v>247</v>
      </c>
      <c r="H252" s="25">
        <v>44260</v>
      </c>
      <c r="I252" s="25">
        <v>44534</v>
      </c>
      <c r="J252" s="23">
        <v>50598900</v>
      </c>
      <c r="K252" s="6">
        <v>0.20740741399516591</v>
      </c>
      <c r="L252" s="17">
        <v>10494587</v>
      </c>
      <c r="M252" s="17">
        <v>40104313</v>
      </c>
      <c r="N252" s="1"/>
      <c r="O252" s="1"/>
      <c r="P252" s="33" t="s">
        <v>497</v>
      </c>
    </row>
    <row r="253" spans="2:16" s="12" customFormat="1" ht="56.25" x14ac:dyDescent="0.25">
      <c r="B253" s="22">
        <v>252</v>
      </c>
      <c r="C253" s="63" t="s">
        <v>1194</v>
      </c>
      <c r="D253" s="8" t="s">
        <v>191</v>
      </c>
      <c r="E253" s="23">
        <v>5622100</v>
      </c>
      <c r="F253" s="20" t="s">
        <v>831</v>
      </c>
      <c r="G253" s="24" t="s">
        <v>250</v>
      </c>
      <c r="H253" s="25">
        <v>44263</v>
      </c>
      <c r="I253" s="25">
        <v>44507</v>
      </c>
      <c r="J253" s="23">
        <v>44976800</v>
      </c>
      <c r="K253" s="6">
        <v>0.22083334074456165</v>
      </c>
      <c r="L253" s="17">
        <v>9932377</v>
      </c>
      <c r="M253" s="17">
        <v>35044423</v>
      </c>
      <c r="N253" s="1"/>
      <c r="O253" s="1"/>
      <c r="P253" s="33" t="s">
        <v>498</v>
      </c>
    </row>
    <row r="254" spans="2:16" s="12" customFormat="1" ht="33.75" x14ac:dyDescent="0.25">
      <c r="B254" s="22">
        <v>253</v>
      </c>
      <c r="C254" s="63" t="s">
        <v>1194</v>
      </c>
      <c r="D254" s="8" t="s">
        <v>192</v>
      </c>
      <c r="E254" s="23">
        <v>8000000</v>
      </c>
      <c r="F254" s="20" t="s">
        <v>832</v>
      </c>
      <c r="G254" s="24" t="s">
        <v>247</v>
      </c>
      <c r="H254" s="25">
        <v>44259</v>
      </c>
      <c r="I254" s="25">
        <v>44533</v>
      </c>
      <c r="J254" s="23">
        <v>72000000</v>
      </c>
      <c r="K254" s="6">
        <v>0.21111111111111111</v>
      </c>
      <c r="L254" s="17">
        <v>15200000</v>
      </c>
      <c r="M254" s="17">
        <v>56800000</v>
      </c>
      <c r="N254" s="1"/>
      <c r="O254" s="1"/>
      <c r="P254" s="33" t="s">
        <v>499</v>
      </c>
    </row>
    <row r="255" spans="2:16" s="12" customFormat="1" ht="45" x14ac:dyDescent="0.25">
      <c r="B255" s="22">
        <v>254</v>
      </c>
      <c r="C255" s="63" t="s">
        <v>1193</v>
      </c>
      <c r="D255" s="8" t="s">
        <v>193</v>
      </c>
      <c r="E255" s="23">
        <v>3866500</v>
      </c>
      <c r="F255" s="20" t="s">
        <v>833</v>
      </c>
      <c r="G255" s="24" t="s">
        <v>258</v>
      </c>
      <c r="H255" s="25">
        <v>44259</v>
      </c>
      <c r="I255" s="25">
        <v>44528</v>
      </c>
      <c r="J255" s="23">
        <v>34154083</v>
      </c>
      <c r="K255" s="6">
        <v>0.21509434172189604</v>
      </c>
      <c r="L255" s="17">
        <v>7346350</v>
      </c>
      <c r="M255" s="17">
        <v>26807733</v>
      </c>
      <c r="N255" s="1"/>
      <c r="O255" s="1"/>
      <c r="P255" s="33" t="s">
        <v>500</v>
      </c>
    </row>
    <row r="256" spans="2:16" s="12" customFormat="1" ht="56.25" x14ac:dyDescent="0.25">
      <c r="B256" s="22">
        <v>255</v>
      </c>
      <c r="C256" s="63" t="s">
        <v>1193</v>
      </c>
      <c r="D256" s="8" t="s">
        <v>194</v>
      </c>
      <c r="E256" s="23">
        <v>2700000</v>
      </c>
      <c r="F256" s="20" t="s">
        <v>834</v>
      </c>
      <c r="G256" s="24" t="s">
        <v>244</v>
      </c>
      <c r="H256" s="25">
        <v>44266</v>
      </c>
      <c r="I256" s="25">
        <v>44525</v>
      </c>
      <c r="J256" s="23">
        <v>22950000</v>
      </c>
      <c r="K256" s="6">
        <v>0.19607843137254902</v>
      </c>
      <c r="L256" s="17">
        <v>4500000</v>
      </c>
      <c r="M256" s="17">
        <v>18450000</v>
      </c>
      <c r="N256" s="1"/>
      <c r="O256" s="1"/>
      <c r="P256" s="33" t="s">
        <v>936</v>
      </c>
    </row>
    <row r="257" spans="2:16" s="12" customFormat="1" ht="56.25" x14ac:dyDescent="0.25">
      <c r="B257" s="22">
        <v>256</v>
      </c>
      <c r="C257" s="63" t="s">
        <v>1193</v>
      </c>
      <c r="D257" s="8" t="s">
        <v>195</v>
      </c>
      <c r="E257" s="23">
        <v>3866500</v>
      </c>
      <c r="F257" s="20" t="s">
        <v>835</v>
      </c>
      <c r="G257" s="24" t="s">
        <v>251</v>
      </c>
      <c r="H257" s="25">
        <v>44259</v>
      </c>
      <c r="I257" s="25">
        <v>44548</v>
      </c>
      <c r="J257" s="23">
        <v>36731750</v>
      </c>
      <c r="K257" s="6">
        <v>0.2</v>
      </c>
      <c r="L257" s="17">
        <v>7346350</v>
      </c>
      <c r="M257" s="17">
        <v>29385400</v>
      </c>
      <c r="N257" s="1"/>
      <c r="O257" s="1"/>
      <c r="P257" s="33" t="s">
        <v>501</v>
      </c>
    </row>
    <row r="258" spans="2:16" s="12" customFormat="1" ht="56.25" x14ac:dyDescent="0.25">
      <c r="B258" s="22">
        <v>257</v>
      </c>
      <c r="C258" s="63" t="s">
        <v>1193</v>
      </c>
      <c r="D258" s="8" t="s">
        <v>196</v>
      </c>
      <c r="E258" s="23">
        <v>4000000</v>
      </c>
      <c r="F258" s="20" t="s">
        <v>836</v>
      </c>
      <c r="G258" s="24" t="s">
        <v>251</v>
      </c>
      <c r="H258" s="25">
        <v>44263</v>
      </c>
      <c r="I258" s="25">
        <v>44552</v>
      </c>
      <c r="J258" s="23">
        <v>38000000</v>
      </c>
      <c r="K258" s="6">
        <v>0.18596492105263157</v>
      </c>
      <c r="L258" s="17">
        <v>7066667</v>
      </c>
      <c r="M258" s="17">
        <v>30933333</v>
      </c>
      <c r="N258" s="1"/>
      <c r="O258" s="1"/>
      <c r="P258" s="33" t="s">
        <v>502</v>
      </c>
    </row>
    <row r="259" spans="2:16" s="12" customFormat="1" ht="112.5" x14ac:dyDescent="0.25">
      <c r="B259" s="22">
        <v>258</v>
      </c>
      <c r="C259" s="63" t="s">
        <v>1193</v>
      </c>
      <c r="D259" s="8" t="s">
        <v>1045</v>
      </c>
      <c r="E259" s="23">
        <v>2930000</v>
      </c>
      <c r="F259" s="20" t="s">
        <v>837</v>
      </c>
      <c r="G259" s="24" t="s">
        <v>245</v>
      </c>
      <c r="H259" s="25">
        <v>44263</v>
      </c>
      <c r="I259" s="25">
        <v>44476</v>
      </c>
      <c r="J259" s="23">
        <v>20510000</v>
      </c>
      <c r="K259" s="6">
        <v>0.2523809361287177</v>
      </c>
      <c r="L259" s="17">
        <v>5176333</v>
      </c>
      <c r="M259" s="17">
        <v>15333667</v>
      </c>
      <c r="N259" s="1"/>
      <c r="O259" s="1"/>
      <c r="P259" s="33" t="s">
        <v>503</v>
      </c>
    </row>
    <row r="260" spans="2:16" s="12" customFormat="1" ht="67.5" x14ac:dyDescent="0.25">
      <c r="B260" s="22">
        <v>259</v>
      </c>
      <c r="C260" s="63" t="s">
        <v>1193</v>
      </c>
      <c r="D260" s="8" t="s">
        <v>1046</v>
      </c>
      <c r="E260" s="23">
        <v>6300000</v>
      </c>
      <c r="F260" s="20" t="s">
        <v>838</v>
      </c>
      <c r="G260" s="24" t="s">
        <v>259</v>
      </c>
      <c r="H260" s="25">
        <v>44263</v>
      </c>
      <c r="I260" s="25">
        <v>44561</v>
      </c>
      <c r="J260" s="23">
        <v>61950000</v>
      </c>
      <c r="K260" s="6">
        <v>0.17966101694915254</v>
      </c>
      <c r="L260" s="17">
        <v>11130000</v>
      </c>
      <c r="M260" s="17">
        <v>50820000</v>
      </c>
      <c r="N260" s="1"/>
      <c r="O260" s="1"/>
      <c r="P260" s="33" t="s">
        <v>504</v>
      </c>
    </row>
    <row r="261" spans="2:16" s="12" customFormat="1" ht="67.5" x14ac:dyDescent="0.25">
      <c r="B261" s="22">
        <v>260</v>
      </c>
      <c r="C261" s="63" t="s">
        <v>1194</v>
      </c>
      <c r="D261" s="8" t="s">
        <v>197</v>
      </c>
      <c r="E261" s="23">
        <v>6270000</v>
      </c>
      <c r="F261" s="20" t="s">
        <v>839</v>
      </c>
      <c r="G261" s="24" t="s">
        <v>244</v>
      </c>
      <c r="H261" s="25">
        <v>44276</v>
      </c>
      <c r="I261" s="25">
        <v>44521</v>
      </c>
      <c r="J261" s="23">
        <v>53295000</v>
      </c>
      <c r="K261" s="6">
        <v>0.19215686274509805</v>
      </c>
      <c r="L261" s="17">
        <v>10241000</v>
      </c>
      <c r="M261" s="17">
        <v>43054000</v>
      </c>
      <c r="N261" s="1"/>
      <c r="O261" s="1"/>
      <c r="P261" s="33" t="s">
        <v>505</v>
      </c>
    </row>
    <row r="262" spans="2:16" s="12" customFormat="1" ht="78.75" x14ac:dyDescent="0.25">
      <c r="B262" s="22">
        <v>261</v>
      </c>
      <c r="C262" s="63" t="s">
        <v>1193</v>
      </c>
      <c r="D262" s="8" t="s">
        <v>1047</v>
      </c>
      <c r="E262" s="23">
        <v>5622100</v>
      </c>
      <c r="F262" s="20" t="s">
        <v>840</v>
      </c>
      <c r="G262" s="24" t="s">
        <v>244</v>
      </c>
      <c r="H262" s="25">
        <v>44270</v>
      </c>
      <c r="I262" s="25">
        <v>44524</v>
      </c>
      <c r="J262" s="23">
        <v>47787850</v>
      </c>
      <c r="K262" s="6">
        <v>0.1803921498874714</v>
      </c>
      <c r="L262" s="17">
        <v>8620553</v>
      </c>
      <c r="M262" s="17">
        <v>39167297</v>
      </c>
      <c r="N262" s="1"/>
      <c r="O262" s="1"/>
      <c r="P262" s="33" t="s">
        <v>506</v>
      </c>
    </row>
    <row r="263" spans="2:16" s="12" customFormat="1" ht="67.5" x14ac:dyDescent="0.25">
      <c r="B263" s="22">
        <v>262</v>
      </c>
      <c r="C263" s="63" t="s">
        <v>1193</v>
      </c>
      <c r="D263" s="8" t="s">
        <v>198</v>
      </c>
      <c r="E263" s="23">
        <v>9143750</v>
      </c>
      <c r="F263" s="20" t="s">
        <v>841</v>
      </c>
      <c r="G263" s="24" t="s">
        <v>247</v>
      </c>
      <c r="H263" s="25">
        <v>44265</v>
      </c>
      <c r="I263" s="25">
        <v>44539</v>
      </c>
      <c r="J263" s="23">
        <v>82293750</v>
      </c>
      <c r="K263" s="6">
        <v>0.18888888888888888</v>
      </c>
      <c r="L263" s="17">
        <v>15544375</v>
      </c>
      <c r="M263" s="17">
        <v>66749375</v>
      </c>
      <c r="N263" s="1"/>
      <c r="O263" s="1"/>
      <c r="P263" s="33" t="s">
        <v>507</v>
      </c>
    </row>
    <row r="264" spans="2:16" s="12" customFormat="1" ht="56.25" x14ac:dyDescent="0.25">
      <c r="B264" s="22">
        <v>263</v>
      </c>
      <c r="C264" s="63" t="s">
        <v>1193</v>
      </c>
      <c r="D264" s="8" t="s">
        <v>199</v>
      </c>
      <c r="E264" s="23">
        <v>6897000</v>
      </c>
      <c r="F264" s="20" t="s">
        <v>842</v>
      </c>
      <c r="G264" s="24" t="s">
        <v>244</v>
      </c>
      <c r="H264" s="25">
        <v>44265</v>
      </c>
      <c r="I264" s="25">
        <v>44519</v>
      </c>
      <c r="J264" s="23">
        <v>58624500</v>
      </c>
      <c r="K264" s="6">
        <v>0.2</v>
      </c>
      <c r="L264" s="17">
        <v>11724900</v>
      </c>
      <c r="M264" s="17">
        <v>46899600</v>
      </c>
      <c r="N264" s="1"/>
      <c r="O264" s="1"/>
      <c r="P264" s="33" t="s">
        <v>508</v>
      </c>
    </row>
    <row r="265" spans="2:16" s="12" customFormat="1" ht="67.5" x14ac:dyDescent="0.25">
      <c r="B265" s="22">
        <v>264</v>
      </c>
      <c r="C265" s="63" t="s">
        <v>1193</v>
      </c>
      <c r="D265" s="8" t="s">
        <v>1048</v>
      </c>
      <c r="E265" s="23">
        <v>5622100</v>
      </c>
      <c r="F265" s="20" t="s">
        <v>843</v>
      </c>
      <c r="G265" s="24" t="s">
        <v>244</v>
      </c>
      <c r="H265" s="25">
        <v>44263</v>
      </c>
      <c r="I265" s="25">
        <v>44517</v>
      </c>
      <c r="J265" s="23">
        <v>47787850</v>
      </c>
      <c r="K265" s="6">
        <v>0.20784314423017566</v>
      </c>
      <c r="L265" s="17">
        <v>9932377</v>
      </c>
      <c r="M265" s="17">
        <v>37855473</v>
      </c>
      <c r="N265" s="1"/>
      <c r="O265" s="1"/>
      <c r="P265" s="33" t="s">
        <v>509</v>
      </c>
    </row>
    <row r="266" spans="2:16" s="12" customFormat="1" ht="78.75" x14ac:dyDescent="0.25">
      <c r="B266" s="22">
        <v>265</v>
      </c>
      <c r="C266" s="63" t="s">
        <v>1193</v>
      </c>
      <c r="D266" s="8" t="s">
        <v>1049</v>
      </c>
      <c r="E266" s="23">
        <v>5622100</v>
      </c>
      <c r="F266" s="20" t="s">
        <v>844</v>
      </c>
      <c r="G266" s="24" t="s">
        <v>244</v>
      </c>
      <c r="H266" s="25">
        <v>44265</v>
      </c>
      <c r="I266" s="25">
        <v>44519</v>
      </c>
      <c r="J266" s="23">
        <v>47787850</v>
      </c>
      <c r="K266" s="6">
        <v>0.2</v>
      </c>
      <c r="L266" s="17">
        <v>9557570</v>
      </c>
      <c r="M266" s="17">
        <v>38230280</v>
      </c>
      <c r="N266" s="1"/>
      <c r="O266" s="1"/>
      <c r="P266" s="33" t="s">
        <v>510</v>
      </c>
    </row>
    <row r="267" spans="2:16" s="12" customFormat="1" ht="78.75" x14ac:dyDescent="0.25">
      <c r="B267" s="22">
        <v>266</v>
      </c>
      <c r="C267" s="63" t="s">
        <v>1193</v>
      </c>
      <c r="D267" s="8" t="s">
        <v>1050</v>
      </c>
      <c r="E267" s="23">
        <v>5622100</v>
      </c>
      <c r="F267" s="20" t="s">
        <v>845</v>
      </c>
      <c r="G267" s="24" t="s">
        <v>244</v>
      </c>
      <c r="H267" s="25">
        <v>44267</v>
      </c>
      <c r="I267" s="25">
        <v>44521</v>
      </c>
      <c r="J267" s="23">
        <v>47787850</v>
      </c>
      <c r="K267" s="6">
        <v>0.19215685576982433</v>
      </c>
      <c r="L267" s="17">
        <v>9182763</v>
      </c>
      <c r="M267" s="17">
        <v>38605087</v>
      </c>
      <c r="N267" s="1"/>
      <c r="O267" s="1"/>
      <c r="P267" s="33" t="s">
        <v>511</v>
      </c>
    </row>
    <row r="268" spans="2:16" s="12" customFormat="1" ht="67.5" x14ac:dyDescent="0.25">
      <c r="B268" s="22">
        <v>267</v>
      </c>
      <c r="C268" s="63" t="s">
        <v>1193</v>
      </c>
      <c r="D268" s="8" t="s">
        <v>1051</v>
      </c>
      <c r="E268" s="23">
        <v>5622100</v>
      </c>
      <c r="F268" s="20" t="s">
        <v>846</v>
      </c>
      <c r="G268" s="24" t="s">
        <v>244</v>
      </c>
      <c r="H268" s="25">
        <v>44265</v>
      </c>
      <c r="I268" s="25">
        <v>44519</v>
      </c>
      <c r="J268" s="23">
        <v>47787850</v>
      </c>
      <c r="K268" s="6">
        <v>0.2</v>
      </c>
      <c r="L268" s="17">
        <v>9557570</v>
      </c>
      <c r="M268" s="17">
        <v>38230280</v>
      </c>
      <c r="N268" s="1"/>
      <c r="O268" s="1"/>
      <c r="P268" s="33" t="s">
        <v>512</v>
      </c>
    </row>
    <row r="269" spans="2:16" s="12" customFormat="1" ht="67.5" x14ac:dyDescent="0.25">
      <c r="B269" s="22">
        <v>268</v>
      </c>
      <c r="C269" s="63" t="s">
        <v>1193</v>
      </c>
      <c r="D269" s="8" t="s">
        <v>200</v>
      </c>
      <c r="E269" s="23">
        <v>3876000</v>
      </c>
      <c r="F269" s="20" t="s">
        <v>670</v>
      </c>
      <c r="G269" s="24" t="s">
        <v>250</v>
      </c>
      <c r="H269" s="25">
        <v>44264</v>
      </c>
      <c r="I269" s="25">
        <v>44508</v>
      </c>
      <c r="J269" s="23">
        <v>31008000</v>
      </c>
      <c r="K269" s="6">
        <v>0.21666666666666667</v>
      </c>
      <c r="L269" s="17">
        <v>6718400</v>
      </c>
      <c r="M269" s="17">
        <v>24289600</v>
      </c>
      <c r="N269" s="1"/>
      <c r="O269" s="1"/>
      <c r="P269" s="33" t="s">
        <v>513</v>
      </c>
    </row>
    <row r="270" spans="2:16" s="12" customFormat="1" ht="67.5" x14ac:dyDescent="0.25">
      <c r="B270" s="22">
        <v>269</v>
      </c>
      <c r="C270" s="63" t="s">
        <v>1193</v>
      </c>
      <c r="D270" s="8" t="s">
        <v>1052</v>
      </c>
      <c r="E270" s="23">
        <v>4000000</v>
      </c>
      <c r="F270" s="20" t="s">
        <v>847</v>
      </c>
      <c r="G270" s="24" t="s">
        <v>250</v>
      </c>
      <c r="H270" s="25">
        <v>44265</v>
      </c>
      <c r="I270" s="25">
        <v>44509</v>
      </c>
      <c r="J270" s="23">
        <v>32000000</v>
      </c>
      <c r="K270" s="6">
        <v>0.21249999999999999</v>
      </c>
      <c r="L270" s="17">
        <v>6800000</v>
      </c>
      <c r="M270" s="17">
        <v>25200000</v>
      </c>
      <c r="N270" s="1"/>
      <c r="O270" s="1"/>
      <c r="P270" s="33" t="s">
        <v>514</v>
      </c>
    </row>
    <row r="271" spans="2:16" s="12" customFormat="1" ht="78.75" x14ac:dyDescent="0.25">
      <c r="B271" s="22">
        <v>270</v>
      </c>
      <c r="C271" s="63" t="s">
        <v>1193</v>
      </c>
      <c r="D271" s="8" t="s">
        <v>1053</v>
      </c>
      <c r="E271" s="23">
        <v>4500000</v>
      </c>
      <c r="F271" s="20" t="s">
        <v>848</v>
      </c>
      <c r="G271" s="24" t="s">
        <v>247</v>
      </c>
      <c r="H271" s="25">
        <v>44265</v>
      </c>
      <c r="I271" s="25">
        <v>44539</v>
      </c>
      <c r="J271" s="23">
        <v>40500000</v>
      </c>
      <c r="K271" s="6">
        <v>0.18888888888888888</v>
      </c>
      <c r="L271" s="17">
        <v>7650000</v>
      </c>
      <c r="M271" s="17">
        <v>32850000</v>
      </c>
      <c r="N271" s="1"/>
      <c r="O271" s="1"/>
      <c r="P271" s="33" t="s">
        <v>515</v>
      </c>
    </row>
    <row r="272" spans="2:16" s="12" customFormat="1" ht="101.25" x14ac:dyDescent="0.25">
      <c r="B272" s="22">
        <v>271</v>
      </c>
      <c r="C272" s="63" t="s">
        <v>1193</v>
      </c>
      <c r="D272" s="8" t="s">
        <v>1054</v>
      </c>
      <c r="E272" s="23">
        <v>5622100</v>
      </c>
      <c r="F272" s="20" t="s">
        <v>849</v>
      </c>
      <c r="G272" s="24" t="s">
        <v>245</v>
      </c>
      <c r="H272" s="25">
        <v>44272</v>
      </c>
      <c r="I272" s="25">
        <v>44302</v>
      </c>
      <c r="J272" s="23">
        <v>39354700</v>
      </c>
      <c r="K272" s="6">
        <v>0.20952381799378472</v>
      </c>
      <c r="L272" s="17">
        <v>8245747</v>
      </c>
      <c r="M272" s="17">
        <v>31108953</v>
      </c>
      <c r="N272" s="1"/>
      <c r="O272" s="1"/>
      <c r="P272" s="33" t="s">
        <v>516</v>
      </c>
    </row>
    <row r="273" spans="2:16" s="12" customFormat="1" ht="112.5" x14ac:dyDescent="0.25">
      <c r="B273" s="22">
        <v>272</v>
      </c>
      <c r="C273" s="63" t="s">
        <v>1193</v>
      </c>
      <c r="D273" s="8" t="s">
        <v>1055</v>
      </c>
      <c r="E273" s="23">
        <v>5622100</v>
      </c>
      <c r="F273" s="20" t="s">
        <v>850</v>
      </c>
      <c r="G273" s="24" t="s">
        <v>244</v>
      </c>
      <c r="H273" s="25">
        <v>44264</v>
      </c>
      <c r="I273" s="25">
        <v>44518</v>
      </c>
      <c r="J273" s="23">
        <v>47787850</v>
      </c>
      <c r="K273" s="6">
        <v>0.20392156165217729</v>
      </c>
      <c r="L273" s="17">
        <v>9744973</v>
      </c>
      <c r="M273" s="17">
        <v>38042877</v>
      </c>
      <c r="N273" s="1"/>
      <c r="O273" s="1"/>
      <c r="P273" s="33" t="s">
        <v>517</v>
      </c>
    </row>
    <row r="274" spans="2:16" s="12" customFormat="1" ht="67.5" x14ac:dyDescent="0.25">
      <c r="B274" s="22">
        <v>273</v>
      </c>
      <c r="C274" s="63" t="s">
        <v>1193</v>
      </c>
      <c r="D274" s="8" t="s">
        <v>1056</v>
      </c>
      <c r="E274" s="23">
        <v>5622100</v>
      </c>
      <c r="F274" s="20" t="s">
        <v>851</v>
      </c>
      <c r="G274" s="24" t="s">
        <v>244</v>
      </c>
      <c r="H274" s="25">
        <v>44264</v>
      </c>
      <c r="I274" s="25">
        <v>44518</v>
      </c>
      <c r="J274" s="23">
        <v>47787850</v>
      </c>
      <c r="K274" s="6">
        <v>0.20392156165217729</v>
      </c>
      <c r="L274" s="17">
        <v>9744973</v>
      </c>
      <c r="M274" s="17">
        <v>38042877</v>
      </c>
      <c r="N274" s="1"/>
      <c r="O274" s="1"/>
      <c r="P274" s="33" t="s">
        <v>518</v>
      </c>
    </row>
    <row r="275" spans="2:16" s="12" customFormat="1" ht="67.5" x14ac:dyDescent="0.25">
      <c r="B275" s="22">
        <v>274</v>
      </c>
      <c r="C275" s="63" t="s">
        <v>1193</v>
      </c>
      <c r="D275" s="8" t="s">
        <v>1057</v>
      </c>
      <c r="E275" s="23">
        <v>1707400</v>
      </c>
      <c r="F275" s="20"/>
      <c r="G275" s="24" t="s">
        <v>248</v>
      </c>
      <c r="H275" s="25">
        <v>44270</v>
      </c>
      <c r="I275" s="25">
        <v>44330</v>
      </c>
      <c r="J275" s="23">
        <v>3594800</v>
      </c>
      <c r="K275" s="6">
        <v>1</v>
      </c>
      <c r="L275" s="17">
        <v>3594800</v>
      </c>
      <c r="M275" s="17">
        <v>0</v>
      </c>
      <c r="N275" s="1"/>
      <c r="O275" s="1"/>
      <c r="P275" s="33" t="s">
        <v>519</v>
      </c>
    </row>
    <row r="276" spans="2:16" s="12" customFormat="1" ht="67.5" x14ac:dyDescent="0.25">
      <c r="B276" s="22">
        <v>275</v>
      </c>
      <c r="C276" s="63" t="s">
        <v>1193</v>
      </c>
      <c r="D276" s="8" t="s">
        <v>1058</v>
      </c>
      <c r="E276" s="23">
        <v>1707400</v>
      </c>
      <c r="F276" s="20"/>
      <c r="G276" s="24" t="s">
        <v>248</v>
      </c>
      <c r="H276" s="25">
        <v>44270</v>
      </c>
      <c r="I276" s="25">
        <v>44330</v>
      </c>
      <c r="J276" s="23">
        <v>3594800</v>
      </c>
      <c r="K276" s="6">
        <v>1</v>
      </c>
      <c r="L276" s="17">
        <v>3594800</v>
      </c>
      <c r="M276" s="17">
        <v>0</v>
      </c>
      <c r="N276" s="1"/>
      <c r="O276" s="1"/>
      <c r="P276" s="33" t="s">
        <v>520</v>
      </c>
    </row>
    <row r="277" spans="2:16" s="12" customFormat="1" ht="67.5" x14ac:dyDescent="0.25">
      <c r="B277" s="22">
        <v>276</v>
      </c>
      <c r="C277" s="63" t="s">
        <v>1193</v>
      </c>
      <c r="D277" s="8" t="s">
        <v>1059</v>
      </c>
      <c r="E277" s="23">
        <v>1707400</v>
      </c>
      <c r="F277" s="20"/>
      <c r="G277" s="24" t="s">
        <v>248</v>
      </c>
      <c r="H277" s="25">
        <v>44270</v>
      </c>
      <c r="I277" s="25">
        <v>44330</v>
      </c>
      <c r="J277" s="23">
        <v>3594800</v>
      </c>
      <c r="K277" s="6">
        <v>1</v>
      </c>
      <c r="L277" s="17">
        <v>3594800</v>
      </c>
      <c r="M277" s="17">
        <v>0</v>
      </c>
      <c r="N277" s="1"/>
      <c r="O277" s="1"/>
      <c r="P277" s="33" t="s">
        <v>521</v>
      </c>
    </row>
    <row r="278" spans="2:16" s="12" customFormat="1" ht="67.5" x14ac:dyDescent="0.25">
      <c r="B278" s="22">
        <v>277</v>
      </c>
      <c r="C278" s="63" t="s">
        <v>1193</v>
      </c>
      <c r="D278" s="8" t="s">
        <v>1060</v>
      </c>
      <c r="E278" s="23">
        <v>1707400</v>
      </c>
      <c r="F278" s="20"/>
      <c r="G278" s="24" t="s">
        <v>248</v>
      </c>
      <c r="H278" s="25">
        <v>44270</v>
      </c>
      <c r="I278" s="25">
        <v>44331</v>
      </c>
      <c r="J278" s="23">
        <v>3594800</v>
      </c>
      <c r="K278" s="6">
        <v>1</v>
      </c>
      <c r="L278" s="17">
        <v>3594800</v>
      </c>
      <c r="M278" s="17">
        <v>0</v>
      </c>
      <c r="N278" s="1"/>
      <c r="O278" s="1"/>
      <c r="P278" s="33" t="s">
        <v>522</v>
      </c>
    </row>
    <row r="279" spans="2:16" s="12" customFormat="1" ht="67.5" x14ac:dyDescent="0.25">
      <c r="B279" s="22">
        <v>278</v>
      </c>
      <c r="C279" s="63" t="s">
        <v>1193</v>
      </c>
      <c r="D279" s="8" t="s">
        <v>1061</v>
      </c>
      <c r="E279" s="23">
        <v>1707400</v>
      </c>
      <c r="F279" s="20"/>
      <c r="G279" s="24" t="s">
        <v>248</v>
      </c>
      <c r="H279" s="25">
        <v>44270</v>
      </c>
      <c r="I279" s="25">
        <v>44330</v>
      </c>
      <c r="J279" s="23">
        <v>3594800</v>
      </c>
      <c r="K279" s="6">
        <v>1</v>
      </c>
      <c r="L279" s="17">
        <v>3594800</v>
      </c>
      <c r="M279" s="17">
        <v>0</v>
      </c>
      <c r="N279" s="1"/>
      <c r="O279" s="1"/>
      <c r="P279" s="33" t="s">
        <v>523</v>
      </c>
    </row>
    <row r="280" spans="2:16" s="12" customFormat="1" ht="67.5" x14ac:dyDescent="0.25">
      <c r="B280" s="22">
        <v>279</v>
      </c>
      <c r="C280" s="63" t="s">
        <v>1193</v>
      </c>
      <c r="D280" s="8" t="s">
        <v>1062</v>
      </c>
      <c r="E280" s="23">
        <v>1707400</v>
      </c>
      <c r="F280" s="20"/>
      <c r="G280" s="24" t="s">
        <v>248</v>
      </c>
      <c r="H280" s="25">
        <v>44270</v>
      </c>
      <c r="I280" s="25">
        <v>44330</v>
      </c>
      <c r="J280" s="23">
        <v>3594800</v>
      </c>
      <c r="K280" s="6">
        <v>1</v>
      </c>
      <c r="L280" s="17">
        <v>3594800</v>
      </c>
      <c r="M280" s="17">
        <v>0</v>
      </c>
      <c r="N280" s="1"/>
      <c r="O280" s="1"/>
      <c r="P280" s="33" t="s">
        <v>524</v>
      </c>
    </row>
    <row r="281" spans="2:16" s="12" customFormat="1" ht="67.5" x14ac:dyDescent="0.25">
      <c r="B281" s="22">
        <v>280</v>
      </c>
      <c r="C281" s="63" t="s">
        <v>1193</v>
      </c>
      <c r="D281" s="8" t="s">
        <v>1063</v>
      </c>
      <c r="E281" s="23">
        <v>1707400</v>
      </c>
      <c r="F281" s="20"/>
      <c r="G281" s="24" t="s">
        <v>248</v>
      </c>
      <c r="H281" s="25">
        <v>44270</v>
      </c>
      <c r="I281" s="25">
        <v>44330</v>
      </c>
      <c r="J281" s="23">
        <v>3594800</v>
      </c>
      <c r="K281" s="6">
        <v>1</v>
      </c>
      <c r="L281" s="17">
        <v>3594800</v>
      </c>
      <c r="M281" s="17">
        <v>0</v>
      </c>
      <c r="N281" s="1"/>
      <c r="O281" s="1"/>
      <c r="P281" s="33" t="s">
        <v>525</v>
      </c>
    </row>
    <row r="282" spans="2:16" s="12" customFormat="1" ht="67.5" x14ac:dyDescent="0.25">
      <c r="B282" s="22">
        <v>281</v>
      </c>
      <c r="C282" s="63" t="s">
        <v>1193</v>
      </c>
      <c r="D282" s="8" t="s">
        <v>1064</v>
      </c>
      <c r="E282" s="23">
        <v>1707400</v>
      </c>
      <c r="F282" s="20"/>
      <c r="G282" s="24" t="s">
        <v>248</v>
      </c>
      <c r="H282" s="25">
        <v>44270</v>
      </c>
      <c r="I282" s="25">
        <v>44330</v>
      </c>
      <c r="J282" s="23">
        <v>3594800</v>
      </c>
      <c r="K282" s="6">
        <v>1</v>
      </c>
      <c r="L282" s="17">
        <v>3594800</v>
      </c>
      <c r="M282" s="17">
        <v>0</v>
      </c>
      <c r="N282" s="1"/>
      <c r="O282" s="1"/>
      <c r="P282" s="33" t="s">
        <v>526</v>
      </c>
    </row>
    <row r="283" spans="2:16" s="12" customFormat="1" ht="67.5" x14ac:dyDescent="0.25">
      <c r="B283" s="22">
        <v>282</v>
      </c>
      <c r="C283" s="63" t="s">
        <v>1193</v>
      </c>
      <c r="D283" s="8" t="s">
        <v>1065</v>
      </c>
      <c r="E283" s="23">
        <v>1707400</v>
      </c>
      <c r="F283" s="20"/>
      <c r="G283" s="24" t="s">
        <v>248</v>
      </c>
      <c r="H283" s="25">
        <v>44270</v>
      </c>
      <c r="I283" s="25">
        <v>44330</v>
      </c>
      <c r="J283" s="23">
        <v>3594800</v>
      </c>
      <c r="K283" s="6">
        <v>1</v>
      </c>
      <c r="L283" s="17">
        <v>3594800</v>
      </c>
      <c r="M283" s="17">
        <v>0</v>
      </c>
      <c r="N283" s="1"/>
      <c r="O283" s="1"/>
      <c r="P283" s="33" t="s">
        <v>527</v>
      </c>
    </row>
    <row r="284" spans="2:16" s="12" customFormat="1" ht="123.75" x14ac:dyDescent="0.25">
      <c r="B284" s="22">
        <v>283</v>
      </c>
      <c r="C284" s="63" t="s">
        <v>1193</v>
      </c>
      <c r="D284" s="8" t="s">
        <v>1066</v>
      </c>
      <c r="E284" s="23">
        <v>5622100</v>
      </c>
      <c r="F284" s="20" t="s">
        <v>852</v>
      </c>
      <c r="G284" s="24" t="s">
        <v>244</v>
      </c>
      <c r="H284" s="25">
        <v>44263</v>
      </c>
      <c r="I284" s="25">
        <v>44517</v>
      </c>
      <c r="J284" s="23">
        <v>47787850</v>
      </c>
      <c r="K284" s="6">
        <v>0.20784314423017566</v>
      </c>
      <c r="L284" s="17">
        <v>9932377</v>
      </c>
      <c r="M284" s="17">
        <v>37855473</v>
      </c>
      <c r="N284" s="1"/>
      <c r="O284" s="1"/>
      <c r="P284" s="33" t="s">
        <v>528</v>
      </c>
    </row>
    <row r="285" spans="2:16" s="12" customFormat="1" ht="123.75" x14ac:dyDescent="0.25">
      <c r="B285" s="22">
        <v>284</v>
      </c>
      <c r="C285" s="63" t="s">
        <v>1193</v>
      </c>
      <c r="D285" s="8" t="s">
        <v>1067</v>
      </c>
      <c r="E285" s="23">
        <v>5622100</v>
      </c>
      <c r="F285" s="20" t="s">
        <v>853</v>
      </c>
      <c r="G285" s="24" t="s">
        <v>244</v>
      </c>
      <c r="H285" s="25">
        <v>44263</v>
      </c>
      <c r="I285" s="25">
        <v>44517</v>
      </c>
      <c r="J285" s="23">
        <v>47787850</v>
      </c>
      <c r="K285" s="6">
        <v>0.20784314423017566</v>
      </c>
      <c r="L285" s="17">
        <v>9932377</v>
      </c>
      <c r="M285" s="17">
        <v>37855473</v>
      </c>
      <c r="N285" s="1"/>
      <c r="O285" s="1"/>
      <c r="P285" s="33" t="s">
        <v>529</v>
      </c>
    </row>
    <row r="286" spans="2:16" s="12" customFormat="1" ht="123.75" x14ac:dyDescent="0.25">
      <c r="B286" s="22">
        <v>285</v>
      </c>
      <c r="C286" s="63" t="s">
        <v>1193</v>
      </c>
      <c r="D286" s="8" t="s">
        <v>1068</v>
      </c>
      <c r="E286" s="23">
        <v>5622100</v>
      </c>
      <c r="F286" s="20" t="s">
        <v>854</v>
      </c>
      <c r="G286" s="24" t="s">
        <v>244</v>
      </c>
      <c r="H286" s="25">
        <v>44264</v>
      </c>
      <c r="I286" s="25">
        <v>44518</v>
      </c>
      <c r="J286" s="23">
        <v>47787850</v>
      </c>
      <c r="K286" s="6">
        <v>0.20392156165217729</v>
      </c>
      <c r="L286" s="17">
        <v>9744973</v>
      </c>
      <c r="M286" s="17">
        <v>38042877</v>
      </c>
      <c r="N286" s="1"/>
      <c r="O286" s="1"/>
      <c r="P286" s="33" t="s">
        <v>530</v>
      </c>
    </row>
    <row r="287" spans="2:16" s="12" customFormat="1" ht="112.5" x14ac:dyDescent="0.25">
      <c r="B287" s="22">
        <v>286</v>
      </c>
      <c r="C287" s="63" t="s">
        <v>1193</v>
      </c>
      <c r="D287" s="8" t="s">
        <v>1069</v>
      </c>
      <c r="E287" s="23">
        <v>3867000</v>
      </c>
      <c r="F287" s="20" t="s">
        <v>855</v>
      </c>
      <c r="G287" s="24" t="s">
        <v>245</v>
      </c>
      <c r="H287" s="25">
        <v>44264</v>
      </c>
      <c r="I287" s="25">
        <v>44477</v>
      </c>
      <c r="J287" s="23">
        <v>27069000</v>
      </c>
      <c r="K287" s="6">
        <v>0.24761904761904763</v>
      </c>
      <c r="L287" s="17">
        <v>6702800</v>
      </c>
      <c r="M287" s="17">
        <v>20366200</v>
      </c>
      <c r="N287" s="1"/>
      <c r="O287" s="1"/>
      <c r="P287" s="33" t="s">
        <v>531</v>
      </c>
    </row>
    <row r="288" spans="2:16" s="12" customFormat="1" ht="90" x14ac:dyDescent="0.25">
      <c r="B288" s="22">
        <v>287</v>
      </c>
      <c r="C288" s="63" t="s">
        <v>1194</v>
      </c>
      <c r="D288" s="8" t="s">
        <v>1070</v>
      </c>
      <c r="E288" s="23">
        <v>5622100</v>
      </c>
      <c r="F288" s="20" t="s">
        <v>856</v>
      </c>
      <c r="G288" s="24" t="s">
        <v>244</v>
      </c>
      <c r="H288" s="25">
        <v>44267</v>
      </c>
      <c r="I288" s="25">
        <v>44521</v>
      </c>
      <c r="J288" s="23">
        <v>47787850</v>
      </c>
      <c r="K288" s="6">
        <v>0.19215685576982433</v>
      </c>
      <c r="L288" s="17">
        <v>9182763</v>
      </c>
      <c r="M288" s="17">
        <v>38605087</v>
      </c>
      <c r="N288" s="1"/>
      <c r="O288" s="1"/>
      <c r="P288" s="33" t="s">
        <v>532</v>
      </c>
    </row>
    <row r="289" spans="2:16" s="12" customFormat="1" ht="90" x14ac:dyDescent="0.25">
      <c r="B289" s="22">
        <v>288</v>
      </c>
      <c r="C289" s="63" t="s">
        <v>1194</v>
      </c>
      <c r="D289" s="8" t="s">
        <v>1071</v>
      </c>
      <c r="E289" s="23">
        <v>5622100</v>
      </c>
      <c r="F289" s="20" t="s">
        <v>857</v>
      </c>
      <c r="G289" s="24" t="s">
        <v>244</v>
      </c>
      <c r="H289" s="25">
        <v>44267</v>
      </c>
      <c r="I289" s="25">
        <v>44521</v>
      </c>
      <c r="J289" s="23">
        <v>47787850</v>
      </c>
      <c r="K289" s="6">
        <v>0.19215685576982433</v>
      </c>
      <c r="L289" s="17">
        <v>9182763</v>
      </c>
      <c r="M289" s="17">
        <v>38605087</v>
      </c>
      <c r="N289" s="1"/>
      <c r="O289" s="1"/>
      <c r="P289" s="33" t="s">
        <v>533</v>
      </c>
    </row>
    <row r="290" spans="2:16" s="12" customFormat="1" ht="67.5" x14ac:dyDescent="0.25">
      <c r="B290" s="22">
        <v>289</v>
      </c>
      <c r="C290" s="63" t="s">
        <v>1193</v>
      </c>
      <c r="D290" s="8" t="s">
        <v>1072</v>
      </c>
      <c r="E290" s="23">
        <v>1797400</v>
      </c>
      <c r="F290" s="20"/>
      <c r="G290" s="24" t="s">
        <v>248</v>
      </c>
      <c r="H290" s="25">
        <v>44270</v>
      </c>
      <c r="I290" s="25">
        <v>44330</v>
      </c>
      <c r="J290" s="23">
        <v>3594800</v>
      </c>
      <c r="K290" s="6">
        <v>1</v>
      </c>
      <c r="L290" s="17">
        <v>3594800</v>
      </c>
      <c r="M290" s="17">
        <v>0</v>
      </c>
      <c r="N290" s="1"/>
      <c r="O290" s="1"/>
      <c r="P290" s="33" t="s">
        <v>534</v>
      </c>
    </row>
    <row r="291" spans="2:16" s="12" customFormat="1" ht="67.5" x14ac:dyDescent="0.25">
      <c r="B291" s="22">
        <v>290</v>
      </c>
      <c r="C291" s="63" t="s">
        <v>1193</v>
      </c>
      <c r="D291" s="8" t="s">
        <v>1073</v>
      </c>
      <c r="E291" s="23">
        <v>1797400</v>
      </c>
      <c r="F291" s="20"/>
      <c r="G291" s="24" t="s">
        <v>248</v>
      </c>
      <c r="H291" s="25">
        <v>44270</v>
      </c>
      <c r="I291" s="25">
        <v>44330</v>
      </c>
      <c r="J291" s="23">
        <v>3594800</v>
      </c>
      <c r="K291" s="6">
        <v>1</v>
      </c>
      <c r="L291" s="17">
        <v>3594800</v>
      </c>
      <c r="M291" s="17">
        <v>0</v>
      </c>
      <c r="N291" s="1"/>
      <c r="O291" s="1"/>
      <c r="P291" s="33" t="s">
        <v>535</v>
      </c>
    </row>
    <row r="292" spans="2:16" s="12" customFormat="1" ht="67.5" x14ac:dyDescent="0.25">
      <c r="B292" s="22">
        <v>291</v>
      </c>
      <c r="C292" s="63" t="s">
        <v>1193</v>
      </c>
      <c r="D292" s="8" t="s">
        <v>1074</v>
      </c>
      <c r="E292" s="23">
        <v>1797400</v>
      </c>
      <c r="F292" s="20"/>
      <c r="G292" s="24" t="s">
        <v>248</v>
      </c>
      <c r="H292" s="25">
        <v>44270</v>
      </c>
      <c r="I292" s="25">
        <v>44330</v>
      </c>
      <c r="J292" s="23">
        <v>3594800</v>
      </c>
      <c r="K292" s="6">
        <v>1</v>
      </c>
      <c r="L292" s="17">
        <v>3594800</v>
      </c>
      <c r="M292" s="17">
        <v>0</v>
      </c>
      <c r="N292" s="1"/>
      <c r="O292" s="1"/>
      <c r="P292" s="33" t="s">
        <v>536</v>
      </c>
    </row>
    <row r="293" spans="2:16" s="12" customFormat="1" ht="78.75" x14ac:dyDescent="0.25">
      <c r="B293" s="22">
        <v>292</v>
      </c>
      <c r="C293" s="63" t="s">
        <v>1193</v>
      </c>
      <c r="D293" s="8" t="s">
        <v>1075</v>
      </c>
      <c r="E293" s="23">
        <v>5622100</v>
      </c>
      <c r="F293" s="20" t="s">
        <v>858</v>
      </c>
      <c r="G293" s="24" t="s">
        <v>244</v>
      </c>
      <c r="H293" s="25">
        <v>44265</v>
      </c>
      <c r="I293" s="25">
        <v>44519</v>
      </c>
      <c r="J293" s="23">
        <v>47787850</v>
      </c>
      <c r="K293" s="6">
        <v>0.2</v>
      </c>
      <c r="L293" s="17">
        <v>9557570</v>
      </c>
      <c r="M293" s="17">
        <v>38230280</v>
      </c>
      <c r="N293" s="1"/>
      <c r="O293" s="1"/>
      <c r="P293" s="33" t="s">
        <v>537</v>
      </c>
    </row>
    <row r="294" spans="2:16" s="12" customFormat="1" ht="78.75" x14ac:dyDescent="0.25">
      <c r="B294" s="22">
        <v>293</v>
      </c>
      <c r="C294" s="63" t="s">
        <v>1193</v>
      </c>
      <c r="D294" s="8" t="s">
        <v>1076</v>
      </c>
      <c r="E294" s="23">
        <v>5622100</v>
      </c>
      <c r="F294" s="20" t="s">
        <v>859</v>
      </c>
      <c r="G294" s="24" t="s">
        <v>244</v>
      </c>
      <c r="H294" s="25">
        <v>44266</v>
      </c>
      <c r="I294" s="25">
        <v>44520</v>
      </c>
      <c r="J294" s="23">
        <v>47787850</v>
      </c>
      <c r="K294" s="6">
        <v>0.19607843834782271</v>
      </c>
      <c r="L294" s="17">
        <v>9370167</v>
      </c>
      <c r="M294" s="17">
        <v>38417683</v>
      </c>
      <c r="N294" s="1"/>
      <c r="O294" s="1"/>
      <c r="P294" s="33" t="s">
        <v>538</v>
      </c>
    </row>
    <row r="295" spans="2:16" s="12" customFormat="1" ht="78.75" x14ac:dyDescent="0.25">
      <c r="B295" s="22">
        <v>294</v>
      </c>
      <c r="C295" s="63" t="s">
        <v>1193</v>
      </c>
      <c r="D295" s="8" t="s">
        <v>1077</v>
      </c>
      <c r="E295" s="23">
        <v>5622100</v>
      </c>
      <c r="F295" s="20" t="s">
        <v>860</v>
      </c>
      <c r="G295" s="24" t="s">
        <v>244</v>
      </c>
      <c r="H295" s="25">
        <v>44265</v>
      </c>
      <c r="I295" s="25">
        <v>44519</v>
      </c>
      <c r="J295" s="23">
        <v>47787850</v>
      </c>
      <c r="K295" s="6">
        <v>0.2</v>
      </c>
      <c r="L295" s="17">
        <v>9557570</v>
      </c>
      <c r="M295" s="17">
        <v>38230280</v>
      </c>
      <c r="N295" s="1"/>
      <c r="O295" s="1"/>
      <c r="P295" s="33" t="s">
        <v>539</v>
      </c>
    </row>
    <row r="296" spans="2:16" s="12" customFormat="1" ht="56.25" x14ac:dyDescent="0.25">
      <c r="B296" s="22">
        <v>295</v>
      </c>
      <c r="C296" s="63" t="s">
        <v>1193</v>
      </c>
      <c r="D296" s="8" t="s">
        <v>201</v>
      </c>
      <c r="E296" s="23">
        <v>5622100</v>
      </c>
      <c r="F296" s="20" t="s">
        <v>853</v>
      </c>
      <c r="G296" s="24" t="s">
        <v>250</v>
      </c>
      <c r="H296" s="25">
        <v>44265</v>
      </c>
      <c r="I296" s="25">
        <v>44509</v>
      </c>
      <c r="J296" s="23">
        <v>44976800</v>
      </c>
      <c r="K296" s="6">
        <v>0.21249999999999999</v>
      </c>
      <c r="L296" s="17">
        <v>9557570</v>
      </c>
      <c r="M296" s="17">
        <v>35419230</v>
      </c>
      <c r="N296" s="1"/>
      <c r="O296" s="1"/>
      <c r="P296" s="33" t="s">
        <v>540</v>
      </c>
    </row>
    <row r="297" spans="2:16" s="12" customFormat="1" ht="56.25" x14ac:dyDescent="0.25">
      <c r="B297" s="22">
        <v>296</v>
      </c>
      <c r="C297" s="63" t="s">
        <v>1193</v>
      </c>
      <c r="D297" s="8" t="s">
        <v>202</v>
      </c>
      <c r="E297" s="23">
        <v>5800000</v>
      </c>
      <c r="F297" s="20" t="s">
        <v>861</v>
      </c>
      <c r="G297" s="24" t="s">
        <v>247</v>
      </c>
      <c r="H297" s="25">
        <v>44266</v>
      </c>
      <c r="I297" s="25">
        <v>44540</v>
      </c>
      <c r="J297" s="23">
        <v>52200000</v>
      </c>
      <c r="K297" s="6">
        <v>0.18518519157088123</v>
      </c>
      <c r="L297" s="17">
        <v>9666667</v>
      </c>
      <c r="M297" s="17">
        <v>42533333</v>
      </c>
      <c r="N297" s="1"/>
      <c r="O297" s="1"/>
      <c r="P297" s="33" t="s">
        <v>541</v>
      </c>
    </row>
    <row r="298" spans="2:16" s="12" customFormat="1" ht="56.25" x14ac:dyDescent="0.25">
      <c r="B298" s="22">
        <v>297</v>
      </c>
      <c r="C298" s="63" t="s">
        <v>1193</v>
      </c>
      <c r="D298" s="8" t="s">
        <v>203</v>
      </c>
      <c r="E298" s="23">
        <v>6500000</v>
      </c>
      <c r="F298" s="20" t="s">
        <v>862</v>
      </c>
      <c r="G298" s="24" t="s">
        <v>253</v>
      </c>
      <c r="H298" s="25">
        <v>44265</v>
      </c>
      <c r="I298" s="25">
        <v>44539</v>
      </c>
      <c r="J298" s="23">
        <v>58500000</v>
      </c>
      <c r="K298" s="6">
        <v>0.18888888888888888</v>
      </c>
      <c r="L298" s="17">
        <v>11050000</v>
      </c>
      <c r="M298" s="17">
        <v>47450000</v>
      </c>
      <c r="N298" s="1"/>
      <c r="O298" s="1"/>
      <c r="P298" s="33" t="s">
        <v>542</v>
      </c>
    </row>
    <row r="299" spans="2:16" s="12" customFormat="1" ht="67.5" x14ac:dyDescent="0.25">
      <c r="B299" s="22">
        <v>298</v>
      </c>
      <c r="C299" s="63" t="s">
        <v>1193</v>
      </c>
      <c r="D299" s="8" t="s">
        <v>1078</v>
      </c>
      <c r="E299" s="23">
        <v>8000000</v>
      </c>
      <c r="F299" s="20" t="s">
        <v>863</v>
      </c>
      <c r="G299" s="24" t="s">
        <v>244</v>
      </c>
      <c r="H299" s="25">
        <v>44265</v>
      </c>
      <c r="I299" s="25">
        <v>44524</v>
      </c>
      <c r="J299" s="23">
        <v>68000000</v>
      </c>
      <c r="K299" s="6">
        <v>0.2</v>
      </c>
      <c r="L299" s="17">
        <v>13600000</v>
      </c>
      <c r="M299" s="17">
        <v>54400000</v>
      </c>
      <c r="N299" s="1"/>
      <c r="O299" s="1"/>
      <c r="P299" s="33" t="s">
        <v>543</v>
      </c>
    </row>
    <row r="300" spans="2:16" s="12" customFormat="1" ht="45" x14ac:dyDescent="0.25">
      <c r="B300" s="22">
        <v>299</v>
      </c>
      <c r="C300" s="63" t="s">
        <v>1193</v>
      </c>
      <c r="D300" s="8" t="s">
        <v>204</v>
      </c>
      <c r="E300" s="23">
        <v>4700000</v>
      </c>
      <c r="F300" s="20" t="s">
        <v>864</v>
      </c>
      <c r="G300" s="24" t="s">
        <v>253</v>
      </c>
      <c r="H300" s="25">
        <v>44267</v>
      </c>
      <c r="I300" s="25">
        <v>44541</v>
      </c>
      <c r="J300" s="23">
        <v>42300000</v>
      </c>
      <c r="K300" s="6">
        <v>0.18148148936170214</v>
      </c>
      <c r="L300" s="17">
        <v>7676667</v>
      </c>
      <c r="M300" s="17">
        <v>34623333</v>
      </c>
      <c r="N300" s="1"/>
      <c r="O300" s="1"/>
      <c r="P300" s="33" t="s">
        <v>544</v>
      </c>
    </row>
    <row r="301" spans="2:16" s="12" customFormat="1" ht="67.5" x14ac:dyDescent="0.25">
      <c r="B301" s="22">
        <v>300</v>
      </c>
      <c r="C301" s="63" t="s">
        <v>1193</v>
      </c>
      <c r="D301" s="8" t="s">
        <v>205</v>
      </c>
      <c r="E301" s="23">
        <v>7000000</v>
      </c>
      <c r="F301" s="20" t="s">
        <v>865</v>
      </c>
      <c r="G301" s="24" t="s">
        <v>246</v>
      </c>
      <c r="H301" s="25">
        <v>44270</v>
      </c>
      <c r="I301" s="25">
        <v>44453</v>
      </c>
      <c r="J301" s="23">
        <v>42000000</v>
      </c>
      <c r="K301" s="6">
        <v>0.25555554761904764</v>
      </c>
      <c r="L301" s="17">
        <v>10733333</v>
      </c>
      <c r="M301" s="17">
        <v>31266667</v>
      </c>
      <c r="N301" s="1"/>
      <c r="O301" s="1"/>
      <c r="P301" s="33" t="s">
        <v>545</v>
      </c>
    </row>
    <row r="302" spans="2:16" s="12" customFormat="1" ht="78.75" x14ac:dyDescent="0.25">
      <c r="B302" s="22">
        <v>301</v>
      </c>
      <c r="C302" s="63" t="s">
        <v>1193</v>
      </c>
      <c r="D302" s="8" t="s">
        <v>1079</v>
      </c>
      <c r="E302" s="23">
        <v>5622100</v>
      </c>
      <c r="F302" s="20" t="s">
        <v>866</v>
      </c>
      <c r="G302" s="24" t="s">
        <v>244</v>
      </c>
      <c r="H302" s="25">
        <v>44266</v>
      </c>
      <c r="I302" s="25">
        <v>44520</v>
      </c>
      <c r="J302" s="23">
        <v>47787850</v>
      </c>
      <c r="K302" s="6">
        <v>0.19607843834782271</v>
      </c>
      <c r="L302" s="17">
        <v>9370167</v>
      </c>
      <c r="M302" s="17">
        <v>38417683</v>
      </c>
      <c r="N302" s="1"/>
      <c r="O302" s="1"/>
      <c r="P302" s="33" t="s">
        <v>546</v>
      </c>
    </row>
    <row r="303" spans="2:16" s="12" customFormat="1" ht="56.25" x14ac:dyDescent="0.25">
      <c r="B303" s="22">
        <v>302</v>
      </c>
      <c r="C303" s="63" t="s">
        <v>1193</v>
      </c>
      <c r="D303" s="8" t="s">
        <v>206</v>
      </c>
      <c r="E303" s="23">
        <v>8000000</v>
      </c>
      <c r="F303" s="20" t="s">
        <v>867</v>
      </c>
      <c r="G303" s="24" t="s">
        <v>246</v>
      </c>
      <c r="H303" s="25">
        <v>44266</v>
      </c>
      <c r="I303" s="25">
        <v>44449</v>
      </c>
      <c r="J303" s="23">
        <v>48000000</v>
      </c>
      <c r="K303" s="6">
        <v>0.27777777083333333</v>
      </c>
      <c r="L303" s="17">
        <v>13333333</v>
      </c>
      <c r="M303" s="17">
        <v>34666667</v>
      </c>
      <c r="N303" s="1"/>
      <c r="O303" s="1"/>
      <c r="P303" s="33" t="s">
        <v>547</v>
      </c>
    </row>
    <row r="304" spans="2:16" s="12" customFormat="1" ht="56.25" x14ac:dyDescent="0.25">
      <c r="B304" s="22">
        <v>303</v>
      </c>
      <c r="C304" s="63" t="s">
        <v>1193</v>
      </c>
      <c r="D304" s="8" t="s">
        <v>207</v>
      </c>
      <c r="E304" s="23">
        <v>4250000</v>
      </c>
      <c r="F304" s="20" t="s">
        <v>868</v>
      </c>
      <c r="G304" s="24" t="s">
        <v>251</v>
      </c>
      <c r="H304" s="25">
        <v>44267</v>
      </c>
      <c r="I304" s="25">
        <v>44556</v>
      </c>
      <c r="J304" s="23">
        <v>40375000</v>
      </c>
      <c r="K304" s="6">
        <v>0.17192983281733745</v>
      </c>
      <c r="L304" s="17">
        <v>6941667</v>
      </c>
      <c r="M304" s="17">
        <v>33433333</v>
      </c>
      <c r="N304" s="1"/>
      <c r="O304" s="1"/>
      <c r="P304" s="33" t="s">
        <v>937</v>
      </c>
    </row>
    <row r="305" spans="2:16" s="12" customFormat="1" ht="78.75" x14ac:dyDescent="0.25">
      <c r="B305" s="22">
        <v>304</v>
      </c>
      <c r="C305" s="63" t="s">
        <v>1193</v>
      </c>
      <c r="D305" s="8" t="s">
        <v>1080</v>
      </c>
      <c r="E305" s="23">
        <v>7000000</v>
      </c>
      <c r="F305" s="20" t="s">
        <v>869</v>
      </c>
      <c r="G305" s="24" t="s">
        <v>253</v>
      </c>
      <c r="H305" s="25">
        <v>44267</v>
      </c>
      <c r="I305" s="25">
        <v>44541</v>
      </c>
      <c r="J305" s="23">
        <v>63000000</v>
      </c>
      <c r="K305" s="6">
        <v>0.18148147619047619</v>
      </c>
      <c r="L305" s="17">
        <v>11433333</v>
      </c>
      <c r="M305" s="17">
        <v>51566667</v>
      </c>
      <c r="N305" s="1"/>
      <c r="O305" s="1"/>
      <c r="P305" s="33" t="s">
        <v>548</v>
      </c>
    </row>
    <row r="306" spans="2:16" s="12" customFormat="1" ht="67.5" x14ac:dyDescent="0.25">
      <c r="B306" s="22">
        <v>305</v>
      </c>
      <c r="C306" s="63" t="s">
        <v>1193</v>
      </c>
      <c r="D306" s="8" t="s">
        <v>1081</v>
      </c>
      <c r="E306" s="23">
        <v>8000000</v>
      </c>
      <c r="F306" s="20" t="s">
        <v>870</v>
      </c>
      <c r="G306" s="24" t="s">
        <v>247</v>
      </c>
      <c r="H306" s="25">
        <v>44271</v>
      </c>
      <c r="I306" s="25">
        <v>44545</v>
      </c>
      <c r="J306" s="23">
        <v>72000000</v>
      </c>
      <c r="K306" s="6">
        <v>0.16666666666666666</v>
      </c>
      <c r="L306" s="17">
        <v>12000000</v>
      </c>
      <c r="M306" s="17">
        <v>60000000</v>
      </c>
      <c r="N306" s="1"/>
      <c r="O306" s="1"/>
      <c r="P306" s="33" t="s">
        <v>549</v>
      </c>
    </row>
    <row r="307" spans="2:16" s="12" customFormat="1" ht="67.5" x14ac:dyDescent="0.25">
      <c r="B307" s="22">
        <v>306</v>
      </c>
      <c r="C307" s="63" t="s">
        <v>1193</v>
      </c>
      <c r="D307" s="8" t="s">
        <v>208</v>
      </c>
      <c r="E307" s="23">
        <v>5500000</v>
      </c>
      <c r="F307" s="20" t="s">
        <v>871</v>
      </c>
      <c r="G307" s="24" t="s">
        <v>251</v>
      </c>
      <c r="H307" s="25">
        <v>44267</v>
      </c>
      <c r="I307" s="25">
        <v>44556</v>
      </c>
      <c r="J307" s="23">
        <v>52250000</v>
      </c>
      <c r="K307" s="6">
        <v>0.17192981818181818</v>
      </c>
      <c r="L307" s="17">
        <v>8983333</v>
      </c>
      <c r="M307" s="17">
        <v>43266667</v>
      </c>
      <c r="N307" s="1"/>
      <c r="O307" s="1"/>
      <c r="P307" s="33" t="s">
        <v>938</v>
      </c>
    </row>
    <row r="308" spans="2:16" s="12" customFormat="1" ht="67.5" x14ac:dyDescent="0.25">
      <c r="B308" s="22">
        <v>307</v>
      </c>
      <c r="C308" s="63" t="s">
        <v>1193</v>
      </c>
      <c r="D308" s="8" t="s">
        <v>209</v>
      </c>
      <c r="E308" s="23">
        <v>4600000</v>
      </c>
      <c r="F308" s="20" t="s">
        <v>872</v>
      </c>
      <c r="G308" s="24" t="s">
        <v>247</v>
      </c>
      <c r="H308" s="25">
        <v>44270</v>
      </c>
      <c r="I308" s="25">
        <v>44544</v>
      </c>
      <c r="J308" s="23">
        <v>41400000</v>
      </c>
      <c r="K308" s="6">
        <v>0.17037036231884059</v>
      </c>
      <c r="L308" s="17">
        <v>7053333</v>
      </c>
      <c r="M308" s="17">
        <v>34346667</v>
      </c>
      <c r="N308" s="1"/>
      <c r="O308" s="1"/>
      <c r="P308" s="33" t="s">
        <v>550</v>
      </c>
    </row>
    <row r="309" spans="2:16" s="12" customFormat="1" ht="67.5" x14ac:dyDescent="0.25">
      <c r="B309" s="22">
        <v>308</v>
      </c>
      <c r="C309" s="63" t="s">
        <v>1193</v>
      </c>
      <c r="D309" s="18" t="s">
        <v>591</v>
      </c>
      <c r="E309" s="23">
        <v>8000000</v>
      </c>
      <c r="F309" s="20" t="s">
        <v>962</v>
      </c>
      <c r="G309" s="24" t="s">
        <v>247</v>
      </c>
      <c r="H309" s="25">
        <v>44273</v>
      </c>
      <c r="I309" s="25">
        <v>44547</v>
      </c>
      <c r="J309" s="23">
        <v>72000000</v>
      </c>
      <c r="K309" s="6">
        <v>0.15925926388888889</v>
      </c>
      <c r="L309" s="17">
        <v>11466667</v>
      </c>
      <c r="M309" s="17">
        <v>60533333</v>
      </c>
      <c r="N309" s="19"/>
      <c r="O309" s="19"/>
      <c r="P309" s="33" t="s">
        <v>588</v>
      </c>
    </row>
    <row r="310" spans="2:16" s="12" customFormat="1" ht="78.75" x14ac:dyDescent="0.25">
      <c r="B310" s="22">
        <v>309</v>
      </c>
      <c r="C310" s="63" t="s">
        <v>1193</v>
      </c>
      <c r="D310" s="18" t="s">
        <v>1082</v>
      </c>
      <c r="E310" s="23">
        <v>9000000</v>
      </c>
      <c r="F310" s="20" t="s">
        <v>963</v>
      </c>
      <c r="G310" s="24" t="s">
        <v>590</v>
      </c>
      <c r="H310" s="25">
        <v>44278</v>
      </c>
      <c r="I310" s="25">
        <v>44430</v>
      </c>
      <c r="J310" s="23">
        <v>45000000</v>
      </c>
      <c r="K310" s="6">
        <v>0.25333333333333335</v>
      </c>
      <c r="L310" s="17">
        <v>11400000</v>
      </c>
      <c r="M310" s="17">
        <v>33600000</v>
      </c>
      <c r="N310" s="19"/>
      <c r="O310" s="19"/>
      <c r="P310" s="33" t="s">
        <v>589</v>
      </c>
    </row>
    <row r="311" spans="2:16" s="12" customFormat="1" ht="56.25" x14ac:dyDescent="0.25">
      <c r="B311" s="22">
        <v>310</v>
      </c>
      <c r="C311" s="63" t="s">
        <v>1193</v>
      </c>
      <c r="D311" s="8" t="s">
        <v>210</v>
      </c>
      <c r="E311" s="23">
        <v>10000000</v>
      </c>
      <c r="F311" s="20" t="s">
        <v>873</v>
      </c>
      <c r="G311" s="24" t="s">
        <v>247</v>
      </c>
      <c r="H311" s="25">
        <v>44270</v>
      </c>
      <c r="I311" s="25">
        <v>44544</v>
      </c>
      <c r="J311" s="23">
        <v>90000000</v>
      </c>
      <c r="K311" s="6">
        <v>0.17037036666666666</v>
      </c>
      <c r="L311" s="17">
        <v>15333333</v>
      </c>
      <c r="M311" s="17">
        <v>74666667</v>
      </c>
      <c r="N311" s="1"/>
      <c r="O311" s="1"/>
      <c r="P311" s="33" t="s">
        <v>551</v>
      </c>
    </row>
    <row r="312" spans="2:16" s="12" customFormat="1" ht="33.75" x14ac:dyDescent="0.25">
      <c r="B312" s="22">
        <v>311</v>
      </c>
      <c r="C312" s="63" t="s">
        <v>1193</v>
      </c>
      <c r="D312" s="18" t="s">
        <v>592</v>
      </c>
      <c r="E312" s="23" t="s">
        <v>907</v>
      </c>
      <c r="F312" s="20" t="s">
        <v>964</v>
      </c>
      <c r="G312" s="24" t="s">
        <v>594</v>
      </c>
      <c r="H312" s="25">
        <v>44265</v>
      </c>
      <c r="I312" s="25">
        <v>44515</v>
      </c>
      <c r="J312" s="23">
        <v>12350000</v>
      </c>
      <c r="K312" s="6">
        <v>0.13813319838056681</v>
      </c>
      <c r="L312" s="17">
        <v>1705945</v>
      </c>
      <c r="M312" s="17">
        <v>10644055</v>
      </c>
      <c r="N312" s="19"/>
      <c r="O312" s="19"/>
      <c r="P312" s="33" t="s">
        <v>595</v>
      </c>
    </row>
    <row r="313" spans="2:16" s="12" customFormat="1" ht="45" x14ac:dyDescent="0.25">
      <c r="B313" s="22">
        <v>312</v>
      </c>
      <c r="C313" s="63" t="s">
        <v>1193</v>
      </c>
      <c r="D313" s="18" t="s">
        <v>593</v>
      </c>
      <c r="E313" s="23" t="s">
        <v>907</v>
      </c>
      <c r="F313" s="20" t="s">
        <v>965</v>
      </c>
      <c r="G313" s="24" t="s">
        <v>248</v>
      </c>
      <c r="H313" s="25">
        <v>44272</v>
      </c>
      <c r="I313" s="25">
        <v>44332</v>
      </c>
      <c r="J313" s="23">
        <v>19944797</v>
      </c>
      <c r="K313" s="6">
        <v>0</v>
      </c>
      <c r="L313" s="17">
        <v>0</v>
      </c>
      <c r="M313" s="17">
        <v>19944797</v>
      </c>
      <c r="N313" s="19"/>
      <c r="O313" s="19"/>
      <c r="P313" s="33" t="s">
        <v>596</v>
      </c>
    </row>
    <row r="314" spans="2:16" s="12" customFormat="1" ht="56.25" x14ac:dyDescent="0.25">
      <c r="B314" s="22">
        <v>313</v>
      </c>
      <c r="C314" s="63" t="s">
        <v>1193</v>
      </c>
      <c r="D314" s="8" t="s">
        <v>211</v>
      </c>
      <c r="E314" s="23">
        <v>4250000</v>
      </c>
      <c r="F314" s="20" t="s">
        <v>874</v>
      </c>
      <c r="G314" s="24" t="s">
        <v>260</v>
      </c>
      <c r="H314" s="25">
        <v>44271</v>
      </c>
      <c r="I314" s="25">
        <v>44331</v>
      </c>
      <c r="J314" s="23">
        <v>8500000</v>
      </c>
      <c r="K314" s="6">
        <v>0.75</v>
      </c>
      <c r="L314" s="17">
        <v>6375000</v>
      </c>
      <c r="M314" s="17">
        <v>2125000</v>
      </c>
      <c r="N314" s="1"/>
      <c r="O314" s="1"/>
      <c r="P314" s="33" t="s">
        <v>552</v>
      </c>
    </row>
    <row r="315" spans="2:16" s="12" customFormat="1" ht="67.5" x14ac:dyDescent="0.25">
      <c r="B315" s="22">
        <v>314</v>
      </c>
      <c r="C315" s="63" t="s">
        <v>1193</v>
      </c>
      <c r="D315" s="8" t="s">
        <v>212</v>
      </c>
      <c r="E315" s="23">
        <v>3866000</v>
      </c>
      <c r="F315" s="20" t="s">
        <v>875</v>
      </c>
      <c r="G315" s="24" t="s">
        <v>261</v>
      </c>
      <c r="H315" s="25">
        <v>44271</v>
      </c>
      <c r="I315" s="25">
        <v>44555</v>
      </c>
      <c r="J315" s="23">
        <v>36082667</v>
      </c>
      <c r="K315" s="6">
        <v>0.16071428422959977</v>
      </c>
      <c r="L315" s="17">
        <v>5799000</v>
      </c>
      <c r="M315" s="17">
        <v>30283667</v>
      </c>
      <c r="N315" s="1"/>
      <c r="O315" s="1"/>
      <c r="P315" s="33" t="s">
        <v>553</v>
      </c>
    </row>
    <row r="316" spans="2:16" s="12" customFormat="1" ht="67.5" x14ac:dyDescent="0.25">
      <c r="B316" s="22">
        <v>315</v>
      </c>
      <c r="C316" s="63" t="s">
        <v>1193</v>
      </c>
      <c r="D316" s="8" t="s">
        <v>213</v>
      </c>
      <c r="E316" s="23">
        <v>7038400</v>
      </c>
      <c r="F316" s="20" t="s">
        <v>757</v>
      </c>
      <c r="G316" s="24" t="s">
        <v>250</v>
      </c>
      <c r="H316" s="25">
        <v>44278</v>
      </c>
      <c r="I316" s="25">
        <v>44522</v>
      </c>
      <c r="J316" s="23">
        <v>56307200</v>
      </c>
      <c r="K316" s="6">
        <v>0.15833333925323936</v>
      </c>
      <c r="L316" s="17">
        <v>8915307</v>
      </c>
      <c r="M316" s="17">
        <v>47391893</v>
      </c>
      <c r="N316" s="1"/>
      <c r="O316" s="1"/>
      <c r="P316" s="33" t="s">
        <v>554</v>
      </c>
    </row>
    <row r="317" spans="2:16" s="12" customFormat="1" ht="33.75" x14ac:dyDescent="0.25">
      <c r="B317" s="22">
        <v>316</v>
      </c>
      <c r="C317" s="63" t="s">
        <v>1193</v>
      </c>
      <c r="D317" s="18" t="s">
        <v>599</v>
      </c>
      <c r="E317" s="23">
        <v>5574149</v>
      </c>
      <c r="F317" s="20" t="s">
        <v>966</v>
      </c>
      <c r="G317" s="24" t="s">
        <v>584</v>
      </c>
      <c r="H317" s="25">
        <v>44271</v>
      </c>
      <c r="I317" s="25">
        <v>44302</v>
      </c>
      <c r="J317" s="23">
        <v>5574149</v>
      </c>
      <c r="K317" s="6">
        <v>0</v>
      </c>
      <c r="L317" s="17">
        <v>0</v>
      </c>
      <c r="M317" s="17">
        <v>5574149</v>
      </c>
      <c r="N317" s="19"/>
      <c r="O317" s="19"/>
      <c r="P317" s="33" t="s">
        <v>597</v>
      </c>
    </row>
    <row r="318" spans="2:16" s="12" customFormat="1" ht="33.75" x14ac:dyDescent="0.25">
      <c r="B318" s="22">
        <v>317</v>
      </c>
      <c r="C318" s="63" t="s">
        <v>1193</v>
      </c>
      <c r="D318" s="18" t="s">
        <v>599</v>
      </c>
      <c r="E318" s="23">
        <v>423237</v>
      </c>
      <c r="F318" s="20" t="s">
        <v>967</v>
      </c>
      <c r="G318" s="24" t="s">
        <v>584</v>
      </c>
      <c r="H318" s="25">
        <v>44272</v>
      </c>
      <c r="I318" s="25">
        <v>44303</v>
      </c>
      <c r="J318" s="23">
        <v>423237</v>
      </c>
      <c r="K318" s="6">
        <v>0</v>
      </c>
      <c r="L318" s="17">
        <v>0</v>
      </c>
      <c r="M318" s="17">
        <v>423237</v>
      </c>
      <c r="N318" s="19"/>
      <c r="O318" s="19"/>
      <c r="P318" s="33" t="s">
        <v>598</v>
      </c>
    </row>
    <row r="319" spans="2:16" s="12" customFormat="1" ht="56.25" x14ac:dyDescent="0.25">
      <c r="B319" s="22">
        <v>318</v>
      </c>
      <c r="C319" s="63" t="s">
        <v>1193</v>
      </c>
      <c r="D319" s="8" t="s">
        <v>214</v>
      </c>
      <c r="E319" s="23">
        <v>4250000</v>
      </c>
      <c r="F319" s="20" t="s">
        <v>876</v>
      </c>
      <c r="G319" s="24" t="s">
        <v>244</v>
      </c>
      <c r="H319" s="25">
        <v>44274</v>
      </c>
      <c r="I319" s="25">
        <v>44533</v>
      </c>
      <c r="J319" s="23">
        <v>36125000</v>
      </c>
      <c r="K319" s="6">
        <v>0.16470588235294117</v>
      </c>
      <c r="L319" s="17">
        <v>5950000</v>
      </c>
      <c r="M319" s="17">
        <v>30175000</v>
      </c>
      <c r="N319" s="1"/>
      <c r="O319" s="1"/>
      <c r="P319" s="33" t="s">
        <v>555</v>
      </c>
    </row>
    <row r="320" spans="2:16" s="12" customFormat="1" ht="45" x14ac:dyDescent="0.25">
      <c r="B320" s="22">
        <v>319</v>
      </c>
      <c r="C320" s="63" t="s">
        <v>1193</v>
      </c>
      <c r="D320" s="8" t="s">
        <v>215</v>
      </c>
      <c r="E320" s="23">
        <v>5100000</v>
      </c>
      <c r="F320" s="20" t="s">
        <v>877</v>
      </c>
      <c r="G320" s="24" t="s">
        <v>244</v>
      </c>
      <c r="H320" s="25">
        <v>44279</v>
      </c>
      <c r="I320" s="25">
        <v>44538</v>
      </c>
      <c r="J320" s="23">
        <v>43350000</v>
      </c>
      <c r="K320" s="6">
        <v>0.14509803921568629</v>
      </c>
      <c r="L320" s="17">
        <v>6290000</v>
      </c>
      <c r="M320" s="17">
        <v>37060000</v>
      </c>
      <c r="N320" s="1"/>
      <c r="O320" s="1"/>
      <c r="P320" s="33" t="s">
        <v>556</v>
      </c>
    </row>
    <row r="321" spans="2:16" s="12" customFormat="1" ht="45" x14ac:dyDescent="0.25">
      <c r="B321" s="22">
        <v>320</v>
      </c>
      <c r="C321" s="63" t="s">
        <v>1193</v>
      </c>
      <c r="D321" s="8" t="s">
        <v>216</v>
      </c>
      <c r="E321" s="23">
        <v>5800000</v>
      </c>
      <c r="F321" s="20" t="s">
        <v>878</v>
      </c>
      <c r="G321" s="24" t="s">
        <v>244</v>
      </c>
      <c r="H321" s="25">
        <v>44278</v>
      </c>
      <c r="I321" s="25">
        <v>44537</v>
      </c>
      <c r="J321" s="23">
        <v>49300000</v>
      </c>
      <c r="K321" s="6">
        <v>0.14901961460446247</v>
      </c>
      <c r="L321" s="17">
        <v>7346667</v>
      </c>
      <c r="M321" s="17">
        <v>41953333</v>
      </c>
      <c r="N321" s="1"/>
      <c r="O321" s="1"/>
      <c r="P321" s="33" t="s">
        <v>557</v>
      </c>
    </row>
    <row r="322" spans="2:16" s="12" customFormat="1" ht="56.25" x14ac:dyDescent="0.25">
      <c r="B322" s="22">
        <v>321</v>
      </c>
      <c r="C322" s="63" t="s">
        <v>1193</v>
      </c>
      <c r="D322" s="8" t="s">
        <v>217</v>
      </c>
      <c r="E322" s="23">
        <v>2900000</v>
      </c>
      <c r="F322" s="20" t="s">
        <v>879</v>
      </c>
      <c r="G322" s="24" t="s">
        <v>244</v>
      </c>
      <c r="H322" s="25">
        <v>44274</v>
      </c>
      <c r="I322" s="25">
        <v>44533</v>
      </c>
      <c r="J322" s="23">
        <v>24650000</v>
      </c>
      <c r="K322" s="6">
        <v>0.16470588235294117</v>
      </c>
      <c r="L322" s="17">
        <v>4060000</v>
      </c>
      <c r="M322" s="17">
        <v>20590000</v>
      </c>
      <c r="N322" s="1"/>
      <c r="O322" s="1"/>
      <c r="P322" s="33" t="s">
        <v>558</v>
      </c>
    </row>
    <row r="323" spans="2:16" s="12" customFormat="1" ht="45" x14ac:dyDescent="0.25">
      <c r="B323" s="22">
        <v>322</v>
      </c>
      <c r="C323" s="63" t="s">
        <v>1193</v>
      </c>
      <c r="D323" s="8" t="s">
        <v>218</v>
      </c>
      <c r="E323" s="23">
        <v>8000000</v>
      </c>
      <c r="F323" s="20" t="s">
        <v>880</v>
      </c>
      <c r="G323" s="24" t="s">
        <v>253</v>
      </c>
      <c r="H323" s="25">
        <v>44274</v>
      </c>
      <c r="I323" s="25">
        <v>44548</v>
      </c>
      <c r="J323" s="23">
        <v>72000000</v>
      </c>
      <c r="K323" s="6">
        <v>0.15555555555555556</v>
      </c>
      <c r="L323" s="17">
        <v>11200000</v>
      </c>
      <c r="M323" s="17">
        <v>60800000</v>
      </c>
      <c r="N323" s="1"/>
      <c r="O323" s="1"/>
      <c r="P323" s="33" t="s">
        <v>559</v>
      </c>
    </row>
    <row r="324" spans="2:16" s="12" customFormat="1" ht="56.25" x14ac:dyDescent="0.25">
      <c r="B324" s="22">
        <v>323</v>
      </c>
      <c r="C324" s="63" t="s">
        <v>1193</v>
      </c>
      <c r="D324" s="8" t="s">
        <v>219</v>
      </c>
      <c r="E324" s="23">
        <v>5500000</v>
      </c>
      <c r="F324" s="20" t="s">
        <v>881</v>
      </c>
      <c r="G324" s="24" t="s">
        <v>253</v>
      </c>
      <c r="H324" s="25">
        <v>44284</v>
      </c>
      <c r="I324" s="25">
        <v>44558</v>
      </c>
      <c r="J324" s="23">
        <v>49500000</v>
      </c>
      <c r="K324" s="6">
        <v>0.1111111111111111</v>
      </c>
      <c r="L324" s="17">
        <v>5500000</v>
      </c>
      <c r="M324" s="17">
        <v>44000000</v>
      </c>
      <c r="N324" s="1"/>
      <c r="O324" s="1"/>
      <c r="P324" s="33" t="s">
        <v>560</v>
      </c>
    </row>
    <row r="325" spans="2:16" s="12" customFormat="1" ht="45" x14ac:dyDescent="0.25">
      <c r="B325" s="22">
        <v>324</v>
      </c>
      <c r="C325" s="63" t="s">
        <v>1193</v>
      </c>
      <c r="D325" s="18" t="s">
        <v>600</v>
      </c>
      <c r="E325" s="23" t="s">
        <v>907</v>
      </c>
      <c r="F325" s="20" t="s">
        <v>968</v>
      </c>
      <c r="G325" s="24" t="s">
        <v>239</v>
      </c>
      <c r="H325" s="25">
        <v>44274</v>
      </c>
      <c r="I325" s="25">
        <v>44581</v>
      </c>
      <c r="J325" s="23">
        <v>248225720</v>
      </c>
      <c r="K325" s="6">
        <v>0.1059515065562102</v>
      </c>
      <c r="L325" s="17">
        <v>26299889</v>
      </c>
      <c r="M325" s="17">
        <v>221925831</v>
      </c>
      <c r="N325" s="19"/>
      <c r="O325" s="19"/>
      <c r="P325" s="33" t="s">
        <v>939</v>
      </c>
    </row>
    <row r="326" spans="2:16" s="12" customFormat="1" ht="56.25" x14ac:dyDescent="0.25">
      <c r="B326" s="22">
        <v>325</v>
      </c>
      <c r="C326" s="63" t="s">
        <v>1193</v>
      </c>
      <c r="D326" s="8" t="s">
        <v>220</v>
      </c>
      <c r="E326" s="23">
        <v>6300000</v>
      </c>
      <c r="F326" s="20" t="s">
        <v>882</v>
      </c>
      <c r="G326" s="24" t="s">
        <v>244</v>
      </c>
      <c r="H326" s="25">
        <v>44279</v>
      </c>
      <c r="I326" s="25">
        <v>44538</v>
      </c>
      <c r="J326" s="23">
        <v>53550000</v>
      </c>
      <c r="K326" s="6">
        <v>0.14509803921568629</v>
      </c>
      <c r="L326" s="17">
        <v>7770000</v>
      </c>
      <c r="M326" s="17">
        <v>45780000</v>
      </c>
      <c r="N326" s="1"/>
      <c r="O326" s="1"/>
      <c r="P326" s="33" t="s">
        <v>561</v>
      </c>
    </row>
    <row r="327" spans="2:16" s="12" customFormat="1" ht="45" x14ac:dyDescent="0.25">
      <c r="B327" s="22">
        <v>326</v>
      </c>
      <c r="C327" s="63" t="s">
        <v>1193</v>
      </c>
      <c r="D327" s="8" t="s">
        <v>221</v>
      </c>
      <c r="E327" s="23">
        <v>6300000</v>
      </c>
      <c r="F327" s="20" t="s">
        <v>883</v>
      </c>
      <c r="G327" s="24" t="s">
        <v>254</v>
      </c>
      <c r="H327" s="25">
        <v>44279</v>
      </c>
      <c r="I327" s="25">
        <v>44523</v>
      </c>
      <c r="J327" s="23">
        <v>50400000</v>
      </c>
      <c r="K327" s="6">
        <v>0.15416666666666667</v>
      </c>
      <c r="L327" s="17">
        <v>7770000</v>
      </c>
      <c r="M327" s="17">
        <v>42630000</v>
      </c>
      <c r="N327" s="1"/>
      <c r="O327" s="1"/>
      <c r="P327" s="33" t="s">
        <v>562</v>
      </c>
    </row>
    <row r="328" spans="2:16" s="12" customFormat="1" ht="56.25" x14ac:dyDescent="0.25">
      <c r="B328" s="22">
        <v>327</v>
      </c>
      <c r="C328" s="63" t="s">
        <v>1193</v>
      </c>
      <c r="D328" s="8" t="s">
        <v>222</v>
      </c>
      <c r="E328" s="23">
        <v>6300000</v>
      </c>
      <c r="F328" s="20" t="s">
        <v>884</v>
      </c>
      <c r="G328" s="24" t="s">
        <v>244</v>
      </c>
      <c r="H328" s="25">
        <v>44279</v>
      </c>
      <c r="I328" s="25">
        <v>44538</v>
      </c>
      <c r="J328" s="23">
        <v>53550000</v>
      </c>
      <c r="K328" s="6">
        <v>0.14509803921568629</v>
      </c>
      <c r="L328" s="17">
        <v>7770000</v>
      </c>
      <c r="M328" s="17">
        <v>45780000</v>
      </c>
      <c r="N328" s="1"/>
      <c r="O328" s="1"/>
      <c r="P328" s="33" t="s">
        <v>563</v>
      </c>
    </row>
    <row r="329" spans="2:16" s="12" customFormat="1" ht="45" x14ac:dyDescent="0.25">
      <c r="B329" s="22">
        <v>328</v>
      </c>
      <c r="C329" s="63" t="s">
        <v>1193</v>
      </c>
      <c r="D329" s="8" t="s">
        <v>223</v>
      </c>
      <c r="E329" s="23">
        <v>3700000</v>
      </c>
      <c r="F329" s="20" t="s">
        <v>885</v>
      </c>
      <c r="G329" s="24" t="s">
        <v>244</v>
      </c>
      <c r="H329" s="25">
        <v>44280</v>
      </c>
      <c r="I329" s="25">
        <v>44539</v>
      </c>
      <c r="J329" s="23">
        <v>31450000</v>
      </c>
      <c r="K329" s="6">
        <v>0.14117647058823529</v>
      </c>
      <c r="L329" s="17">
        <v>4440000</v>
      </c>
      <c r="M329" s="17">
        <v>27010000</v>
      </c>
      <c r="N329" s="1"/>
      <c r="O329" s="1"/>
      <c r="P329" s="33" t="s">
        <v>940</v>
      </c>
    </row>
    <row r="330" spans="2:16" s="12" customFormat="1" ht="67.5" x14ac:dyDescent="0.25">
      <c r="B330" s="22">
        <v>329</v>
      </c>
      <c r="C330" s="63" t="s">
        <v>1193</v>
      </c>
      <c r="D330" s="8" t="s">
        <v>1083</v>
      </c>
      <c r="E330" s="23">
        <v>6300000</v>
      </c>
      <c r="F330" s="20" t="s">
        <v>886</v>
      </c>
      <c r="G330" s="24" t="s">
        <v>244</v>
      </c>
      <c r="H330" s="25">
        <v>44280</v>
      </c>
      <c r="I330" s="25">
        <v>44539</v>
      </c>
      <c r="J330" s="23">
        <v>53550000</v>
      </c>
      <c r="K330" s="6">
        <v>0.14117647058823529</v>
      </c>
      <c r="L330" s="17">
        <v>7560000</v>
      </c>
      <c r="M330" s="17">
        <v>45990000</v>
      </c>
      <c r="N330" s="1"/>
      <c r="O330" s="1"/>
      <c r="P330" s="33" t="s">
        <v>564</v>
      </c>
    </row>
    <row r="331" spans="2:16" s="12" customFormat="1" ht="67.5" x14ac:dyDescent="0.25">
      <c r="B331" s="22">
        <v>330</v>
      </c>
      <c r="C331" s="63" t="s">
        <v>1193</v>
      </c>
      <c r="D331" s="8" t="s">
        <v>224</v>
      </c>
      <c r="E331" s="23">
        <v>7000000</v>
      </c>
      <c r="F331" s="20" t="s">
        <v>887</v>
      </c>
      <c r="G331" s="24" t="s">
        <v>250</v>
      </c>
      <c r="H331" s="25">
        <v>44280</v>
      </c>
      <c r="I331" s="25">
        <v>44524</v>
      </c>
      <c r="J331" s="23">
        <v>56000000</v>
      </c>
      <c r="K331" s="6">
        <v>0.15</v>
      </c>
      <c r="L331" s="17">
        <v>8400000</v>
      </c>
      <c r="M331" s="17">
        <v>47600000</v>
      </c>
      <c r="N331" s="1"/>
      <c r="O331" s="1"/>
      <c r="P331" s="33" t="s">
        <v>941</v>
      </c>
    </row>
    <row r="332" spans="2:16" s="12" customFormat="1" ht="67.5" x14ac:dyDescent="0.25">
      <c r="B332" s="22">
        <v>331</v>
      </c>
      <c r="C332" s="63" t="s">
        <v>1194</v>
      </c>
      <c r="D332" s="8" t="s">
        <v>225</v>
      </c>
      <c r="E332" s="23">
        <v>5000000</v>
      </c>
      <c r="F332" s="20" t="s">
        <v>888</v>
      </c>
      <c r="G332" s="24" t="s">
        <v>252</v>
      </c>
      <c r="H332" s="25">
        <v>44280</v>
      </c>
      <c r="I332" s="25">
        <v>44401</v>
      </c>
      <c r="J332" s="23">
        <v>20000000</v>
      </c>
      <c r="K332" s="6">
        <v>0.3</v>
      </c>
      <c r="L332" s="17">
        <v>6000000</v>
      </c>
      <c r="M332" s="17">
        <v>14000000</v>
      </c>
      <c r="N332" s="1"/>
      <c r="O332" s="1"/>
      <c r="P332" s="33" t="s">
        <v>565</v>
      </c>
    </row>
    <row r="333" spans="2:16" s="12" customFormat="1" ht="56.25" x14ac:dyDescent="0.25">
      <c r="B333" s="22">
        <v>332</v>
      </c>
      <c r="C333" s="63" t="s">
        <v>1194</v>
      </c>
      <c r="D333" s="8" t="s">
        <v>226</v>
      </c>
      <c r="E333" s="23">
        <v>8000000</v>
      </c>
      <c r="F333" s="20" t="s">
        <v>889</v>
      </c>
      <c r="G333" s="24" t="s">
        <v>245</v>
      </c>
      <c r="H333" s="25">
        <v>44280</v>
      </c>
      <c r="I333" s="25">
        <v>44493</v>
      </c>
      <c r="J333" s="23">
        <v>56000000</v>
      </c>
      <c r="K333" s="6">
        <v>0.17142857142857143</v>
      </c>
      <c r="L333" s="17">
        <v>9600000</v>
      </c>
      <c r="M333" s="17">
        <v>46400000</v>
      </c>
      <c r="N333" s="1"/>
      <c r="O333" s="1"/>
      <c r="P333" s="33" t="s">
        <v>566</v>
      </c>
    </row>
    <row r="334" spans="2:16" s="12" customFormat="1" ht="67.5" x14ac:dyDescent="0.25">
      <c r="B334" s="22">
        <v>333</v>
      </c>
      <c r="C334" s="63" t="s">
        <v>1194</v>
      </c>
      <c r="D334" s="8" t="s">
        <v>227</v>
      </c>
      <c r="E334" s="23">
        <v>8000000</v>
      </c>
      <c r="F334" s="20" t="s">
        <v>890</v>
      </c>
      <c r="G334" s="24" t="s">
        <v>247</v>
      </c>
      <c r="H334" s="25">
        <v>44280</v>
      </c>
      <c r="I334" s="25">
        <v>44554</v>
      </c>
      <c r="J334" s="23">
        <v>72000000</v>
      </c>
      <c r="K334" s="6">
        <v>0.13333333333333333</v>
      </c>
      <c r="L334" s="17">
        <v>9600000</v>
      </c>
      <c r="M334" s="17">
        <v>62400000</v>
      </c>
      <c r="N334" s="1"/>
      <c r="O334" s="1"/>
      <c r="P334" s="33" t="s">
        <v>567</v>
      </c>
    </row>
    <row r="335" spans="2:16" s="12" customFormat="1" ht="56.25" x14ac:dyDescent="0.25">
      <c r="B335" s="22">
        <v>334</v>
      </c>
      <c r="C335" s="63" t="s">
        <v>1194</v>
      </c>
      <c r="D335" s="8" t="s">
        <v>228</v>
      </c>
      <c r="E335" s="23">
        <v>1797400</v>
      </c>
      <c r="F335" s="20" t="s">
        <v>891</v>
      </c>
      <c r="G335" s="24" t="s">
        <v>247</v>
      </c>
      <c r="H335" s="25">
        <v>44280</v>
      </c>
      <c r="I335" s="25">
        <v>44554</v>
      </c>
      <c r="J335" s="23">
        <v>16176600</v>
      </c>
      <c r="K335" s="6">
        <v>0.13333333333333333</v>
      </c>
      <c r="L335" s="17">
        <v>2156880</v>
      </c>
      <c r="M335" s="17">
        <v>14019720</v>
      </c>
      <c r="N335" s="1"/>
      <c r="O335" s="1"/>
      <c r="P335" s="33" t="s">
        <v>568</v>
      </c>
    </row>
    <row r="336" spans="2:16" s="12" customFormat="1" ht="56.25" x14ac:dyDescent="0.25">
      <c r="B336" s="22">
        <v>335</v>
      </c>
      <c r="C336" s="63" t="s">
        <v>1193</v>
      </c>
      <c r="D336" s="8" t="s">
        <v>1084</v>
      </c>
      <c r="E336" s="23">
        <v>5286750</v>
      </c>
      <c r="F336" s="20" t="s">
        <v>892</v>
      </c>
      <c r="G336" s="24" t="s">
        <v>262</v>
      </c>
      <c r="H336" s="25">
        <v>44285</v>
      </c>
      <c r="I336" s="25">
        <v>44544</v>
      </c>
      <c r="J336" s="23">
        <v>44937375</v>
      </c>
      <c r="K336" s="6">
        <v>0.12156862745098039</v>
      </c>
      <c r="L336" s="17">
        <v>5462975</v>
      </c>
      <c r="M336" s="17">
        <v>39474400</v>
      </c>
      <c r="N336" s="1"/>
      <c r="O336" s="1"/>
      <c r="P336" s="33" t="s">
        <v>569</v>
      </c>
    </row>
    <row r="337" spans="2:16" s="12" customFormat="1" ht="56.25" x14ac:dyDescent="0.25">
      <c r="B337" s="22">
        <v>336</v>
      </c>
      <c r="C337" s="63" t="s">
        <v>1193</v>
      </c>
      <c r="D337" s="8" t="s">
        <v>229</v>
      </c>
      <c r="E337" s="23">
        <v>5000000</v>
      </c>
      <c r="F337" s="20" t="s">
        <v>893</v>
      </c>
      <c r="G337" s="24" t="s">
        <v>247</v>
      </c>
      <c r="H337" s="25">
        <v>44280</v>
      </c>
      <c r="I337" s="25">
        <v>44554</v>
      </c>
      <c r="J337" s="23">
        <v>45000000</v>
      </c>
      <c r="K337" s="6">
        <v>0.13333333333333333</v>
      </c>
      <c r="L337" s="17">
        <v>6000000</v>
      </c>
      <c r="M337" s="17">
        <v>39000000</v>
      </c>
      <c r="N337" s="1"/>
      <c r="O337" s="1"/>
      <c r="P337" s="33" t="s">
        <v>570</v>
      </c>
    </row>
    <row r="338" spans="2:16" s="12" customFormat="1" ht="45" x14ac:dyDescent="0.25">
      <c r="B338" s="22">
        <v>337</v>
      </c>
      <c r="C338" s="63" t="s">
        <v>1193</v>
      </c>
      <c r="D338" s="8" t="s">
        <v>230</v>
      </c>
      <c r="E338" s="23">
        <v>6300000</v>
      </c>
      <c r="F338" s="20" t="s">
        <v>894</v>
      </c>
      <c r="G338" s="24" t="s">
        <v>244</v>
      </c>
      <c r="H338" s="25">
        <v>44280</v>
      </c>
      <c r="I338" s="25">
        <v>44539</v>
      </c>
      <c r="J338" s="23">
        <v>53550000</v>
      </c>
      <c r="K338" s="6">
        <v>0.14117647058823529</v>
      </c>
      <c r="L338" s="17">
        <v>7560000</v>
      </c>
      <c r="M338" s="17">
        <v>45990000</v>
      </c>
      <c r="N338" s="1"/>
      <c r="O338" s="1"/>
      <c r="P338" s="33" t="s">
        <v>571</v>
      </c>
    </row>
    <row r="339" spans="2:16" s="12" customFormat="1" ht="67.5" x14ac:dyDescent="0.25">
      <c r="B339" s="22">
        <v>338</v>
      </c>
      <c r="C339" s="63" t="s">
        <v>1193</v>
      </c>
      <c r="D339" s="8" t="s">
        <v>231</v>
      </c>
      <c r="E339" s="23">
        <v>6500000</v>
      </c>
      <c r="F339" s="20" t="s">
        <v>895</v>
      </c>
      <c r="G339" s="24" t="s">
        <v>246</v>
      </c>
      <c r="H339" s="25">
        <v>44284</v>
      </c>
      <c r="I339" s="25">
        <v>44467</v>
      </c>
      <c r="J339" s="23">
        <v>39000000</v>
      </c>
      <c r="K339" s="6">
        <v>0.17777776923076924</v>
      </c>
      <c r="L339" s="17">
        <v>6933333</v>
      </c>
      <c r="M339" s="17">
        <v>32066667</v>
      </c>
      <c r="N339" s="1"/>
      <c r="O339" s="1"/>
      <c r="P339" s="33" t="s">
        <v>572</v>
      </c>
    </row>
    <row r="340" spans="2:16" s="12" customFormat="1" ht="56.25" x14ac:dyDescent="0.25">
      <c r="B340" s="22">
        <v>339</v>
      </c>
      <c r="C340" s="63" t="s">
        <v>1193</v>
      </c>
      <c r="D340" s="8" t="s">
        <v>232</v>
      </c>
      <c r="E340" s="23">
        <v>2152700</v>
      </c>
      <c r="F340" s="20" t="s">
        <v>896</v>
      </c>
      <c r="G340" s="24" t="s">
        <v>250</v>
      </c>
      <c r="H340" s="25">
        <v>44284</v>
      </c>
      <c r="I340" s="25">
        <v>44528</v>
      </c>
      <c r="J340" s="23">
        <v>17221600</v>
      </c>
      <c r="K340" s="6">
        <v>0.13333331397779533</v>
      </c>
      <c r="L340" s="17">
        <v>2296213</v>
      </c>
      <c r="M340" s="17">
        <v>14925387</v>
      </c>
      <c r="N340" s="1"/>
      <c r="O340" s="1"/>
      <c r="P340" s="33" t="s">
        <v>573</v>
      </c>
    </row>
    <row r="341" spans="2:16" s="12" customFormat="1" ht="56.25" x14ac:dyDescent="0.25">
      <c r="B341" s="22">
        <v>340</v>
      </c>
      <c r="C341" s="63" t="s">
        <v>1193</v>
      </c>
      <c r="D341" s="8" t="s">
        <v>233</v>
      </c>
      <c r="E341" s="23">
        <v>4250000</v>
      </c>
      <c r="F341" s="20" t="s">
        <v>640</v>
      </c>
      <c r="G341" s="24" t="s">
        <v>253</v>
      </c>
      <c r="H341" s="25">
        <v>44285</v>
      </c>
      <c r="I341" s="25">
        <v>44559</v>
      </c>
      <c r="J341" s="23">
        <v>38250000</v>
      </c>
      <c r="K341" s="6">
        <v>0.11481482352941176</v>
      </c>
      <c r="L341" s="17">
        <v>4391667</v>
      </c>
      <c r="M341" s="17">
        <v>33858333</v>
      </c>
      <c r="N341" s="1"/>
      <c r="O341" s="1"/>
      <c r="P341" s="33" t="s">
        <v>574</v>
      </c>
    </row>
    <row r="342" spans="2:16" s="12" customFormat="1" ht="45" x14ac:dyDescent="0.25">
      <c r="B342" s="22">
        <v>341</v>
      </c>
      <c r="C342" s="63" t="s">
        <v>1193</v>
      </c>
      <c r="D342" s="8" t="s">
        <v>234</v>
      </c>
      <c r="E342" s="23">
        <v>8000000</v>
      </c>
      <c r="F342" s="20" t="s">
        <v>836</v>
      </c>
      <c r="G342" s="24" t="s">
        <v>254</v>
      </c>
      <c r="H342" s="25">
        <v>44285</v>
      </c>
      <c r="I342" s="25">
        <v>44529</v>
      </c>
      <c r="J342" s="23">
        <v>64000000</v>
      </c>
      <c r="K342" s="6">
        <v>0.129166671875</v>
      </c>
      <c r="L342" s="17">
        <v>8266667</v>
      </c>
      <c r="M342" s="17">
        <v>55733333</v>
      </c>
      <c r="N342" s="1"/>
      <c r="O342" s="1"/>
      <c r="P342" s="33" t="s">
        <v>575</v>
      </c>
    </row>
    <row r="343" spans="2:16" s="12" customFormat="1" ht="33.75" x14ac:dyDescent="0.25">
      <c r="B343" s="22">
        <v>342</v>
      </c>
      <c r="C343" s="63" t="s">
        <v>1193</v>
      </c>
      <c r="D343" s="18" t="s">
        <v>601</v>
      </c>
      <c r="E343" s="23" t="s">
        <v>907</v>
      </c>
      <c r="F343" s="20" t="s">
        <v>969</v>
      </c>
      <c r="G343" s="24" t="s">
        <v>602</v>
      </c>
      <c r="H343" s="25">
        <v>44281</v>
      </c>
      <c r="I343" s="25">
        <v>44545</v>
      </c>
      <c r="J343" s="23">
        <v>24212650</v>
      </c>
      <c r="K343" s="6">
        <v>0</v>
      </c>
      <c r="L343" s="17">
        <v>0</v>
      </c>
      <c r="M343" s="17">
        <v>24212650</v>
      </c>
      <c r="N343" s="19"/>
      <c r="O343" s="19"/>
      <c r="P343" s="33" t="s">
        <v>603</v>
      </c>
    </row>
    <row r="344" spans="2:16" s="12" customFormat="1" ht="45" x14ac:dyDescent="0.25">
      <c r="B344" s="22">
        <v>343</v>
      </c>
      <c r="C344" s="63" t="s">
        <v>1193</v>
      </c>
      <c r="D344" s="18" t="s">
        <v>1085</v>
      </c>
      <c r="E344" s="23" t="s">
        <v>907</v>
      </c>
      <c r="F344" s="20" t="s">
        <v>945</v>
      </c>
      <c r="G344" s="24" t="s">
        <v>908</v>
      </c>
      <c r="H344" s="25">
        <v>44306</v>
      </c>
      <c r="I344" s="25">
        <v>44670</v>
      </c>
      <c r="J344" s="23">
        <v>20115000</v>
      </c>
      <c r="K344" s="6">
        <v>0</v>
      </c>
      <c r="L344" s="17">
        <v>0</v>
      </c>
      <c r="M344" s="17">
        <v>20115000</v>
      </c>
      <c r="N344" s="19"/>
      <c r="O344" s="19"/>
      <c r="P344" s="33" t="s">
        <v>942</v>
      </c>
    </row>
    <row r="345" spans="2:16" s="12" customFormat="1" ht="78.75" x14ac:dyDescent="0.25">
      <c r="B345" s="22">
        <v>344</v>
      </c>
      <c r="C345" s="63" t="s">
        <v>1193</v>
      </c>
      <c r="D345" s="8" t="s">
        <v>1086</v>
      </c>
      <c r="E345" s="23">
        <v>5622100</v>
      </c>
      <c r="F345" s="20" t="s">
        <v>897</v>
      </c>
      <c r="G345" s="24" t="s">
        <v>244</v>
      </c>
      <c r="H345" s="25">
        <v>44286</v>
      </c>
      <c r="I345" s="25">
        <v>44540</v>
      </c>
      <c r="J345" s="23">
        <v>47787850</v>
      </c>
      <c r="K345" s="6">
        <v>0.11764705882352941</v>
      </c>
      <c r="L345" s="17">
        <v>5622100</v>
      </c>
      <c r="M345" s="17">
        <v>42165750</v>
      </c>
      <c r="N345" s="1"/>
      <c r="O345" s="1"/>
      <c r="P345" s="33" t="s">
        <v>576</v>
      </c>
    </row>
    <row r="346" spans="2:16" s="12" customFormat="1" ht="45" x14ac:dyDescent="0.25">
      <c r="B346" s="22">
        <v>345</v>
      </c>
      <c r="C346" s="63" t="s">
        <v>1193</v>
      </c>
      <c r="D346" s="8" t="s">
        <v>235</v>
      </c>
      <c r="E346" s="23">
        <v>5700000</v>
      </c>
      <c r="F346" s="20" t="s">
        <v>898</v>
      </c>
      <c r="G346" s="24" t="s">
        <v>245</v>
      </c>
      <c r="H346" s="25">
        <v>44285</v>
      </c>
      <c r="I346" s="25">
        <v>44498</v>
      </c>
      <c r="J346" s="23">
        <v>39900000</v>
      </c>
      <c r="K346" s="6">
        <v>0.14761904761904762</v>
      </c>
      <c r="L346" s="17">
        <v>5890000</v>
      </c>
      <c r="M346" s="17">
        <v>34010000</v>
      </c>
      <c r="N346" s="1"/>
      <c r="O346" s="1"/>
      <c r="P346" s="33" t="s">
        <v>577</v>
      </c>
    </row>
    <row r="347" spans="2:16" s="12" customFormat="1" ht="33.75" x14ac:dyDescent="0.25">
      <c r="B347" s="22">
        <v>346</v>
      </c>
      <c r="C347" s="63" t="s">
        <v>1193</v>
      </c>
      <c r="D347" s="18" t="s">
        <v>605</v>
      </c>
      <c r="E347" s="23">
        <v>2629800</v>
      </c>
      <c r="F347" s="20" t="s">
        <v>970</v>
      </c>
      <c r="G347" s="24" t="s">
        <v>584</v>
      </c>
      <c r="H347" s="25">
        <v>44273</v>
      </c>
      <c r="I347" s="25">
        <v>44304</v>
      </c>
      <c r="J347" s="23">
        <v>2629800</v>
      </c>
      <c r="K347" s="6">
        <v>1</v>
      </c>
      <c r="L347" s="17">
        <v>2629800</v>
      </c>
      <c r="M347" s="17">
        <v>0</v>
      </c>
      <c r="N347" s="19"/>
      <c r="O347" s="19"/>
      <c r="P347" s="33" t="s">
        <v>604</v>
      </c>
    </row>
    <row r="348" spans="2:16" s="12" customFormat="1" ht="78.75" x14ac:dyDescent="0.25">
      <c r="B348" s="22">
        <v>347</v>
      </c>
      <c r="C348" s="63" t="s">
        <v>1193</v>
      </c>
      <c r="D348" s="8" t="s">
        <v>1087</v>
      </c>
      <c r="E348" s="23">
        <v>5000000</v>
      </c>
      <c r="F348" s="20"/>
      <c r="G348" s="24" t="s">
        <v>246</v>
      </c>
      <c r="H348" s="25">
        <v>44286</v>
      </c>
      <c r="I348" s="25">
        <v>44469</v>
      </c>
      <c r="J348" s="23">
        <v>30000000</v>
      </c>
      <c r="K348" s="6">
        <v>0.16666666666666666</v>
      </c>
      <c r="L348" s="17">
        <v>5000000</v>
      </c>
      <c r="M348" s="17">
        <v>25000000</v>
      </c>
      <c r="N348" s="1"/>
      <c r="O348" s="1"/>
      <c r="P348" s="33" t="s">
        <v>578</v>
      </c>
    </row>
    <row r="349" spans="2:16" s="12" customFormat="1" ht="56.25" x14ac:dyDescent="0.25">
      <c r="B349" s="22">
        <v>348</v>
      </c>
      <c r="C349" s="63" t="s">
        <v>1193</v>
      </c>
      <c r="D349" s="8" t="s">
        <v>1088</v>
      </c>
      <c r="E349" s="23">
        <v>4250000</v>
      </c>
      <c r="F349" s="20" t="s">
        <v>946</v>
      </c>
      <c r="G349" s="24" t="s">
        <v>244</v>
      </c>
      <c r="H349" s="25">
        <v>44295</v>
      </c>
      <c r="I349" s="25">
        <v>44553</v>
      </c>
      <c r="J349" s="23">
        <v>36125000</v>
      </c>
      <c r="K349" s="6">
        <v>8.6274519031141875E-2</v>
      </c>
      <c r="L349" s="17">
        <v>3116667</v>
      </c>
      <c r="M349" s="17">
        <v>33008333</v>
      </c>
      <c r="N349" s="1"/>
      <c r="O349" s="1"/>
      <c r="P349" s="33" t="s">
        <v>943</v>
      </c>
    </row>
    <row r="350" spans="2:16" s="12" customFormat="1" ht="45" x14ac:dyDescent="0.25">
      <c r="B350" s="22">
        <v>349</v>
      </c>
      <c r="C350" s="63" t="s">
        <v>1193</v>
      </c>
      <c r="D350" s="8" t="s">
        <v>236</v>
      </c>
      <c r="E350" s="23">
        <v>3072300</v>
      </c>
      <c r="F350" s="20" t="s">
        <v>899</v>
      </c>
      <c r="G350" s="24" t="s">
        <v>247</v>
      </c>
      <c r="H350" s="25">
        <v>44285</v>
      </c>
      <c r="I350" s="25">
        <v>44559</v>
      </c>
      <c r="J350" s="23">
        <v>27650700</v>
      </c>
      <c r="K350" s="6">
        <v>0.11481481481481481</v>
      </c>
      <c r="L350" s="17">
        <v>3174710</v>
      </c>
      <c r="M350" s="17">
        <v>24475990</v>
      </c>
      <c r="N350" s="1"/>
      <c r="O350" s="1"/>
      <c r="P350" s="33" t="s">
        <v>579</v>
      </c>
    </row>
    <row r="351" spans="2:16" s="12" customFormat="1" ht="45" x14ac:dyDescent="0.25">
      <c r="B351" s="22">
        <v>350</v>
      </c>
      <c r="C351" s="63" t="s">
        <v>1193</v>
      </c>
      <c r="D351" s="8" t="s">
        <v>237</v>
      </c>
      <c r="E351" s="23">
        <v>3072300</v>
      </c>
      <c r="F351" s="20" t="s">
        <v>953</v>
      </c>
      <c r="G351" s="24" t="s">
        <v>247</v>
      </c>
      <c r="H351" s="25">
        <v>44286</v>
      </c>
      <c r="I351" s="25">
        <v>44560</v>
      </c>
      <c r="J351" s="23">
        <v>27650700</v>
      </c>
      <c r="K351" s="6">
        <v>0.1111111111111111</v>
      </c>
      <c r="L351" s="17">
        <v>3072300</v>
      </c>
      <c r="M351" s="17">
        <v>24578400</v>
      </c>
      <c r="N351" s="1"/>
      <c r="O351" s="1"/>
      <c r="P351" s="33" t="s">
        <v>580</v>
      </c>
    </row>
    <row r="352" spans="2:16" s="12" customFormat="1" ht="56.25" x14ac:dyDescent="0.25">
      <c r="B352" s="22">
        <v>351</v>
      </c>
      <c r="C352" s="63" t="s">
        <v>1193</v>
      </c>
      <c r="D352" s="8" t="s">
        <v>900</v>
      </c>
      <c r="E352" s="23">
        <v>1797184</v>
      </c>
      <c r="F352" s="20" t="s">
        <v>971</v>
      </c>
      <c r="G352" s="24" t="s">
        <v>908</v>
      </c>
      <c r="H352" s="25">
        <v>44287</v>
      </c>
      <c r="I352" s="25">
        <v>44651</v>
      </c>
      <c r="J352" s="23">
        <v>0</v>
      </c>
      <c r="K352" s="6">
        <v>0</v>
      </c>
      <c r="L352" s="17">
        <v>0</v>
      </c>
      <c r="M352" s="17">
        <v>0</v>
      </c>
      <c r="N352" s="1"/>
      <c r="O352" s="1"/>
      <c r="P352" s="33" t="s">
        <v>910</v>
      </c>
    </row>
    <row r="353" spans="2:16" s="12" customFormat="1" ht="33.75" x14ac:dyDescent="0.25">
      <c r="B353" s="22">
        <v>352</v>
      </c>
      <c r="C353" s="63" t="s">
        <v>1193</v>
      </c>
      <c r="D353" s="8" t="s">
        <v>599</v>
      </c>
      <c r="E353" s="23">
        <v>64626</v>
      </c>
      <c r="F353" s="20" t="s">
        <v>972</v>
      </c>
      <c r="G353" s="24" t="s">
        <v>584</v>
      </c>
      <c r="H353" s="25">
        <v>44285</v>
      </c>
      <c r="I353" s="25">
        <v>44316</v>
      </c>
      <c r="J353" s="23">
        <v>64626</v>
      </c>
      <c r="K353" s="6">
        <v>0</v>
      </c>
      <c r="L353" s="17">
        <v>0</v>
      </c>
      <c r="M353" s="17">
        <v>64626</v>
      </c>
      <c r="N353" s="1"/>
      <c r="O353" s="1"/>
      <c r="P353" s="33" t="s">
        <v>911</v>
      </c>
    </row>
    <row r="354" spans="2:16" s="12" customFormat="1" ht="33.75" x14ac:dyDescent="0.25">
      <c r="B354" s="22">
        <v>353</v>
      </c>
      <c r="C354" s="63" t="s">
        <v>1193</v>
      </c>
      <c r="D354" s="8" t="s">
        <v>599</v>
      </c>
      <c r="E354" s="23">
        <v>349635</v>
      </c>
      <c r="F354" s="20" t="s">
        <v>1167</v>
      </c>
      <c r="G354" s="24" t="s">
        <v>584</v>
      </c>
      <c r="H354" s="25">
        <v>44285</v>
      </c>
      <c r="I354" s="25">
        <v>44316</v>
      </c>
      <c r="J354" s="23">
        <v>349635</v>
      </c>
      <c r="K354" s="6">
        <v>0</v>
      </c>
      <c r="L354" s="17">
        <v>0</v>
      </c>
      <c r="M354" s="17">
        <v>349635</v>
      </c>
      <c r="N354" s="1"/>
      <c r="O354" s="1"/>
      <c r="P354" s="33" t="s">
        <v>912</v>
      </c>
    </row>
    <row r="355" spans="2:16" s="12" customFormat="1" ht="33.75" x14ac:dyDescent="0.25">
      <c r="B355" s="22">
        <v>354</v>
      </c>
      <c r="C355" s="63" t="s">
        <v>1193</v>
      </c>
      <c r="D355" s="8" t="s">
        <v>901</v>
      </c>
      <c r="E355" s="23">
        <v>1797400</v>
      </c>
      <c r="F355" s="20" t="s">
        <v>954</v>
      </c>
      <c r="G355" s="24" t="s">
        <v>590</v>
      </c>
      <c r="H355" s="25">
        <v>44298</v>
      </c>
      <c r="I355" s="25">
        <v>44450</v>
      </c>
      <c r="J355" s="23">
        <v>8987000</v>
      </c>
      <c r="K355" s="6">
        <v>0.12666662957605429</v>
      </c>
      <c r="L355" s="17">
        <v>1138353</v>
      </c>
      <c r="M355" s="17">
        <v>7848647</v>
      </c>
      <c r="N355" s="1"/>
      <c r="O355" s="1"/>
      <c r="P355" s="33" t="s">
        <v>913</v>
      </c>
    </row>
    <row r="356" spans="2:16" s="12" customFormat="1" ht="33.75" x14ac:dyDescent="0.25">
      <c r="B356" s="22">
        <v>355</v>
      </c>
      <c r="C356" s="63" t="s">
        <v>1193</v>
      </c>
      <c r="D356" s="8" t="s">
        <v>902</v>
      </c>
      <c r="E356" s="23" t="s">
        <v>907</v>
      </c>
      <c r="F356" s="20" t="s">
        <v>973</v>
      </c>
      <c r="G356" s="24" t="s">
        <v>909</v>
      </c>
      <c r="H356" s="25">
        <v>44298</v>
      </c>
      <c r="I356" s="25">
        <v>44342</v>
      </c>
      <c r="J356" s="23">
        <v>11200000</v>
      </c>
      <c r="K356" s="6">
        <v>0</v>
      </c>
      <c r="L356" s="17">
        <v>0</v>
      </c>
      <c r="M356" s="17">
        <v>11200000</v>
      </c>
      <c r="N356" s="1"/>
      <c r="O356" s="1"/>
      <c r="P356" s="33" t="s">
        <v>914</v>
      </c>
    </row>
    <row r="357" spans="2:16" s="12" customFormat="1" ht="45" x14ac:dyDescent="0.25">
      <c r="B357" s="22">
        <v>356</v>
      </c>
      <c r="C357" s="63" t="s">
        <v>1193</v>
      </c>
      <c r="D357" s="8" t="s">
        <v>1089</v>
      </c>
      <c r="E357" s="23">
        <v>6000000</v>
      </c>
      <c r="F357" s="20" t="s">
        <v>955</v>
      </c>
      <c r="G357" s="24" t="s">
        <v>246</v>
      </c>
      <c r="H357" s="25">
        <v>44300</v>
      </c>
      <c r="I357" s="25">
        <v>44482</v>
      </c>
      <c r="J357" s="23">
        <v>36000000</v>
      </c>
      <c r="K357" s="6">
        <v>9.4444444444444442E-2</v>
      </c>
      <c r="L357" s="17">
        <v>3400000</v>
      </c>
      <c r="M357" s="17">
        <v>32600000</v>
      </c>
      <c r="N357" s="1"/>
      <c r="O357" s="1"/>
      <c r="P357" s="33" t="s">
        <v>915</v>
      </c>
    </row>
    <row r="358" spans="2:16" s="12" customFormat="1" ht="67.5" x14ac:dyDescent="0.25">
      <c r="B358" s="22">
        <v>357</v>
      </c>
      <c r="C358" s="63" t="s">
        <v>1193</v>
      </c>
      <c r="D358" s="8" t="s">
        <v>903</v>
      </c>
      <c r="E358" s="23">
        <v>3866500</v>
      </c>
      <c r="F358" s="20" t="s">
        <v>956</v>
      </c>
      <c r="G358" s="24" t="s">
        <v>252</v>
      </c>
      <c r="H358" s="25">
        <v>44300</v>
      </c>
      <c r="I358" s="25">
        <v>44421</v>
      </c>
      <c r="J358" s="23">
        <v>15466000</v>
      </c>
      <c r="K358" s="6">
        <v>0.1416666882193198</v>
      </c>
      <c r="L358" s="17">
        <v>2191017</v>
      </c>
      <c r="M358" s="17">
        <v>13274983</v>
      </c>
      <c r="N358" s="1"/>
      <c r="O358" s="1"/>
      <c r="P358" s="33" t="s">
        <v>916</v>
      </c>
    </row>
    <row r="359" spans="2:16" s="12" customFormat="1" ht="56.25" x14ac:dyDescent="0.25">
      <c r="B359" s="22">
        <v>358</v>
      </c>
      <c r="C359" s="63" t="s">
        <v>1193</v>
      </c>
      <c r="D359" s="8" t="s">
        <v>904</v>
      </c>
      <c r="E359" s="23" t="s">
        <v>907</v>
      </c>
      <c r="F359" s="20" t="s">
        <v>974</v>
      </c>
      <c r="G359" s="24" t="s">
        <v>247</v>
      </c>
      <c r="H359" s="25">
        <v>44305</v>
      </c>
      <c r="I359" s="25">
        <v>44540</v>
      </c>
      <c r="J359" s="23">
        <v>1000000</v>
      </c>
      <c r="K359" s="6">
        <v>0</v>
      </c>
      <c r="L359" s="17">
        <v>0</v>
      </c>
      <c r="M359" s="17">
        <v>1000000</v>
      </c>
      <c r="N359" s="1"/>
      <c r="O359" s="1"/>
      <c r="P359" s="33" t="s">
        <v>917</v>
      </c>
    </row>
    <row r="360" spans="2:16" s="12" customFormat="1" ht="67.5" x14ac:dyDescent="0.25">
      <c r="B360" s="22">
        <v>359</v>
      </c>
      <c r="C360" s="63" t="s">
        <v>1193</v>
      </c>
      <c r="D360" s="8" t="s">
        <v>1090</v>
      </c>
      <c r="E360" s="23">
        <v>0</v>
      </c>
      <c r="F360" s="20" t="s">
        <v>1168</v>
      </c>
      <c r="G360" s="24" t="s">
        <v>1128</v>
      </c>
      <c r="H360" s="25">
        <v>44327</v>
      </c>
      <c r="I360" s="25">
        <v>45422</v>
      </c>
      <c r="J360" s="23">
        <v>0</v>
      </c>
      <c r="K360" s="6">
        <v>0</v>
      </c>
      <c r="L360" s="17">
        <v>0</v>
      </c>
      <c r="M360" s="17">
        <v>0</v>
      </c>
      <c r="N360" s="1"/>
      <c r="O360" s="1"/>
      <c r="P360" s="33" t="s">
        <v>1132</v>
      </c>
    </row>
    <row r="361" spans="2:16" s="12" customFormat="1" ht="33.75" x14ac:dyDescent="0.25">
      <c r="B361" s="22">
        <v>360</v>
      </c>
      <c r="C361" s="63" t="s">
        <v>1193</v>
      </c>
      <c r="D361" s="8" t="s">
        <v>1091</v>
      </c>
      <c r="E361" s="23" t="s">
        <v>907</v>
      </c>
      <c r="F361" s="20" t="s">
        <v>1169</v>
      </c>
      <c r="G361" s="24" t="s">
        <v>252</v>
      </c>
      <c r="H361" s="25">
        <v>44302</v>
      </c>
      <c r="I361" s="25">
        <v>44423</v>
      </c>
      <c r="J361" s="23">
        <v>26590100</v>
      </c>
      <c r="K361" s="6">
        <v>0</v>
      </c>
      <c r="L361" s="17">
        <v>0</v>
      </c>
      <c r="M361" s="17">
        <v>26590100</v>
      </c>
      <c r="N361" s="1"/>
      <c r="O361" s="1"/>
      <c r="P361" s="33" t="s">
        <v>1133</v>
      </c>
    </row>
    <row r="362" spans="2:16" s="12" customFormat="1" ht="67.5" x14ac:dyDescent="0.25">
      <c r="B362" s="22">
        <v>361</v>
      </c>
      <c r="C362" s="63" t="s">
        <v>1194</v>
      </c>
      <c r="D362" s="8" t="s">
        <v>1092</v>
      </c>
      <c r="E362" s="23">
        <v>6000000</v>
      </c>
      <c r="F362" s="20" t="s">
        <v>957</v>
      </c>
      <c r="G362" s="24" t="s">
        <v>245</v>
      </c>
      <c r="H362" s="25">
        <v>44309</v>
      </c>
      <c r="I362" s="25">
        <v>44522</v>
      </c>
      <c r="J362" s="23">
        <v>42000000</v>
      </c>
      <c r="K362" s="6">
        <v>3.8095238095238099E-2</v>
      </c>
      <c r="L362" s="17">
        <v>1600000</v>
      </c>
      <c r="M362" s="17">
        <v>40400000</v>
      </c>
      <c r="N362" s="1"/>
      <c r="O362" s="1"/>
      <c r="P362" s="33" t="s">
        <v>1134</v>
      </c>
    </row>
    <row r="363" spans="2:16" s="12" customFormat="1" ht="67.5" x14ac:dyDescent="0.25">
      <c r="B363" s="22">
        <v>362</v>
      </c>
      <c r="C363" s="63" t="s">
        <v>1193</v>
      </c>
      <c r="D363" s="8" t="s">
        <v>905</v>
      </c>
      <c r="E363" s="23">
        <v>5000000</v>
      </c>
      <c r="F363" s="20" t="s">
        <v>958</v>
      </c>
      <c r="G363" s="24" t="s">
        <v>243</v>
      </c>
      <c r="H363" s="25">
        <v>44309</v>
      </c>
      <c r="I363" s="25">
        <v>44491</v>
      </c>
      <c r="J363" s="23">
        <v>30000000</v>
      </c>
      <c r="K363" s="6">
        <v>0</v>
      </c>
      <c r="L363" s="17">
        <v>0</v>
      </c>
      <c r="M363" s="17">
        <v>30000000</v>
      </c>
      <c r="N363" s="1"/>
      <c r="O363" s="1"/>
      <c r="P363" s="33" t="s">
        <v>1135</v>
      </c>
    </row>
    <row r="364" spans="2:16" s="12" customFormat="1" ht="33.75" x14ac:dyDescent="0.25">
      <c r="B364" s="22">
        <v>363</v>
      </c>
      <c r="C364" s="63" t="s">
        <v>1193</v>
      </c>
      <c r="D364" s="8" t="s">
        <v>906</v>
      </c>
      <c r="E364" s="23" t="s">
        <v>907</v>
      </c>
      <c r="F364" s="20" t="s">
        <v>975</v>
      </c>
      <c r="G364" s="24" t="s">
        <v>908</v>
      </c>
      <c r="H364" s="25">
        <v>44317</v>
      </c>
      <c r="I364" s="25">
        <v>44593</v>
      </c>
      <c r="J364" s="23">
        <v>8800000</v>
      </c>
      <c r="K364" s="6">
        <v>0</v>
      </c>
      <c r="L364" s="17">
        <v>0</v>
      </c>
      <c r="M364" s="17">
        <v>8800000</v>
      </c>
      <c r="N364" s="1"/>
      <c r="O364" s="1"/>
      <c r="P364" s="33" t="s">
        <v>918</v>
      </c>
    </row>
    <row r="365" spans="2:16" s="12" customFormat="1" ht="90" x14ac:dyDescent="0.25">
      <c r="B365" s="22">
        <v>364</v>
      </c>
      <c r="C365" s="63" t="s">
        <v>1193</v>
      </c>
      <c r="D365" s="8" t="s">
        <v>1093</v>
      </c>
      <c r="E365" s="23" t="s">
        <v>907</v>
      </c>
      <c r="F365" s="20" t="s">
        <v>976</v>
      </c>
      <c r="G365" s="24" t="s">
        <v>247</v>
      </c>
      <c r="H365" s="25">
        <v>44307</v>
      </c>
      <c r="I365" s="25">
        <v>44587</v>
      </c>
      <c r="J365" s="23">
        <v>93317791</v>
      </c>
      <c r="K365" s="6">
        <v>0</v>
      </c>
      <c r="L365" s="17">
        <v>0</v>
      </c>
      <c r="M365" s="17">
        <v>93317791</v>
      </c>
      <c r="N365" s="1"/>
      <c r="O365" s="1"/>
      <c r="P365" s="33" t="s">
        <v>919</v>
      </c>
    </row>
    <row r="366" spans="2:16" s="12" customFormat="1" ht="67.5" x14ac:dyDescent="0.25">
      <c r="B366" s="22">
        <v>365</v>
      </c>
      <c r="C366" s="63" t="s">
        <v>1193</v>
      </c>
      <c r="D366" s="8" t="s">
        <v>1094</v>
      </c>
      <c r="E366" s="23">
        <v>3762000</v>
      </c>
      <c r="F366" s="20"/>
      <c r="G366" s="24" t="s">
        <v>244</v>
      </c>
      <c r="H366" s="25">
        <v>44316</v>
      </c>
      <c r="I366" s="25">
        <v>44561</v>
      </c>
      <c r="J366" s="23">
        <v>31977000</v>
      </c>
      <c r="K366" s="6">
        <v>0</v>
      </c>
      <c r="L366" s="17">
        <v>0</v>
      </c>
      <c r="M366" s="17">
        <v>31977000</v>
      </c>
      <c r="N366" s="1"/>
      <c r="O366" s="1"/>
      <c r="P366" s="33" t="s">
        <v>920</v>
      </c>
    </row>
    <row r="367" spans="2:16" s="12" customFormat="1" ht="67.5" x14ac:dyDescent="0.25">
      <c r="B367" s="22">
        <v>366</v>
      </c>
      <c r="C367" s="63" t="s">
        <v>1193</v>
      </c>
      <c r="D367" s="8" t="s">
        <v>1095</v>
      </c>
      <c r="E367" s="23">
        <v>5000000</v>
      </c>
      <c r="F367" s="20"/>
      <c r="G367" s="24" t="s">
        <v>245</v>
      </c>
      <c r="H367" s="25">
        <v>44315</v>
      </c>
      <c r="I367" s="25">
        <v>44528</v>
      </c>
      <c r="J367" s="23">
        <v>35000000</v>
      </c>
      <c r="K367" s="6">
        <v>0</v>
      </c>
      <c r="L367" s="17">
        <v>0</v>
      </c>
      <c r="M367" s="17">
        <v>35000000</v>
      </c>
      <c r="N367" s="1"/>
      <c r="O367" s="1"/>
      <c r="P367" s="34" t="s">
        <v>921</v>
      </c>
    </row>
    <row r="368" spans="2:16" s="12" customFormat="1" ht="56.25" x14ac:dyDescent="0.25">
      <c r="B368" s="22">
        <v>367</v>
      </c>
      <c r="C368" s="63" t="s">
        <v>1193</v>
      </c>
      <c r="D368" s="8" t="s">
        <v>1096</v>
      </c>
      <c r="E368" s="23">
        <v>6300000</v>
      </c>
      <c r="F368" s="20"/>
      <c r="G368" s="24" t="s">
        <v>1129</v>
      </c>
      <c r="H368" s="25">
        <v>44316</v>
      </c>
      <c r="I368" s="25">
        <v>44376</v>
      </c>
      <c r="J368" s="23">
        <v>12600000</v>
      </c>
      <c r="K368" s="6">
        <v>0</v>
      </c>
      <c r="L368" s="17">
        <v>0</v>
      </c>
      <c r="M368" s="17">
        <v>12600000</v>
      </c>
      <c r="N368" s="1"/>
      <c r="O368" s="1"/>
      <c r="P368" s="34" t="s">
        <v>1136</v>
      </c>
    </row>
    <row r="369" spans="2:16" s="12" customFormat="1" ht="90" x14ac:dyDescent="0.25">
      <c r="B369" s="22">
        <v>368</v>
      </c>
      <c r="C369" s="63" t="s">
        <v>1193</v>
      </c>
      <c r="D369" s="8" t="s">
        <v>1097</v>
      </c>
      <c r="E369" s="23" t="s">
        <v>907</v>
      </c>
      <c r="F369" s="20" t="s">
        <v>1170</v>
      </c>
      <c r="G369" s="24" t="s">
        <v>238</v>
      </c>
      <c r="H369" s="25">
        <v>44316</v>
      </c>
      <c r="I369" s="25">
        <v>44561</v>
      </c>
      <c r="J369" s="23">
        <v>109988340</v>
      </c>
      <c r="K369" s="6">
        <v>0</v>
      </c>
      <c r="L369" s="17">
        <v>0</v>
      </c>
      <c r="M369" s="17">
        <v>109988340</v>
      </c>
      <c r="N369" s="1"/>
      <c r="O369" s="1"/>
      <c r="P369" s="34" t="s">
        <v>1137</v>
      </c>
    </row>
    <row r="370" spans="2:16" s="12" customFormat="1" ht="56.25" x14ac:dyDescent="0.25">
      <c r="B370" s="22">
        <v>369</v>
      </c>
      <c r="C370" s="63" t="s">
        <v>1193</v>
      </c>
      <c r="D370" s="8" t="s">
        <v>1098</v>
      </c>
      <c r="E370" s="23" t="s">
        <v>907</v>
      </c>
      <c r="F370" s="20" t="s">
        <v>1171</v>
      </c>
      <c r="G370" s="24" t="s">
        <v>247</v>
      </c>
      <c r="H370" s="25">
        <v>44332</v>
      </c>
      <c r="I370" s="25">
        <v>44607</v>
      </c>
      <c r="J370" s="23">
        <v>1275320906</v>
      </c>
      <c r="K370" s="6">
        <v>0</v>
      </c>
      <c r="L370" s="17">
        <v>0</v>
      </c>
      <c r="M370" s="17">
        <v>1275320906</v>
      </c>
      <c r="N370" s="1"/>
      <c r="O370" s="1"/>
      <c r="P370" s="34" t="s">
        <v>1138</v>
      </c>
    </row>
    <row r="371" spans="2:16" s="12" customFormat="1" ht="56.25" x14ac:dyDescent="0.25">
      <c r="B371" s="22">
        <v>370</v>
      </c>
      <c r="C371" s="63" t="s">
        <v>1193</v>
      </c>
      <c r="D371" s="8" t="s">
        <v>1099</v>
      </c>
      <c r="E371" s="23" t="s">
        <v>907</v>
      </c>
      <c r="F371" s="20" t="s">
        <v>1172</v>
      </c>
      <c r="G371" s="24" t="s">
        <v>590</v>
      </c>
      <c r="H371" s="25">
        <v>44327</v>
      </c>
      <c r="I371" s="25">
        <v>44479</v>
      </c>
      <c r="J371" s="23">
        <v>319331185</v>
      </c>
      <c r="K371" s="6">
        <v>0</v>
      </c>
      <c r="L371" s="17">
        <v>0</v>
      </c>
      <c r="M371" s="17">
        <v>319331185</v>
      </c>
      <c r="N371" s="1"/>
      <c r="O371" s="1"/>
      <c r="P371" s="33" t="s">
        <v>1139</v>
      </c>
    </row>
    <row r="372" spans="2:16" s="12" customFormat="1" ht="45" x14ac:dyDescent="0.25">
      <c r="B372" s="22">
        <v>371</v>
      </c>
      <c r="C372" s="63" t="s">
        <v>1193</v>
      </c>
      <c r="D372" s="8" t="s">
        <v>1100</v>
      </c>
      <c r="E372" s="23" t="s">
        <v>907</v>
      </c>
      <c r="F372" s="20" t="s">
        <v>1173</v>
      </c>
      <c r="G372" s="24" t="s">
        <v>248</v>
      </c>
      <c r="H372" s="25">
        <v>44336</v>
      </c>
      <c r="I372" s="25">
        <v>44396</v>
      </c>
      <c r="J372" s="23">
        <v>21966564</v>
      </c>
      <c r="K372" s="6">
        <v>0</v>
      </c>
      <c r="L372" s="17">
        <v>0</v>
      </c>
      <c r="M372" s="17">
        <v>21966564</v>
      </c>
      <c r="N372" s="1"/>
      <c r="O372" s="1"/>
      <c r="P372" s="33" t="s">
        <v>1140</v>
      </c>
    </row>
    <row r="373" spans="2:16" s="12" customFormat="1" ht="56.25" x14ac:dyDescent="0.25">
      <c r="B373" s="22">
        <v>372</v>
      </c>
      <c r="C373" s="63" t="s">
        <v>1193</v>
      </c>
      <c r="D373" s="8" t="s">
        <v>1101</v>
      </c>
      <c r="E373" s="23" t="s">
        <v>907</v>
      </c>
      <c r="F373" s="20" t="s">
        <v>1174</v>
      </c>
      <c r="G373" s="24" t="s">
        <v>250</v>
      </c>
      <c r="H373" s="25">
        <v>44330</v>
      </c>
      <c r="I373" s="25">
        <v>44571</v>
      </c>
      <c r="J373" s="23">
        <v>105165000</v>
      </c>
      <c r="K373" s="6">
        <v>0</v>
      </c>
      <c r="L373" s="17">
        <v>0</v>
      </c>
      <c r="M373" s="17">
        <v>105165000</v>
      </c>
      <c r="N373" s="1"/>
      <c r="O373" s="1"/>
      <c r="P373" s="33" t="s">
        <v>1141</v>
      </c>
    </row>
    <row r="374" spans="2:16" s="12" customFormat="1" ht="45" x14ac:dyDescent="0.25">
      <c r="B374" s="22">
        <v>373</v>
      </c>
      <c r="C374" s="63" t="s">
        <v>1193</v>
      </c>
      <c r="D374" s="8" t="s">
        <v>1102</v>
      </c>
      <c r="E374" s="23" t="s">
        <v>907</v>
      </c>
      <c r="F374" s="20" t="s">
        <v>1175</v>
      </c>
      <c r="G374" s="24" t="s">
        <v>590</v>
      </c>
      <c r="H374" s="25">
        <v>44348</v>
      </c>
      <c r="I374" s="25">
        <v>44500</v>
      </c>
      <c r="J374" s="23">
        <v>47231245</v>
      </c>
      <c r="K374" s="6">
        <v>0</v>
      </c>
      <c r="L374" s="17">
        <v>0</v>
      </c>
      <c r="M374" s="17">
        <v>47231245</v>
      </c>
      <c r="N374" s="1"/>
      <c r="O374" s="1"/>
      <c r="P374" s="33" t="s">
        <v>1142</v>
      </c>
    </row>
    <row r="375" spans="2:16" s="12" customFormat="1" ht="123.75" x14ac:dyDescent="0.25">
      <c r="B375" s="22">
        <v>374</v>
      </c>
      <c r="C375" s="63" t="s">
        <v>1193</v>
      </c>
      <c r="D375" s="8" t="s">
        <v>1103</v>
      </c>
      <c r="E375" s="23" t="s">
        <v>907</v>
      </c>
      <c r="F375" s="20" t="s">
        <v>1176</v>
      </c>
      <c r="G375" s="24" t="s">
        <v>1130</v>
      </c>
      <c r="H375" s="25">
        <v>44340</v>
      </c>
      <c r="I375" s="25">
        <v>44499</v>
      </c>
      <c r="J375" s="23">
        <v>22165000</v>
      </c>
      <c r="K375" s="6">
        <v>0</v>
      </c>
      <c r="L375" s="17">
        <v>0</v>
      </c>
      <c r="M375" s="17">
        <v>22165000</v>
      </c>
      <c r="N375" s="1"/>
      <c r="O375" s="1"/>
      <c r="P375" s="33" t="s">
        <v>1143</v>
      </c>
    </row>
    <row r="376" spans="2:16" s="12" customFormat="1" ht="67.5" x14ac:dyDescent="0.25">
      <c r="B376" s="22">
        <v>376</v>
      </c>
      <c r="C376" s="63" t="s">
        <v>1193</v>
      </c>
      <c r="D376" s="8" t="s">
        <v>1104</v>
      </c>
      <c r="E376" s="23">
        <v>1797400</v>
      </c>
      <c r="F376" s="20"/>
      <c r="G376" s="24" t="s">
        <v>248</v>
      </c>
      <c r="H376" s="25">
        <v>44342</v>
      </c>
      <c r="I376" s="25">
        <v>44402</v>
      </c>
      <c r="J376" s="23">
        <v>3594800</v>
      </c>
      <c r="K376" s="6">
        <v>0</v>
      </c>
      <c r="L376" s="17">
        <v>0</v>
      </c>
      <c r="M376" s="17">
        <v>3594800</v>
      </c>
      <c r="N376" s="1"/>
      <c r="O376" s="1"/>
      <c r="P376" s="33" t="s">
        <v>1144</v>
      </c>
    </row>
    <row r="377" spans="2:16" s="12" customFormat="1" ht="67.5" x14ac:dyDescent="0.25">
      <c r="B377" s="22">
        <v>377</v>
      </c>
      <c r="C377" s="63" t="s">
        <v>1193</v>
      </c>
      <c r="D377" s="8" t="s">
        <v>1105</v>
      </c>
      <c r="E377" s="23">
        <v>1797400</v>
      </c>
      <c r="F377" s="20"/>
      <c r="G377" s="24" t="s">
        <v>248</v>
      </c>
      <c r="H377" s="25">
        <v>44342</v>
      </c>
      <c r="I377" s="25">
        <v>44402</v>
      </c>
      <c r="J377" s="23">
        <v>3594800</v>
      </c>
      <c r="K377" s="6">
        <v>0</v>
      </c>
      <c r="L377" s="17">
        <v>0</v>
      </c>
      <c r="M377" s="17">
        <v>3594800</v>
      </c>
      <c r="N377" s="1"/>
      <c r="O377" s="1"/>
      <c r="P377" s="33" t="s">
        <v>1145</v>
      </c>
    </row>
    <row r="378" spans="2:16" s="12" customFormat="1" ht="67.5" x14ac:dyDescent="0.25">
      <c r="B378" s="22">
        <v>378</v>
      </c>
      <c r="C378" s="63" t="s">
        <v>1193</v>
      </c>
      <c r="D378" s="8" t="s">
        <v>1106</v>
      </c>
      <c r="E378" s="23">
        <v>1797400</v>
      </c>
      <c r="F378" s="20"/>
      <c r="G378" s="24" t="s">
        <v>248</v>
      </c>
      <c r="H378" s="25">
        <v>44342</v>
      </c>
      <c r="I378" s="25">
        <v>44402</v>
      </c>
      <c r="J378" s="23">
        <v>3594800</v>
      </c>
      <c r="K378" s="6">
        <v>0</v>
      </c>
      <c r="L378" s="17">
        <v>0</v>
      </c>
      <c r="M378" s="17">
        <v>3594800</v>
      </c>
      <c r="N378" s="1"/>
      <c r="O378" s="1"/>
      <c r="P378" s="33" t="s">
        <v>1146</v>
      </c>
    </row>
    <row r="379" spans="2:16" s="12" customFormat="1" ht="67.5" x14ac:dyDescent="0.25">
      <c r="B379" s="22">
        <v>379</v>
      </c>
      <c r="C379" s="63" t="s">
        <v>1193</v>
      </c>
      <c r="D379" s="8" t="s">
        <v>1107</v>
      </c>
      <c r="E379" s="23">
        <v>1797400</v>
      </c>
      <c r="F379" s="20"/>
      <c r="G379" s="24" t="s">
        <v>248</v>
      </c>
      <c r="H379" s="25">
        <v>44342</v>
      </c>
      <c r="I379" s="25">
        <v>44402</v>
      </c>
      <c r="J379" s="23">
        <v>3594800</v>
      </c>
      <c r="K379" s="6">
        <v>0</v>
      </c>
      <c r="L379" s="17">
        <v>0</v>
      </c>
      <c r="M379" s="17">
        <v>3594800</v>
      </c>
      <c r="N379" s="1"/>
      <c r="O379" s="1"/>
      <c r="P379" s="33" t="s">
        <v>1147</v>
      </c>
    </row>
    <row r="380" spans="2:16" s="12" customFormat="1" ht="67.5" x14ac:dyDescent="0.25">
      <c r="B380" s="22">
        <v>380</v>
      </c>
      <c r="C380" s="63" t="s">
        <v>1194</v>
      </c>
      <c r="D380" s="8" t="s">
        <v>1108</v>
      </c>
      <c r="E380" s="23">
        <v>1797400</v>
      </c>
      <c r="F380" s="20"/>
      <c r="G380" s="24" t="s">
        <v>248</v>
      </c>
      <c r="H380" s="25">
        <v>44342</v>
      </c>
      <c r="I380" s="25">
        <v>44402</v>
      </c>
      <c r="J380" s="23">
        <v>3594800</v>
      </c>
      <c r="K380" s="6">
        <v>0</v>
      </c>
      <c r="L380" s="17">
        <v>0</v>
      </c>
      <c r="M380" s="17">
        <v>3594800</v>
      </c>
      <c r="N380" s="1"/>
      <c r="O380" s="1"/>
      <c r="P380" s="33" t="s">
        <v>1148</v>
      </c>
    </row>
    <row r="381" spans="2:16" s="12" customFormat="1" ht="67.5" x14ac:dyDescent="0.25">
      <c r="B381" s="22">
        <v>381</v>
      </c>
      <c r="C381" s="63" t="s">
        <v>1194</v>
      </c>
      <c r="D381" s="8" t="s">
        <v>1109</v>
      </c>
      <c r="E381" s="23">
        <v>1797400</v>
      </c>
      <c r="F381" s="20"/>
      <c r="G381" s="24" t="s">
        <v>248</v>
      </c>
      <c r="H381" s="25">
        <v>44342</v>
      </c>
      <c r="I381" s="25">
        <v>44402</v>
      </c>
      <c r="J381" s="23">
        <v>3594800</v>
      </c>
      <c r="K381" s="6">
        <v>0</v>
      </c>
      <c r="L381" s="17">
        <v>0</v>
      </c>
      <c r="M381" s="17">
        <v>3594800</v>
      </c>
      <c r="N381" s="1"/>
      <c r="O381" s="1"/>
      <c r="P381" s="33" t="s">
        <v>1149</v>
      </c>
    </row>
    <row r="382" spans="2:16" s="12" customFormat="1" ht="45" x14ac:dyDescent="0.25">
      <c r="B382" s="22">
        <v>382</v>
      </c>
      <c r="C382" s="63" t="s">
        <v>1193</v>
      </c>
      <c r="D382" s="8" t="s">
        <v>1110</v>
      </c>
      <c r="E382" s="23">
        <v>1797400</v>
      </c>
      <c r="F382" s="20"/>
      <c r="G382" s="24" t="s">
        <v>248</v>
      </c>
      <c r="H382" s="25">
        <v>44342</v>
      </c>
      <c r="I382" s="25">
        <v>44402</v>
      </c>
      <c r="J382" s="23">
        <v>3594800</v>
      </c>
      <c r="K382" s="6">
        <v>0</v>
      </c>
      <c r="L382" s="17">
        <v>0</v>
      </c>
      <c r="M382" s="17">
        <v>3594800</v>
      </c>
      <c r="N382" s="1"/>
      <c r="O382" s="1"/>
      <c r="P382" s="33" t="s">
        <v>1149</v>
      </c>
    </row>
    <row r="383" spans="2:16" s="12" customFormat="1" ht="67.5" x14ac:dyDescent="0.25">
      <c r="B383" s="22">
        <v>383</v>
      </c>
      <c r="C383" s="63" t="s">
        <v>1193</v>
      </c>
      <c r="D383" s="8" t="s">
        <v>1111</v>
      </c>
      <c r="E383" s="23">
        <v>1797400</v>
      </c>
      <c r="F383" s="20"/>
      <c r="G383" s="24" t="s">
        <v>248</v>
      </c>
      <c r="H383" s="25">
        <v>44342</v>
      </c>
      <c r="I383" s="25">
        <v>44402</v>
      </c>
      <c r="J383" s="23">
        <v>3594800</v>
      </c>
      <c r="K383" s="6">
        <v>0</v>
      </c>
      <c r="L383" s="17">
        <v>0</v>
      </c>
      <c r="M383" s="17">
        <v>3594800</v>
      </c>
      <c r="N383" s="1"/>
      <c r="O383" s="1"/>
      <c r="P383" s="33" t="s">
        <v>1150</v>
      </c>
    </row>
    <row r="384" spans="2:16" s="12" customFormat="1" ht="67.5" x14ac:dyDescent="0.25">
      <c r="B384" s="22">
        <v>384</v>
      </c>
      <c r="C384" s="63" t="s">
        <v>1193</v>
      </c>
      <c r="D384" s="8" t="s">
        <v>1112</v>
      </c>
      <c r="E384" s="23">
        <v>1797400</v>
      </c>
      <c r="F384" s="20"/>
      <c r="G384" s="24" t="s">
        <v>248</v>
      </c>
      <c r="H384" s="25">
        <v>44342</v>
      </c>
      <c r="I384" s="25">
        <v>44402</v>
      </c>
      <c r="J384" s="23">
        <v>3594800</v>
      </c>
      <c r="K384" s="6">
        <v>0</v>
      </c>
      <c r="L384" s="17">
        <v>0</v>
      </c>
      <c r="M384" s="17">
        <v>3594800</v>
      </c>
      <c r="N384" s="1"/>
      <c r="O384" s="1"/>
      <c r="P384" s="33" t="s">
        <v>1151</v>
      </c>
    </row>
    <row r="385" spans="2:16" s="12" customFormat="1" ht="67.5" x14ac:dyDescent="0.25">
      <c r="B385" s="22">
        <v>385</v>
      </c>
      <c r="C385" s="63" t="s">
        <v>1193</v>
      </c>
      <c r="D385" s="8" t="s">
        <v>1113</v>
      </c>
      <c r="E385" s="23">
        <v>1797400</v>
      </c>
      <c r="F385" s="20"/>
      <c r="G385" s="24" t="s">
        <v>248</v>
      </c>
      <c r="H385" s="25">
        <v>44342</v>
      </c>
      <c r="I385" s="25">
        <v>44402</v>
      </c>
      <c r="J385" s="23">
        <v>3594800</v>
      </c>
      <c r="K385" s="6">
        <v>0</v>
      </c>
      <c r="L385" s="17">
        <v>0</v>
      </c>
      <c r="M385" s="17">
        <v>3594800</v>
      </c>
      <c r="N385" s="1"/>
      <c r="O385" s="1"/>
      <c r="P385" s="33" t="s">
        <v>1152</v>
      </c>
    </row>
    <row r="386" spans="2:16" s="12" customFormat="1" ht="67.5" x14ac:dyDescent="0.25">
      <c r="B386" s="22">
        <v>386</v>
      </c>
      <c r="C386" s="63" t="s">
        <v>1193</v>
      </c>
      <c r="D386" s="8" t="s">
        <v>1114</v>
      </c>
      <c r="E386" s="23">
        <v>1797400</v>
      </c>
      <c r="F386" s="20"/>
      <c r="G386" s="24" t="s">
        <v>248</v>
      </c>
      <c r="H386" s="25">
        <v>44342</v>
      </c>
      <c r="I386" s="25">
        <v>44402</v>
      </c>
      <c r="J386" s="23">
        <v>3594800</v>
      </c>
      <c r="K386" s="6">
        <v>0</v>
      </c>
      <c r="L386" s="17">
        <v>0</v>
      </c>
      <c r="M386" s="17">
        <v>3594800</v>
      </c>
      <c r="N386" s="1"/>
      <c r="O386" s="1"/>
      <c r="P386" s="33" t="s">
        <v>1153</v>
      </c>
    </row>
    <row r="387" spans="2:16" s="12" customFormat="1" ht="67.5" x14ac:dyDescent="0.25">
      <c r="B387" s="22">
        <v>387</v>
      </c>
      <c r="C387" s="63" t="s">
        <v>1194</v>
      </c>
      <c r="D387" s="8" t="s">
        <v>1115</v>
      </c>
      <c r="E387" s="23">
        <v>1797400</v>
      </c>
      <c r="F387" s="20"/>
      <c r="G387" s="24" t="s">
        <v>248</v>
      </c>
      <c r="H387" s="25">
        <v>44342</v>
      </c>
      <c r="I387" s="25">
        <v>44402</v>
      </c>
      <c r="J387" s="23">
        <v>3594800</v>
      </c>
      <c r="K387" s="6">
        <v>0</v>
      </c>
      <c r="L387" s="17">
        <v>0</v>
      </c>
      <c r="M387" s="17">
        <v>3594800</v>
      </c>
      <c r="N387" s="1"/>
      <c r="O387" s="1"/>
      <c r="P387" s="33" t="s">
        <v>1154</v>
      </c>
    </row>
    <row r="388" spans="2:16" s="12" customFormat="1" ht="67.5" x14ac:dyDescent="0.25">
      <c r="B388" s="22">
        <v>388</v>
      </c>
      <c r="C388" s="63" t="s">
        <v>1194</v>
      </c>
      <c r="D388" s="8" t="s">
        <v>1116</v>
      </c>
      <c r="E388" s="23">
        <v>1797400</v>
      </c>
      <c r="F388" s="20"/>
      <c r="G388" s="24" t="s">
        <v>248</v>
      </c>
      <c r="H388" s="25">
        <v>44342</v>
      </c>
      <c r="I388" s="25">
        <v>44402</v>
      </c>
      <c r="J388" s="23">
        <v>3594800</v>
      </c>
      <c r="K388" s="6">
        <v>0</v>
      </c>
      <c r="L388" s="17">
        <v>0</v>
      </c>
      <c r="M388" s="17">
        <v>3594800</v>
      </c>
      <c r="N388" s="1"/>
      <c r="O388" s="1"/>
      <c r="P388" s="33" t="s">
        <v>1155</v>
      </c>
    </row>
    <row r="389" spans="2:16" s="12" customFormat="1" ht="67.5" x14ac:dyDescent="0.25">
      <c r="B389" s="22">
        <v>389</v>
      </c>
      <c r="C389" s="63" t="s">
        <v>1194</v>
      </c>
      <c r="D389" s="8" t="s">
        <v>1117</v>
      </c>
      <c r="E389" s="23">
        <v>1797400</v>
      </c>
      <c r="F389" s="20"/>
      <c r="G389" s="24" t="s">
        <v>248</v>
      </c>
      <c r="H389" s="25">
        <v>44342</v>
      </c>
      <c r="I389" s="25">
        <v>44402</v>
      </c>
      <c r="J389" s="23">
        <v>3594800</v>
      </c>
      <c r="K389" s="6">
        <v>0</v>
      </c>
      <c r="L389" s="17">
        <v>0</v>
      </c>
      <c r="M389" s="17">
        <v>3594800</v>
      </c>
      <c r="N389" s="1"/>
      <c r="O389" s="1"/>
      <c r="P389" s="33" t="s">
        <v>1156</v>
      </c>
    </row>
    <row r="390" spans="2:16" s="12" customFormat="1" ht="67.5" x14ac:dyDescent="0.25">
      <c r="B390" s="22">
        <v>390</v>
      </c>
      <c r="C390" s="63" t="s">
        <v>1194</v>
      </c>
      <c r="D390" s="8" t="s">
        <v>1118</v>
      </c>
      <c r="E390" s="23">
        <v>1797400</v>
      </c>
      <c r="F390" s="20"/>
      <c r="G390" s="24" t="s">
        <v>248</v>
      </c>
      <c r="H390" s="25">
        <v>44342</v>
      </c>
      <c r="I390" s="25">
        <v>44402</v>
      </c>
      <c r="J390" s="23">
        <v>3594800</v>
      </c>
      <c r="K390" s="6">
        <v>0</v>
      </c>
      <c r="L390" s="17">
        <v>0</v>
      </c>
      <c r="M390" s="17">
        <v>3594800</v>
      </c>
      <c r="N390" s="1"/>
      <c r="O390" s="1"/>
      <c r="P390" s="33" t="s">
        <v>1157</v>
      </c>
    </row>
    <row r="391" spans="2:16" s="12" customFormat="1" ht="67.5" x14ac:dyDescent="0.25">
      <c r="B391" s="22">
        <v>391</v>
      </c>
      <c r="C391" s="63" t="s">
        <v>1193</v>
      </c>
      <c r="D391" s="8" t="s">
        <v>1119</v>
      </c>
      <c r="E391" s="23">
        <v>1797400</v>
      </c>
      <c r="F391" s="20"/>
      <c r="G391" s="24" t="s">
        <v>248</v>
      </c>
      <c r="H391" s="25">
        <v>44342</v>
      </c>
      <c r="I391" s="25">
        <v>44402</v>
      </c>
      <c r="J391" s="23">
        <v>3594800</v>
      </c>
      <c r="K391" s="6">
        <v>0</v>
      </c>
      <c r="L391" s="17">
        <v>0</v>
      </c>
      <c r="M391" s="17">
        <v>3594800</v>
      </c>
      <c r="N391" s="1"/>
      <c r="O391" s="1"/>
      <c r="P391" s="33" t="s">
        <v>1158</v>
      </c>
    </row>
    <row r="392" spans="2:16" s="12" customFormat="1" ht="67.5" x14ac:dyDescent="0.25">
      <c r="B392" s="22">
        <v>392</v>
      </c>
      <c r="C392" s="63" t="s">
        <v>1193</v>
      </c>
      <c r="D392" s="8" t="s">
        <v>1120</v>
      </c>
      <c r="E392" s="23">
        <v>1797400</v>
      </c>
      <c r="F392" s="20"/>
      <c r="G392" s="24" t="s">
        <v>248</v>
      </c>
      <c r="H392" s="25">
        <v>44342</v>
      </c>
      <c r="I392" s="25">
        <v>44402</v>
      </c>
      <c r="J392" s="23">
        <v>3594800</v>
      </c>
      <c r="K392" s="6">
        <v>0</v>
      </c>
      <c r="L392" s="17">
        <v>0</v>
      </c>
      <c r="M392" s="17">
        <v>3594800</v>
      </c>
      <c r="N392" s="1"/>
      <c r="O392" s="1"/>
      <c r="P392" s="33" t="s">
        <v>1159</v>
      </c>
    </row>
    <row r="393" spans="2:16" s="12" customFormat="1" ht="67.5" x14ac:dyDescent="0.25">
      <c r="B393" s="22">
        <v>393</v>
      </c>
      <c r="C393" s="63" t="s">
        <v>1193</v>
      </c>
      <c r="D393" s="8" t="s">
        <v>1121</v>
      </c>
      <c r="E393" s="23">
        <v>1797400</v>
      </c>
      <c r="F393" s="20"/>
      <c r="G393" s="24" t="s">
        <v>248</v>
      </c>
      <c r="H393" s="25">
        <v>44342</v>
      </c>
      <c r="I393" s="25">
        <v>44402</v>
      </c>
      <c r="J393" s="23">
        <v>3594800</v>
      </c>
      <c r="K393" s="6">
        <v>0</v>
      </c>
      <c r="L393" s="17">
        <v>0</v>
      </c>
      <c r="M393" s="17">
        <v>3594800</v>
      </c>
      <c r="N393" s="1"/>
      <c r="O393" s="1"/>
      <c r="P393" s="33" t="s">
        <v>1160</v>
      </c>
    </row>
    <row r="394" spans="2:16" s="12" customFormat="1" ht="33.75" x14ac:dyDescent="0.25">
      <c r="B394" s="22">
        <v>394</v>
      </c>
      <c r="C394" s="63" t="s">
        <v>1193</v>
      </c>
      <c r="D394" s="8" t="s">
        <v>1122</v>
      </c>
      <c r="E394" s="24" t="s">
        <v>907</v>
      </c>
      <c r="F394" s="20" t="s">
        <v>1177</v>
      </c>
      <c r="G394" s="24" t="s">
        <v>1131</v>
      </c>
      <c r="H394" s="25">
        <v>44334</v>
      </c>
      <c r="I394" s="25">
        <v>44377</v>
      </c>
      <c r="J394" s="23">
        <v>1551333</v>
      </c>
      <c r="K394" s="6">
        <v>0</v>
      </c>
      <c r="L394" s="17">
        <v>0</v>
      </c>
      <c r="M394" s="17">
        <v>1551333</v>
      </c>
      <c r="N394" s="1"/>
      <c r="O394" s="1"/>
      <c r="P394" s="33" t="s">
        <v>1161</v>
      </c>
    </row>
    <row r="395" spans="2:16" s="12" customFormat="1" ht="67.5" x14ac:dyDescent="0.25">
      <c r="B395" s="22">
        <v>398</v>
      </c>
      <c r="C395" s="63" t="s">
        <v>1193</v>
      </c>
      <c r="D395" s="8" t="s">
        <v>1123</v>
      </c>
      <c r="E395" s="23">
        <v>2000000</v>
      </c>
      <c r="F395" s="20"/>
      <c r="G395" s="24" t="s">
        <v>260</v>
      </c>
      <c r="H395" s="25">
        <v>44348</v>
      </c>
      <c r="I395" s="25">
        <v>44407</v>
      </c>
      <c r="J395" s="23">
        <v>4000000</v>
      </c>
      <c r="K395" s="6">
        <v>0</v>
      </c>
      <c r="L395" s="17">
        <v>0</v>
      </c>
      <c r="M395" s="17">
        <v>0</v>
      </c>
      <c r="N395" s="1"/>
      <c r="O395" s="1"/>
      <c r="P395" s="33" t="s">
        <v>1162</v>
      </c>
    </row>
    <row r="396" spans="2:16" s="12" customFormat="1" ht="67.5" x14ac:dyDescent="0.25">
      <c r="B396" s="22">
        <v>399</v>
      </c>
      <c r="C396" s="63" t="s">
        <v>1193</v>
      </c>
      <c r="D396" s="8" t="s">
        <v>1124</v>
      </c>
      <c r="E396" s="23">
        <v>8000000</v>
      </c>
      <c r="F396" s="20"/>
      <c r="G396" s="24" t="s">
        <v>245</v>
      </c>
      <c r="H396" s="25">
        <v>44348</v>
      </c>
      <c r="I396" s="25">
        <v>44560</v>
      </c>
      <c r="J396" s="23">
        <v>56000000</v>
      </c>
      <c r="K396" s="6">
        <v>0</v>
      </c>
      <c r="L396" s="17">
        <v>0</v>
      </c>
      <c r="M396" s="17">
        <v>56000000</v>
      </c>
      <c r="N396" s="1"/>
      <c r="O396" s="1"/>
      <c r="P396" s="33" t="s">
        <v>1163</v>
      </c>
    </row>
    <row r="397" spans="2:16" s="12" customFormat="1" ht="78.75" x14ac:dyDescent="0.25">
      <c r="B397" s="22">
        <v>400</v>
      </c>
      <c r="C397" s="63" t="s">
        <v>1193</v>
      </c>
      <c r="D397" s="8" t="s">
        <v>1125</v>
      </c>
      <c r="E397" s="23">
        <v>9000000</v>
      </c>
      <c r="F397" s="20"/>
      <c r="G397" s="24" t="s">
        <v>245</v>
      </c>
      <c r="H397" s="25">
        <v>44347</v>
      </c>
      <c r="I397" s="25">
        <v>44560</v>
      </c>
      <c r="J397" s="23">
        <v>63000000</v>
      </c>
      <c r="K397" s="6">
        <v>0</v>
      </c>
      <c r="L397" s="17">
        <v>0</v>
      </c>
      <c r="M397" s="17">
        <v>0</v>
      </c>
      <c r="N397" s="1"/>
      <c r="O397" s="1"/>
      <c r="P397" s="33" t="s">
        <v>1164</v>
      </c>
    </row>
    <row r="398" spans="2:16" s="12" customFormat="1" ht="56.25" x14ac:dyDescent="0.25">
      <c r="B398" s="22">
        <v>403</v>
      </c>
      <c r="C398" s="63" t="s">
        <v>1193</v>
      </c>
      <c r="D398" s="8" t="s">
        <v>1126</v>
      </c>
      <c r="E398" s="23">
        <v>4250000</v>
      </c>
      <c r="F398" s="20"/>
      <c r="G398" s="24" t="s">
        <v>245</v>
      </c>
      <c r="H398" s="25">
        <v>44348</v>
      </c>
      <c r="I398" s="25">
        <v>44560</v>
      </c>
      <c r="J398" s="23">
        <v>29750000</v>
      </c>
      <c r="K398" s="6">
        <v>0</v>
      </c>
      <c r="L398" s="17">
        <v>0</v>
      </c>
      <c r="M398" s="17">
        <v>0</v>
      </c>
      <c r="N398" s="1"/>
      <c r="O398" s="1"/>
      <c r="P398" s="33" t="s">
        <v>1165</v>
      </c>
    </row>
    <row r="399" spans="2:16" s="12" customFormat="1" ht="56.25" x14ac:dyDescent="0.25">
      <c r="B399" s="22">
        <v>404</v>
      </c>
      <c r="C399" s="63" t="s">
        <v>1193</v>
      </c>
      <c r="D399" s="8" t="s">
        <v>1127</v>
      </c>
      <c r="E399" s="23">
        <v>4250000</v>
      </c>
      <c r="F399" s="20"/>
      <c r="G399" s="24" t="s">
        <v>245</v>
      </c>
      <c r="H399" s="25">
        <v>44348</v>
      </c>
      <c r="I399" s="25">
        <v>44561</v>
      </c>
      <c r="J399" s="23">
        <v>29750000</v>
      </c>
      <c r="K399" s="6">
        <v>0</v>
      </c>
      <c r="L399" s="17">
        <v>0</v>
      </c>
      <c r="M399" s="17">
        <v>0</v>
      </c>
      <c r="N399" s="1"/>
      <c r="O399" s="1"/>
      <c r="P399" s="33" t="s">
        <v>1166</v>
      </c>
    </row>
    <row r="400" spans="2:16" s="12" customFormat="1" x14ac:dyDescent="0.25">
      <c r="B400" s="53"/>
      <c r="C400" s="53"/>
      <c r="D400" s="54"/>
      <c r="E400" s="55"/>
      <c r="F400" s="56"/>
      <c r="G400" s="57"/>
      <c r="H400" s="58"/>
      <c r="I400" s="58"/>
      <c r="J400" s="55"/>
      <c r="K400" s="59"/>
      <c r="L400" s="60"/>
      <c r="M400" s="60"/>
      <c r="N400" s="61"/>
      <c r="O400" s="61"/>
      <c r="P400" s="62"/>
    </row>
    <row r="401" spans="2:16" s="12" customFormat="1" x14ac:dyDescent="0.25">
      <c r="B401" s="53"/>
      <c r="C401" s="53"/>
      <c r="D401" s="54"/>
      <c r="E401" s="55"/>
      <c r="F401" s="56"/>
      <c r="G401" s="57"/>
      <c r="H401" s="58"/>
      <c r="I401" s="58"/>
      <c r="J401" s="55"/>
      <c r="K401" s="59"/>
      <c r="L401" s="60"/>
      <c r="M401" s="60"/>
      <c r="N401" s="61"/>
      <c r="O401" s="61"/>
      <c r="P401" s="62"/>
    </row>
    <row r="402" spans="2:16" s="12" customFormat="1" x14ac:dyDescent="0.25">
      <c r="B402" s="53"/>
      <c r="C402" s="53"/>
      <c r="D402" s="54"/>
      <c r="E402" s="55"/>
      <c r="F402" s="56"/>
      <c r="G402" s="57"/>
      <c r="H402" s="58"/>
      <c r="I402" s="58"/>
      <c r="J402" s="55"/>
      <c r="K402" s="59"/>
      <c r="L402" s="60"/>
      <c r="M402" s="60"/>
      <c r="N402" s="61"/>
      <c r="O402" s="61"/>
      <c r="P402" s="62"/>
    </row>
    <row r="403" spans="2:16" s="12" customFormat="1" x14ac:dyDescent="0.25">
      <c r="B403" s="53"/>
      <c r="C403" s="53"/>
      <c r="D403" s="54"/>
      <c r="E403" s="55"/>
      <c r="F403" s="56"/>
      <c r="G403" s="57"/>
      <c r="H403" s="58"/>
      <c r="I403" s="58"/>
      <c r="J403" s="55"/>
      <c r="K403" s="59"/>
      <c r="L403" s="60"/>
      <c r="M403" s="60"/>
      <c r="N403" s="61"/>
      <c r="O403" s="61"/>
      <c r="P403" s="62"/>
    </row>
    <row r="404" spans="2:16" s="12" customFormat="1" x14ac:dyDescent="0.25">
      <c r="B404" s="53"/>
      <c r="C404" s="53"/>
      <c r="D404" s="54"/>
      <c r="E404" s="55"/>
      <c r="F404" s="56"/>
      <c r="G404" s="57"/>
      <c r="H404" s="58"/>
      <c r="I404" s="58"/>
      <c r="J404" s="55"/>
      <c r="K404" s="59"/>
      <c r="L404" s="60"/>
      <c r="M404" s="60"/>
      <c r="N404" s="61"/>
      <c r="O404" s="61"/>
      <c r="P404" s="62"/>
    </row>
    <row r="405" spans="2:16" s="12" customFormat="1" x14ac:dyDescent="0.25">
      <c r="B405" s="53"/>
      <c r="C405" s="53"/>
      <c r="D405" s="54"/>
      <c r="E405" s="55"/>
      <c r="F405" s="56"/>
      <c r="G405" s="57"/>
      <c r="H405" s="58"/>
      <c r="I405" s="58"/>
      <c r="J405" s="55"/>
      <c r="K405" s="59"/>
      <c r="L405" s="60"/>
      <c r="M405" s="60"/>
      <c r="N405" s="61"/>
      <c r="O405" s="61"/>
      <c r="P405" s="62"/>
    </row>
    <row r="406" spans="2:16" s="12" customFormat="1" x14ac:dyDescent="0.25">
      <c r="B406" s="53"/>
      <c r="C406" s="53"/>
      <c r="D406" s="54"/>
      <c r="E406" s="55"/>
      <c r="F406" s="56"/>
      <c r="G406" s="57"/>
      <c r="H406" s="58"/>
      <c r="I406" s="58"/>
      <c r="J406" s="55"/>
      <c r="K406" s="59"/>
      <c r="L406" s="60"/>
      <c r="M406" s="60"/>
      <c r="N406" s="61"/>
      <c r="O406" s="61"/>
      <c r="P406" s="62"/>
    </row>
    <row r="409" spans="2:16" s="52" customFormat="1" ht="48.75" customHeight="1" x14ac:dyDescent="0.25">
      <c r="B409" s="65" t="s">
        <v>1191</v>
      </c>
      <c r="C409" s="65"/>
      <c r="D409" s="65"/>
      <c r="E409" s="65"/>
      <c r="F409" s="65"/>
      <c r="G409" s="65"/>
      <c r="H409" s="65"/>
      <c r="I409" s="65"/>
      <c r="J409" s="65"/>
      <c r="K409" s="65"/>
      <c r="L409" s="65"/>
      <c r="M409" s="65"/>
      <c r="N409" s="65"/>
      <c r="O409" s="65"/>
      <c r="P409" s="65"/>
    </row>
  </sheetData>
  <mergeCells count="2">
    <mergeCell ref="B1:P1"/>
    <mergeCell ref="B409:P409"/>
  </mergeCells>
  <hyperlinks>
    <hyperlink ref="P3" r:id="rId1" xr:uid="{00000000-0004-0000-0000-000000000000}"/>
    <hyperlink ref="P4" r:id="rId2" xr:uid="{00000000-0004-0000-0000-000001000000}"/>
    <hyperlink ref="P5" r:id="rId3" xr:uid="{00000000-0004-0000-0000-000002000000}"/>
    <hyperlink ref="P6" r:id="rId4" xr:uid="{00000000-0004-0000-0000-000003000000}"/>
    <hyperlink ref="P7" r:id="rId5" xr:uid="{00000000-0004-0000-0000-000004000000}"/>
    <hyperlink ref="P8" r:id="rId6" xr:uid="{00000000-0004-0000-0000-000005000000}"/>
    <hyperlink ref="P9" r:id="rId7" xr:uid="{00000000-0004-0000-0000-000006000000}"/>
    <hyperlink ref="P10" r:id="rId8" xr:uid="{00000000-0004-0000-0000-000007000000}"/>
    <hyperlink ref="P11" r:id="rId9" xr:uid="{00000000-0004-0000-0000-000008000000}"/>
    <hyperlink ref="P12" r:id="rId10" xr:uid="{00000000-0004-0000-0000-000009000000}"/>
    <hyperlink ref="P13" r:id="rId11" xr:uid="{00000000-0004-0000-0000-00000A000000}"/>
    <hyperlink ref="P14" r:id="rId12" xr:uid="{00000000-0004-0000-0000-00000B000000}"/>
    <hyperlink ref="P15" r:id="rId13" xr:uid="{00000000-0004-0000-0000-00000C000000}"/>
    <hyperlink ref="P16" r:id="rId14" xr:uid="{00000000-0004-0000-0000-00000D000000}"/>
    <hyperlink ref="P17" r:id="rId15" xr:uid="{00000000-0004-0000-0000-00000E000000}"/>
    <hyperlink ref="P18" r:id="rId16" xr:uid="{00000000-0004-0000-0000-00000F000000}"/>
    <hyperlink ref="P19" r:id="rId17" xr:uid="{00000000-0004-0000-0000-000010000000}"/>
    <hyperlink ref="P20" r:id="rId18" xr:uid="{00000000-0004-0000-0000-000011000000}"/>
    <hyperlink ref="P21" r:id="rId19" xr:uid="{00000000-0004-0000-0000-000012000000}"/>
    <hyperlink ref="P22" r:id="rId20" xr:uid="{00000000-0004-0000-0000-000013000000}"/>
    <hyperlink ref="P23" r:id="rId21" xr:uid="{00000000-0004-0000-0000-000014000000}"/>
    <hyperlink ref="P24" r:id="rId22" xr:uid="{00000000-0004-0000-0000-000015000000}"/>
    <hyperlink ref="P26" r:id="rId23" xr:uid="{00000000-0004-0000-0000-000016000000}"/>
    <hyperlink ref="P27" r:id="rId24" xr:uid="{00000000-0004-0000-0000-000017000000}"/>
    <hyperlink ref="P28" r:id="rId25" xr:uid="{00000000-0004-0000-0000-000018000000}"/>
    <hyperlink ref="P29" r:id="rId26" xr:uid="{00000000-0004-0000-0000-000019000000}"/>
    <hyperlink ref="P30" r:id="rId27" xr:uid="{00000000-0004-0000-0000-00001A000000}"/>
    <hyperlink ref="P31" r:id="rId28" xr:uid="{00000000-0004-0000-0000-00001B000000}"/>
    <hyperlink ref="P32" r:id="rId29" xr:uid="{00000000-0004-0000-0000-00001C000000}"/>
    <hyperlink ref="P33" r:id="rId30" xr:uid="{00000000-0004-0000-0000-00001D000000}"/>
    <hyperlink ref="P34" r:id="rId31" xr:uid="{00000000-0004-0000-0000-00001E000000}"/>
    <hyperlink ref="P35" r:id="rId32" xr:uid="{00000000-0004-0000-0000-00001F000000}"/>
    <hyperlink ref="P36" r:id="rId33" xr:uid="{00000000-0004-0000-0000-000020000000}"/>
    <hyperlink ref="P37" r:id="rId34" xr:uid="{00000000-0004-0000-0000-000021000000}"/>
    <hyperlink ref="P38" r:id="rId35" xr:uid="{00000000-0004-0000-0000-000022000000}"/>
    <hyperlink ref="P39" r:id="rId36" xr:uid="{00000000-0004-0000-0000-000023000000}"/>
    <hyperlink ref="P42" r:id="rId37" xr:uid="{00000000-0004-0000-0000-000024000000}"/>
    <hyperlink ref="P43" r:id="rId38" xr:uid="{00000000-0004-0000-0000-000025000000}"/>
    <hyperlink ref="P44" r:id="rId39" xr:uid="{00000000-0004-0000-0000-000026000000}"/>
    <hyperlink ref="P46" r:id="rId40" xr:uid="{00000000-0004-0000-0000-000027000000}"/>
    <hyperlink ref="P45" r:id="rId41" xr:uid="{00000000-0004-0000-0000-000028000000}"/>
    <hyperlink ref="P47" r:id="rId42" xr:uid="{00000000-0004-0000-0000-000029000000}"/>
    <hyperlink ref="P48" r:id="rId43" xr:uid="{00000000-0004-0000-0000-00002A000000}"/>
    <hyperlink ref="P49" r:id="rId44" xr:uid="{00000000-0004-0000-0000-00002B000000}"/>
    <hyperlink ref="P50" r:id="rId45" xr:uid="{00000000-0004-0000-0000-00002C000000}"/>
    <hyperlink ref="P51" r:id="rId46" xr:uid="{00000000-0004-0000-0000-00002D000000}"/>
    <hyperlink ref="P52" r:id="rId47" xr:uid="{00000000-0004-0000-0000-00002E000000}"/>
    <hyperlink ref="P53" r:id="rId48" xr:uid="{00000000-0004-0000-0000-00002F000000}"/>
    <hyperlink ref="P54" r:id="rId49" xr:uid="{00000000-0004-0000-0000-000030000000}"/>
    <hyperlink ref="P55" r:id="rId50" xr:uid="{00000000-0004-0000-0000-000031000000}"/>
    <hyperlink ref="P57" r:id="rId51" xr:uid="{00000000-0004-0000-0000-000032000000}"/>
    <hyperlink ref="P58" r:id="rId52" xr:uid="{00000000-0004-0000-0000-000033000000}"/>
    <hyperlink ref="P59" r:id="rId53" xr:uid="{00000000-0004-0000-0000-000034000000}"/>
    <hyperlink ref="P60" r:id="rId54" xr:uid="{00000000-0004-0000-0000-000035000000}"/>
    <hyperlink ref="P61" r:id="rId55" xr:uid="{00000000-0004-0000-0000-000036000000}"/>
    <hyperlink ref="P62" r:id="rId56" xr:uid="{00000000-0004-0000-0000-000037000000}"/>
    <hyperlink ref="P40" r:id="rId57" xr:uid="{00000000-0004-0000-0000-000038000000}"/>
    <hyperlink ref="P41" r:id="rId58" xr:uid="{00000000-0004-0000-0000-000039000000}"/>
    <hyperlink ref="P56" r:id="rId59" xr:uid="{00000000-0004-0000-0000-00003A000000}"/>
    <hyperlink ref="P63" r:id="rId60" xr:uid="{00000000-0004-0000-0000-00003B000000}"/>
    <hyperlink ref="P64" r:id="rId61" xr:uid="{00000000-0004-0000-0000-00003C000000}"/>
    <hyperlink ref="P65" r:id="rId62" xr:uid="{00000000-0004-0000-0000-00003D000000}"/>
    <hyperlink ref="P66" r:id="rId63" xr:uid="{00000000-0004-0000-0000-00003E000000}"/>
    <hyperlink ref="P67" r:id="rId64" xr:uid="{00000000-0004-0000-0000-00003F000000}"/>
    <hyperlink ref="P68" r:id="rId65" xr:uid="{00000000-0004-0000-0000-000040000000}"/>
    <hyperlink ref="P69" r:id="rId66" xr:uid="{00000000-0004-0000-0000-000041000000}"/>
    <hyperlink ref="P70" r:id="rId67" xr:uid="{00000000-0004-0000-0000-000042000000}"/>
    <hyperlink ref="P71" r:id="rId68" xr:uid="{00000000-0004-0000-0000-000043000000}"/>
    <hyperlink ref="P72" r:id="rId69" xr:uid="{00000000-0004-0000-0000-000044000000}"/>
    <hyperlink ref="P73" r:id="rId70" xr:uid="{00000000-0004-0000-0000-000045000000}"/>
    <hyperlink ref="P78" r:id="rId71" xr:uid="{00000000-0004-0000-0000-000046000000}"/>
    <hyperlink ref="P79" r:id="rId72" xr:uid="{00000000-0004-0000-0000-000047000000}"/>
    <hyperlink ref="P80" r:id="rId73" xr:uid="{00000000-0004-0000-0000-000048000000}"/>
    <hyperlink ref="P81" r:id="rId74" xr:uid="{00000000-0004-0000-0000-000049000000}"/>
    <hyperlink ref="P74" r:id="rId75" xr:uid="{00000000-0004-0000-0000-00004A000000}"/>
    <hyperlink ref="P75" r:id="rId76" xr:uid="{00000000-0004-0000-0000-00004B000000}"/>
    <hyperlink ref="P76" r:id="rId77" xr:uid="{00000000-0004-0000-0000-00004C000000}"/>
    <hyperlink ref="P77" r:id="rId78" xr:uid="{00000000-0004-0000-0000-00004D000000}"/>
    <hyperlink ref="P82" r:id="rId79" xr:uid="{00000000-0004-0000-0000-00004E000000}"/>
    <hyperlink ref="P83" r:id="rId80" xr:uid="{00000000-0004-0000-0000-00004F000000}"/>
    <hyperlink ref="P84" r:id="rId81" xr:uid="{00000000-0004-0000-0000-000050000000}"/>
    <hyperlink ref="P85" r:id="rId82" xr:uid="{00000000-0004-0000-0000-000051000000}"/>
    <hyperlink ref="P86" r:id="rId83" xr:uid="{00000000-0004-0000-0000-000052000000}"/>
    <hyperlink ref="P87" r:id="rId84" xr:uid="{00000000-0004-0000-0000-000053000000}"/>
    <hyperlink ref="P88" r:id="rId85" xr:uid="{00000000-0004-0000-0000-000054000000}"/>
    <hyperlink ref="P89" r:id="rId86" xr:uid="{00000000-0004-0000-0000-000055000000}"/>
    <hyperlink ref="P90" r:id="rId87" xr:uid="{00000000-0004-0000-0000-000056000000}"/>
    <hyperlink ref="P93" r:id="rId88" xr:uid="{00000000-0004-0000-0000-000057000000}"/>
    <hyperlink ref="P94" r:id="rId89" xr:uid="{00000000-0004-0000-0000-000058000000}"/>
    <hyperlink ref="P95" r:id="rId90" xr:uid="{00000000-0004-0000-0000-000059000000}"/>
    <hyperlink ref="P92" r:id="rId91" xr:uid="{00000000-0004-0000-0000-00005A000000}"/>
    <hyperlink ref="P25" r:id="rId92" xr:uid="{00000000-0004-0000-0000-00005B000000}"/>
    <hyperlink ref="P91" r:id="rId93" xr:uid="{00000000-0004-0000-0000-00005C000000}"/>
    <hyperlink ref="P96" r:id="rId94" xr:uid="{00000000-0004-0000-0000-00005D000000}"/>
    <hyperlink ref="P97" r:id="rId95" xr:uid="{00000000-0004-0000-0000-00005E000000}"/>
    <hyperlink ref="P98" r:id="rId96" xr:uid="{00000000-0004-0000-0000-00005F000000}"/>
    <hyperlink ref="P99" r:id="rId97" xr:uid="{00000000-0004-0000-0000-000060000000}"/>
    <hyperlink ref="P100" r:id="rId98" xr:uid="{00000000-0004-0000-0000-000061000000}"/>
    <hyperlink ref="P101" r:id="rId99" xr:uid="{00000000-0004-0000-0000-000062000000}"/>
    <hyperlink ref="P102" r:id="rId100" xr:uid="{00000000-0004-0000-0000-000063000000}"/>
    <hyperlink ref="P103" r:id="rId101" xr:uid="{00000000-0004-0000-0000-000064000000}"/>
    <hyperlink ref="P104" r:id="rId102" xr:uid="{00000000-0004-0000-0000-000065000000}"/>
    <hyperlink ref="P105" r:id="rId103" xr:uid="{00000000-0004-0000-0000-000066000000}"/>
    <hyperlink ref="P107" r:id="rId104" xr:uid="{00000000-0004-0000-0000-000067000000}"/>
    <hyperlink ref="P109" r:id="rId105" xr:uid="{00000000-0004-0000-0000-000068000000}"/>
    <hyperlink ref="P110" r:id="rId106" xr:uid="{00000000-0004-0000-0000-000069000000}"/>
    <hyperlink ref="P111" r:id="rId107" xr:uid="{00000000-0004-0000-0000-00006A000000}"/>
    <hyperlink ref="P112" r:id="rId108" xr:uid="{00000000-0004-0000-0000-00006B000000}"/>
    <hyperlink ref="P113" r:id="rId109" xr:uid="{00000000-0004-0000-0000-00006C000000}"/>
    <hyperlink ref="P114" r:id="rId110" xr:uid="{00000000-0004-0000-0000-00006D000000}"/>
    <hyperlink ref="P115" r:id="rId111" xr:uid="{00000000-0004-0000-0000-00006E000000}"/>
    <hyperlink ref="P116" r:id="rId112" xr:uid="{00000000-0004-0000-0000-00006F000000}"/>
    <hyperlink ref="P117" r:id="rId113" xr:uid="{00000000-0004-0000-0000-000070000000}"/>
    <hyperlink ref="P118" r:id="rId114" xr:uid="{00000000-0004-0000-0000-000071000000}"/>
    <hyperlink ref="P119" r:id="rId115" xr:uid="{00000000-0004-0000-0000-000072000000}"/>
    <hyperlink ref="P120" r:id="rId116" xr:uid="{00000000-0004-0000-0000-000073000000}"/>
    <hyperlink ref="P121" r:id="rId117" xr:uid="{00000000-0004-0000-0000-000074000000}"/>
    <hyperlink ref="P122" r:id="rId118" xr:uid="{00000000-0004-0000-0000-000075000000}"/>
    <hyperlink ref="P123" r:id="rId119" xr:uid="{00000000-0004-0000-0000-000076000000}"/>
    <hyperlink ref="P124" r:id="rId120" xr:uid="{00000000-0004-0000-0000-000077000000}"/>
    <hyperlink ref="P125" r:id="rId121" xr:uid="{00000000-0004-0000-0000-000078000000}"/>
    <hyperlink ref="P126" r:id="rId122" xr:uid="{00000000-0004-0000-0000-000079000000}"/>
    <hyperlink ref="P127" r:id="rId123" xr:uid="{00000000-0004-0000-0000-00007A000000}"/>
    <hyperlink ref="P128" r:id="rId124" xr:uid="{00000000-0004-0000-0000-00007B000000}"/>
    <hyperlink ref="P106" r:id="rId125" xr:uid="{00000000-0004-0000-0000-00007C000000}"/>
    <hyperlink ref="P129" r:id="rId126" xr:uid="{00000000-0004-0000-0000-00007D000000}"/>
    <hyperlink ref="P131" r:id="rId127" xr:uid="{00000000-0004-0000-0000-00007E000000}"/>
    <hyperlink ref="P130" r:id="rId128" xr:uid="{00000000-0004-0000-0000-00007F000000}"/>
    <hyperlink ref="P108" r:id="rId129" xr:uid="{00000000-0004-0000-0000-000080000000}"/>
    <hyperlink ref="P132" r:id="rId130" xr:uid="{00000000-0004-0000-0000-000081000000}"/>
    <hyperlink ref="P133" r:id="rId131" xr:uid="{00000000-0004-0000-0000-000082000000}"/>
    <hyperlink ref="P134" r:id="rId132" xr:uid="{00000000-0004-0000-0000-000083000000}"/>
    <hyperlink ref="P135" r:id="rId133" xr:uid="{00000000-0004-0000-0000-000084000000}"/>
    <hyperlink ref="P136" r:id="rId134" xr:uid="{00000000-0004-0000-0000-000085000000}"/>
    <hyperlink ref="P137" r:id="rId135" xr:uid="{00000000-0004-0000-0000-000086000000}"/>
    <hyperlink ref="P138" r:id="rId136" xr:uid="{00000000-0004-0000-0000-000087000000}"/>
    <hyperlink ref="P139" r:id="rId137" xr:uid="{00000000-0004-0000-0000-000088000000}"/>
    <hyperlink ref="P140" r:id="rId138" xr:uid="{00000000-0004-0000-0000-000089000000}"/>
    <hyperlink ref="P141" r:id="rId139" xr:uid="{00000000-0004-0000-0000-00008A000000}"/>
    <hyperlink ref="P142" r:id="rId140" xr:uid="{00000000-0004-0000-0000-00008B000000}"/>
    <hyperlink ref="P143" r:id="rId141" xr:uid="{00000000-0004-0000-0000-00008C000000}"/>
    <hyperlink ref="P144" r:id="rId142" xr:uid="{00000000-0004-0000-0000-00008D000000}"/>
    <hyperlink ref="P145" r:id="rId143" xr:uid="{00000000-0004-0000-0000-00008E000000}"/>
    <hyperlink ref="P146" r:id="rId144" xr:uid="{00000000-0004-0000-0000-00008F000000}"/>
    <hyperlink ref="P147" r:id="rId145" xr:uid="{00000000-0004-0000-0000-000090000000}"/>
    <hyperlink ref="P148" r:id="rId146" xr:uid="{00000000-0004-0000-0000-000091000000}"/>
    <hyperlink ref="P149" r:id="rId147" xr:uid="{00000000-0004-0000-0000-000092000000}"/>
    <hyperlink ref="P150" r:id="rId148" xr:uid="{00000000-0004-0000-0000-000093000000}"/>
    <hyperlink ref="P151" r:id="rId149" xr:uid="{00000000-0004-0000-0000-000094000000}"/>
    <hyperlink ref="P152" r:id="rId150" xr:uid="{00000000-0004-0000-0000-000095000000}"/>
    <hyperlink ref="P153" r:id="rId151" xr:uid="{00000000-0004-0000-0000-000096000000}"/>
    <hyperlink ref="P154" r:id="rId152" xr:uid="{00000000-0004-0000-0000-000097000000}"/>
    <hyperlink ref="P155" r:id="rId153" xr:uid="{00000000-0004-0000-0000-000098000000}"/>
    <hyperlink ref="P156" r:id="rId154" xr:uid="{00000000-0004-0000-0000-000099000000}"/>
    <hyperlink ref="P157" r:id="rId155" xr:uid="{00000000-0004-0000-0000-00009A000000}"/>
    <hyperlink ref="P158" r:id="rId156" xr:uid="{00000000-0004-0000-0000-00009B000000}"/>
    <hyperlink ref="P159" r:id="rId157" xr:uid="{00000000-0004-0000-0000-00009C000000}"/>
    <hyperlink ref="P160" r:id="rId158" xr:uid="{00000000-0004-0000-0000-00009D000000}"/>
    <hyperlink ref="P161" r:id="rId159" xr:uid="{00000000-0004-0000-0000-00009E000000}"/>
    <hyperlink ref="P163" r:id="rId160" xr:uid="{00000000-0004-0000-0000-00009F000000}"/>
    <hyperlink ref="P162" r:id="rId161" xr:uid="{00000000-0004-0000-0000-0000A0000000}"/>
    <hyperlink ref="P164" r:id="rId162" xr:uid="{00000000-0004-0000-0000-0000A1000000}"/>
    <hyperlink ref="P165" r:id="rId163" xr:uid="{00000000-0004-0000-0000-0000A2000000}"/>
    <hyperlink ref="P166" r:id="rId164" xr:uid="{00000000-0004-0000-0000-0000A3000000}"/>
    <hyperlink ref="P167" r:id="rId165" xr:uid="{00000000-0004-0000-0000-0000A4000000}"/>
    <hyperlink ref="P168" r:id="rId166" xr:uid="{00000000-0004-0000-0000-0000A5000000}"/>
    <hyperlink ref="P169" r:id="rId167" xr:uid="{00000000-0004-0000-0000-0000A6000000}"/>
    <hyperlink ref="P170" r:id="rId168" xr:uid="{00000000-0004-0000-0000-0000A7000000}"/>
    <hyperlink ref="P171" r:id="rId169" xr:uid="{00000000-0004-0000-0000-0000A8000000}"/>
    <hyperlink ref="P172" r:id="rId170" xr:uid="{00000000-0004-0000-0000-0000A9000000}"/>
    <hyperlink ref="P173" r:id="rId171" xr:uid="{00000000-0004-0000-0000-0000AA000000}"/>
    <hyperlink ref="P174" r:id="rId172" xr:uid="{00000000-0004-0000-0000-0000AB000000}"/>
    <hyperlink ref="P175" r:id="rId173" xr:uid="{00000000-0004-0000-0000-0000AC000000}"/>
    <hyperlink ref="P176" r:id="rId174" xr:uid="{00000000-0004-0000-0000-0000AD000000}"/>
    <hyperlink ref="P177" r:id="rId175" xr:uid="{00000000-0004-0000-0000-0000AE000000}"/>
    <hyperlink ref="P178" r:id="rId176" xr:uid="{00000000-0004-0000-0000-0000AF000000}"/>
    <hyperlink ref="P179" r:id="rId177" xr:uid="{00000000-0004-0000-0000-0000B0000000}"/>
    <hyperlink ref="P180" r:id="rId178" xr:uid="{00000000-0004-0000-0000-0000B1000000}"/>
    <hyperlink ref="P181" r:id="rId179" xr:uid="{00000000-0004-0000-0000-0000B2000000}"/>
    <hyperlink ref="P182" r:id="rId180" xr:uid="{00000000-0004-0000-0000-0000B3000000}"/>
    <hyperlink ref="P183" r:id="rId181" xr:uid="{00000000-0004-0000-0000-0000B4000000}"/>
    <hyperlink ref="P184" r:id="rId182" xr:uid="{00000000-0004-0000-0000-0000B5000000}"/>
    <hyperlink ref="P185" r:id="rId183" xr:uid="{00000000-0004-0000-0000-0000B6000000}"/>
    <hyperlink ref="P186" r:id="rId184" xr:uid="{00000000-0004-0000-0000-0000B7000000}"/>
    <hyperlink ref="P187" r:id="rId185" xr:uid="{00000000-0004-0000-0000-0000B8000000}"/>
    <hyperlink ref="P189" r:id="rId186" xr:uid="{00000000-0004-0000-0000-0000B9000000}"/>
    <hyperlink ref="P190" r:id="rId187" xr:uid="{00000000-0004-0000-0000-0000BA000000}"/>
    <hyperlink ref="P196" r:id="rId188" xr:uid="{00000000-0004-0000-0000-0000BB000000}"/>
    <hyperlink ref="P188" r:id="rId189" xr:uid="{00000000-0004-0000-0000-0000BC000000}"/>
    <hyperlink ref="P192" r:id="rId190" xr:uid="{00000000-0004-0000-0000-0000BD000000}"/>
    <hyperlink ref="P193" r:id="rId191" xr:uid="{00000000-0004-0000-0000-0000BE000000}"/>
    <hyperlink ref="P194" r:id="rId192" xr:uid="{00000000-0004-0000-0000-0000BF000000}"/>
    <hyperlink ref="P195" r:id="rId193" xr:uid="{00000000-0004-0000-0000-0000C0000000}"/>
    <hyperlink ref="P197" r:id="rId194" xr:uid="{00000000-0004-0000-0000-0000C1000000}"/>
    <hyperlink ref="P198" r:id="rId195" xr:uid="{00000000-0004-0000-0000-0000C2000000}"/>
    <hyperlink ref="P199" r:id="rId196" xr:uid="{00000000-0004-0000-0000-0000C3000000}"/>
    <hyperlink ref="P200" r:id="rId197" xr:uid="{00000000-0004-0000-0000-0000C4000000}"/>
    <hyperlink ref="P201" r:id="rId198" xr:uid="{00000000-0004-0000-0000-0000C5000000}"/>
    <hyperlink ref="P202" r:id="rId199" xr:uid="{00000000-0004-0000-0000-0000C6000000}"/>
    <hyperlink ref="P203" r:id="rId200" xr:uid="{00000000-0004-0000-0000-0000C7000000}"/>
    <hyperlink ref="P204" r:id="rId201" xr:uid="{00000000-0004-0000-0000-0000C8000000}"/>
    <hyperlink ref="P205" r:id="rId202" xr:uid="{00000000-0004-0000-0000-0000C9000000}"/>
    <hyperlink ref="P206" r:id="rId203" xr:uid="{00000000-0004-0000-0000-0000CA000000}"/>
    <hyperlink ref="P207" r:id="rId204" xr:uid="{00000000-0004-0000-0000-0000CB000000}"/>
    <hyperlink ref="P208" r:id="rId205" xr:uid="{00000000-0004-0000-0000-0000CC000000}"/>
    <hyperlink ref="P209" r:id="rId206" xr:uid="{00000000-0004-0000-0000-0000CD000000}"/>
    <hyperlink ref="P210" r:id="rId207" xr:uid="{00000000-0004-0000-0000-0000CE000000}"/>
    <hyperlink ref="P211" r:id="rId208" xr:uid="{00000000-0004-0000-0000-0000CF000000}"/>
    <hyperlink ref="P212" r:id="rId209" xr:uid="{00000000-0004-0000-0000-0000D0000000}"/>
    <hyperlink ref="P216" r:id="rId210" xr:uid="{00000000-0004-0000-0000-0000D1000000}"/>
    <hyperlink ref="P213" r:id="rId211" xr:uid="{00000000-0004-0000-0000-0000D2000000}"/>
    <hyperlink ref="P214" r:id="rId212" xr:uid="{00000000-0004-0000-0000-0000D3000000}"/>
    <hyperlink ref="P215" r:id="rId213" xr:uid="{00000000-0004-0000-0000-0000D4000000}"/>
    <hyperlink ref="P217" r:id="rId214" xr:uid="{00000000-0004-0000-0000-0000D5000000}"/>
    <hyperlink ref="P219" r:id="rId215" xr:uid="{00000000-0004-0000-0000-0000D6000000}"/>
    <hyperlink ref="P220" r:id="rId216" xr:uid="{00000000-0004-0000-0000-0000D7000000}"/>
    <hyperlink ref="P221" r:id="rId217" xr:uid="{00000000-0004-0000-0000-0000D8000000}"/>
    <hyperlink ref="P222" r:id="rId218" xr:uid="{00000000-0004-0000-0000-0000D9000000}"/>
    <hyperlink ref="P223" r:id="rId219" xr:uid="{00000000-0004-0000-0000-0000DA000000}"/>
    <hyperlink ref="P225" r:id="rId220" xr:uid="{00000000-0004-0000-0000-0000DB000000}"/>
    <hyperlink ref="P227" r:id="rId221" xr:uid="{00000000-0004-0000-0000-0000DC000000}"/>
    <hyperlink ref="P228" r:id="rId222" xr:uid="{00000000-0004-0000-0000-0000DD000000}"/>
    <hyperlink ref="P229" r:id="rId223" xr:uid="{00000000-0004-0000-0000-0000DE000000}"/>
    <hyperlink ref="P230" r:id="rId224" xr:uid="{00000000-0004-0000-0000-0000DF000000}"/>
    <hyperlink ref="P191" r:id="rId225" xr:uid="{00000000-0004-0000-0000-0000E0000000}"/>
    <hyperlink ref="P218" r:id="rId226" xr:uid="{00000000-0004-0000-0000-0000E1000000}"/>
    <hyperlink ref="P224" r:id="rId227" xr:uid="{00000000-0004-0000-0000-0000E2000000}"/>
    <hyperlink ref="P250" r:id="rId228" xr:uid="{00000000-0004-0000-0000-0000E3000000}"/>
    <hyperlink ref="P231" r:id="rId229" xr:uid="{00000000-0004-0000-0000-0000E4000000}"/>
    <hyperlink ref="P232" r:id="rId230" xr:uid="{00000000-0004-0000-0000-0000E5000000}"/>
    <hyperlink ref="P233" r:id="rId231" xr:uid="{00000000-0004-0000-0000-0000E6000000}"/>
    <hyperlink ref="P234" r:id="rId232" xr:uid="{00000000-0004-0000-0000-0000E7000000}"/>
    <hyperlink ref="P235" r:id="rId233" xr:uid="{00000000-0004-0000-0000-0000E8000000}"/>
    <hyperlink ref="P236" r:id="rId234" xr:uid="{00000000-0004-0000-0000-0000E9000000}"/>
    <hyperlink ref="P237" r:id="rId235" xr:uid="{00000000-0004-0000-0000-0000EA000000}"/>
    <hyperlink ref="P238" r:id="rId236" xr:uid="{00000000-0004-0000-0000-0000EB000000}"/>
    <hyperlink ref="P239" r:id="rId237" xr:uid="{00000000-0004-0000-0000-0000EC000000}"/>
    <hyperlink ref="P240" r:id="rId238" xr:uid="{00000000-0004-0000-0000-0000ED000000}"/>
    <hyperlink ref="P241" r:id="rId239" xr:uid="{00000000-0004-0000-0000-0000EE000000}"/>
    <hyperlink ref="P242" r:id="rId240" xr:uid="{00000000-0004-0000-0000-0000EF000000}"/>
    <hyperlink ref="P243" r:id="rId241" xr:uid="{00000000-0004-0000-0000-0000F0000000}"/>
    <hyperlink ref="P244" r:id="rId242" xr:uid="{00000000-0004-0000-0000-0000F1000000}"/>
    <hyperlink ref="P245" r:id="rId243" xr:uid="{00000000-0004-0000-0000-0000F2000000}"/>
    <hyperlink ref="P246" r:id="rId244" xr:uid="{00000000-0004-0000-0000-0000F3000000}"/>
    <hyperlink ref="P247" r:id="rId245" xr:uid="{00000000-0004-0000-0000-0000F4000000}"/>
    <hyperlink ref="P248" r:id="rId246" xr:uid="{00000000-0004-0000-0000-0000F5000000}"/>
    <hyperlink ref="P249" r:id="rId247" xr:uid="{00000000-0004-0000-0000-0000F6000000}"/>
    <hyperlink ref="P251" r:id="rId248" xr:uid="{00000000-0004-0000-0000-0000F7000000}"/>
    <hyperlink ref="P252" r:id="rId249" xr:uid="{00000000-0004-0000-0000-0000F8000000}"/>
    <hyperlink ref="P253" r:id="rId250" xr:uid="{00000000-0004-0000-0000-0000F9000000}"/>
    <hyperlink ref="P254" r:id="rId251" xr:uid="{00000000-0004-0000-0000-0000FA000000}"/>
    <hyperlink ref="P255" r:id="rId252" xr:uid="{00000000-0004-0000-0000-0000FB000000}"/>
    <hyperlink ref="P257" r:id="rId253" xr:uid="{00000000-0004-0000-0000-0000FC000000}"/>
    <hyperlink ref="P258" r:id="rId254" xr:uid="{00000000-0004-0000-0000-0000FD000000}"/>
    <hyperlink ref="P259" r:id="rId255" xr:uid="{00000000-0004-0000-0000-0000FE000000}"/>
    <hyperlink ref="P262" r:id="rId256" xr:uid="{00000000-0004-0000-0000-0000FF000000}"/>
    <hyperlink ref="P263" r:id="rId257" xr:uid="{00000000-0004-0000-0000-000000010000}"/>
    <hyperlink ref="P264" r:id="rId258" xr:uid="{00000000-0004-0000-0000-000001010000}"/>
    <hyperlink ref="P265" r:id="rId259" xr:uid="{00000000-0004-0000-0000-000002010000}"/>
    <hyperlink ref="P266" r:id="rId260" xr:uid="{00000000-0004-0000-0000-000003010000}"/>
    <hyperlink ref="P267" r:id="rId261" xr:uid="{00000000-0004-0000-0000-000004010000}"/>
    <hyperlink ref="P270" r:id="rId262" xr:uid="{00000000-0004-0000-0000-000005010000}"/>
    <hyperlink ref="P271" r:id="rId263" xr:uid="{00000000-0004-0000-0000-000006010000}"/>
    <hyperlink ref="P274" r:id="rId264" xr:uid="{00000000-0004-0000-0000-000007010000}"/>
    <hyperlink ref="P280" r:id="rId265" xr:uid="{00000000-0004-0000-0000-000008010000}"/>
    <hyperlink ref="P281" r:id="rId266" xr:uid="{00000000-0004-0000-0000-000009010000}"/>
    <hyperlink ref="P282" r:id="rId267" xr:uid="{00000000-0004-0000-0000-00000A010000}"/>
    <hyperlink ref="P283" r:id="rId268" xr:uid="{00000000-0004-0000-0000-00000B010000}"/>
    <hyperlink ref="P284" r:id="rId269" xr:uid="{00000000-0004-0000-0000-00000C010000}"/>
    <hyperlink ref="P285" r:id="rId270" xr:uid="{00000000-0004-0000-0000-00000D010000}"/>
    <hyperlink ref="P286" r:id="rId271" xr:uid="{00000000-0004-0000-0000-00000E010000}"/>
    <hyperlink ref="P287" r:id="rId272" xr:uid="{00000000-0004-0000-0000-00000F010000}"/>
    <hyperlink ref="P226" r:id="rId273" xr:uid="{00000000-0004-0000-0000-000010010000}"/>
    <hyperlink ref="P260" r:id="rId274" xr:uid="{00000000-0004-0000-0000-000011010000}"/>
    <hyperlink ref="P261" r:id="rId275" xr:uid="{00000000-0004-0000-0000-000012010000}"/>
    <hyperlink ref="P268" r:id="rId276" xr:uid="{00000000-0004-0000-0000-000013010000}"/>
    <hyperlink ref="P269" r:id="rId277" xr:uid="{00000000-0004-0000-0000-000014010000}"/>
    <hyperlink ref="P272" r:id="rId278" xr:uid="{00000000-0004-0000-0000-000015010000}"/>
    <hyperlink ref="P273" r:id="rId279" xr:uid="{00000000-0004-0000-0000-000016010000}"/>
    <hyperlink ref="P275" r:id="rId280" xr:uid="{00000000-0004-0000-0000-000017010000}"/>
    <hyperlink ref="P276" r:id="rId281" xr:uid="{00000000-0004-0000-0000-000018010000}"/>
    <hyperlink ref="P277" r:id="rId282" xr:uid="{00000000-0004-0000-0000-000019010000}"/>
    <hyperlink ref="P278" r:id="rId283" xr:uid="{00000000-0004-0000-0000-00001A010000}"/>
    <hyperlink ref="P279" r:id="rId284" xr:uid="{00000000-0004-0000-0000-00001B010000}"/>
    <hyperlink ref="P288" r:id="rId285" xr:uid="{00000000-0004-0000-0000-00001C010000}"/>
    <hyperlink ref="P289" r:id="rId286" xr:uid="{00000000-0004-0000-0000-00001D010000}"/>
    <hyperlink ref="P290" r:id="rId287" xr:uid="{00000000-0004-0000-0000-00001E010000}"/>
    <hyperlink ref="P291" r:id="rId288" xr:uid="{00000000-0004-0000-0000-00001F010000}"/>
    <hyperlink ref="P292" r:id="rId289" xr:uid="{00000000-0004-0000-0000-000020010000}"/>
    <hyperlink ref="P293" r:id="rId290" xr:uid="{00000000-0004-0000-0000-000021010000}"/>
    <hyperlink ref="P294" r:id="rId291" xr:uid="{00000000-0004-0000-0000-000022010000}"/>
    <hyperlink ref="P295" r:id="rId292" xr:uid="{00000000-0004-0000-0000-000023010000}"/>
    <hyperlink ref="P296" r:id="rId293" xr:uid="{00000000-0004-0000-0000-000024010000}"/>
    <hyperlink ref="P298" r:id="rId294" xr:uid="{00000000-0004-0000-0000-000025010000}"/>
    <hyperlink ref="P299" r:id="rId295" xr:uid="{00000000-0004-0000-0000-000026010000}"/>
    <hyperlink ref="P300" r:id="rId296" xr:uid="{00000000-0004-0000-0000-000027010000}"/>
    <hyperlink ref="P301" r:id="rId297" xr:uid="{00000000-0004-0000-0000-000028010000}"/>
    <hyperlink ref="P297" r:id="rId298" xr:uid="{00000000-0004-0000-0000-000029010000}"/>
    <hyperlink ref="P302" r:id="rId299" xr:uid="{00000000-0004-0000-0000-00002A010000}"/>
    <hyperlink ref="P303" r:id="rId300" xr:uid="{00000000-0004-0000-0000-00002B010000}"/>
    <hyperlink ref="P308" r:id="rId301" xr:uid="{00000000-0004-0000-0000-00002C010000}"/>
    <hyperlink ref="P310" r:id="rId302" xr:uid="{00000000-0004-0000-0000-00002D010000}"/>
    <hyperlink ref="P256" r:id="rId303" xr:uid="{00000000-0004-0000-0000-00002E010000}"/>
    <hyperlink ref="P304" r:id="rId304" xr:uid="{00000000-0004-0000-0000-00002F010000}"/>
    <hyperlink ref="P305" r:id="rId305" xr:uid="{00000000-0004-0000-0000-000030010000}"/>
    <hyperlink ref="P306" r:id="rId306" xr:uid="{00000000-0004-0000-0000-000031010000}"/>
    <hyperlink ref="P307" r:id="rId307" xr:uid="{00000000-0004-0000-0000-000032010000}"/>
    <hyperlink ref="P311" r:id="rId308" xr:uid="{00000000-0004-0000-0000-000033010000}"/>
    <hyperlink ref="P313" r:id="rId309" xr:uid="{00000000-0004-0000-0000-000034010000}"/>
    <hyperlink ref="P314" r:id="rId310" xr:uid="{00000000-0004-0000-0000-000035010000}"/>
    <hyperlink ref="P309" r:id="rId311" xr:uid="{00000000-0004-0000-0000-000036010000}"/>
    <hyperlink ref="P312" r:id="rId312" xr:uid="{00000000-0004-0000-0000-000037010000}"/>
    <hyperlink ref="P315" r:id="rId313" xr:uid="{00000000-0004-0000-0000-000038010000}"/>
    <hyperlink ref="P316" r:id="rId314" xr:uid="{00000000-0004-0000-0000-000039010000}"/>
    <hyperlink ref="P317" r:id="rId315" xr:uid="{00000000-0004-0000-0000-00003A010000}"/>
    <hyperlink ref="P318" r:id="rId316" xr:uid="{00000000-0004-0000-0000-00003B010000}"/>
    <hyperlink ref="P319" r:id="rId317" xr:uid="{00000000-0004-0000-0000-00003C010000}"/>
    <hyperlink ref="P321" r:id="rId318" xr:uid="{00000000-0004-0000-0000-00003D010000}"/>
    <hyperlink ref="P322" r:id="rId319" xr:uid="{00000000-0004-0000-0000-00003E010000}"/>
    <hyperlink ref="P323" r:id="rId320" xr:uid="{00000000-0004-0000-0000-00003F010000}"/>
    <hyperlink ref="P324" r:id="rId321" xr:uid="{00000000-0004-0000-0000-000040010000}"/>
    <hyperlink ref="P320" r:id="rId322" xr:uid="{00000000-0004-0000-0000-000041010000}"/>
    <hyperlink ref="P331" r:id="rId323" xr:uid="{00000000-0004-0000-0000-000042010000}"/>
    <hyperlink ref="P326" r:id="rId324" xr:uid="{00000000-0004-0000-0000-000043010000}"/>
    <hyperlink ref="P327" r:id="rId325" xr:uid="{00000000-0004-0000-0000-000044010000}"/>
    <hyperlink ref="P328" r:id="rId326" xr:uid="{00000000-0004-0000-0000-000045010000}"/>
    <hyperlink ref="P329" r:id="rId327" xr:uid="{00000000-0004-0000-0000-000046010000}"/>
    <hyperlink ref="P330" r:id="rId328" xr:uid="{00000000-0004-0000-0000-000047010000}"/>
    <hyperlink ref="P332" r:id="rId329" xr:uid="{00000000-0004-0000-0000-000048010000}"/>
    <hyperlink ref="P333" r:id="rId330" xr:uid="{00000000-0004-0000-0000-000049010000}"/>
    <hyperlink ref="P334" r:id="rId331" xr:uid="{00000000-0004-0000-0000-00004A010000}"/>
    <hyperlink ref="P335" r:id="rId332" xr:uid="{00000000-0004-0000-0000-00004B010000}"/>
    <hyperlink ref="P325" r:id="rId333" xr:uid="{00000000-0004-0000-0000-00004C010000}"/>
    <hyperlink ref="P336" r:id="rId334" xr:uid="{00000000-0004-0000-0000-00004D010000}"/>
    <hyperlink ref="P337" r:id="rId335" xr:uid="{00000000-0004-0000-0000-00004E010000}"/>
    <hyperlink ref="P338" r:id="rId336" xr:uid="{00000000-0004-0000-0000-00004F010000}"/>
    <hyperlink ref="P339" r:id="rId337" xr:uid="{00000000-0004-0000-0000-000050010000}"/>
    <hyperlink ref="P340" r:id="rId338" xr:uid="{00000000-0004-0000-0000-000051010000}"/>
    <hyperlink ref="P341" r:id="rId339" xr:uid="{00000000-0004-0000-0000-000052010000}"/>
    <hyperlink ref="P342" r:id="rId340" xr:uid="{00000000-0004-0000-0000-000053010000}"/>
    <hyperlink ref="P343" r:id="rId341" xr:uid="{00000000-0004-0000-0000-000054010000}"/>
    <hyperlink ref="P344" r:id="rId342" xr:uid="{00000000-0004-0000-0000-000055010000}"/>
    <hyperlink ref="P345" r:id="rId343" xr:uid="{00000000-0004-0000-0000-000056010000}"/>
    <hyperlink ref="P346" r:id="rId344" xr:uid="{00000000-0004-0000-0000-000057010000}"/>
    <hyperlink ref="P348" r:id="rId345" xr:uid="{00000000-0004-0000-0000-000058010000}"/>
    <hyperlink ref="P349" r:id="rId346" xr:uid="{00000000-0004-0000-0000-000059010000}"/>
    <hyperlink ref="P350" r:id="rId347" xr:uid="{00000000-0004-0000-0000-00005A010000}"/>
    <hyperlink ref="P347" r:id="rId348" xr:uid="{00000000-0004-0000-0000-00005B010000}"/>
    <hyperlink ref="P353" r:id="rId349" xr:uid="{00000000-0004-0000-0000-00005C010000}"/>
    <hyperlink ref="P354" r:id="rId350" xr:uid="{00000000-0004-0000-0000-00005D010000}"/>
    <hyperlink ref="P351" r:id="rId351" xr:uid="{00000000-0004-0000-0000-00005E010000}"/>
    <hyperlink ref="P352" r:id="rId352" xr:uid="{00000000-0004-0000-0000-00005F010000}"/>
    <hyperlink ref="P355" r:id="rId353" xr:uid="{00000000-0004-0000-0000-000060010000}"/>
    <hyperlink ref="P356" r:id="rId354" xr:uid="{00000000-0004-0000-0000-000061010000}"/>
    <hyperlink ref="P357" r:id="rId355" xr:uid="{00000000-0004-0000-0000-000062010000}"/>
    <hyperlink ref="P358" r:id="rId356" xr:uid="{00000000-0004-0000-0000-000063010000}"/>
    <hyperlink ref="P359" r:id="rId357" xr:uid="{00000000-0004-0000-0000-000064010000}"/>
    <hyperlink ref="P360" r:id="rId358" xr:uid="{00000000-0004-0000-0000-000065010000}"/>
    <hyperlink ref="P361" r:id="rId359" xr:uid="{00000000-0004-0000-0000-000066010000}"/>
    <hyperlink ref="P362" r:id="rId360" xr:uid="{00000000-0004-0000-0000-000067010000}"/>
    <hyperlink ref="P363" r:id="rId361" xr:uid="{00000000-0004-0000-0000-000068010000}"/>
    <hyperlink ref="P364" r:id="rId362" xr:uid="{00000000-0004-0000-0000-000069010000}"/>
    <hyperlink ref="P365" r:id="rId363" xr:uid="{00000000-0004-0000-0000-00006A010000}"/>
    <hyperlink ref="P367" r:id="rId364" xr:uid="{00000000-0004-0000-0000-00006B010000}"/>
    <hyperlink ref="P368" r:id="rId365" xr:uid="{00000000-0004-0000-0000-00006C010000}"/>
    <hyperlink ref="P369" r:id="rId366" xr:uid="{00000000-0004-0000-0000-00006D010000}"/>
    <hyperlink ref="P366" r:id="rId367" xr:uid="{00000000-0004-0000-0000-00006E010000}"/>
    <hyperlink ref="P370" r:id="rId368" xr:uid="{00000000-0004-0000-0000-00006F010000}"/>
    <hyperlink ref="P371" r:id="rId369" xr:uid="{00000000-0004-0000-0000-000070010000}"/>
    <hyperlink ref="P372" r:id="rId370" xr:uid="{00000000-0004-0000-0000-000071010000}"/>
    <hyperlink ref="P373" r:id="rId371" xr:uid="{00000000-0004-0000-0000-000072010000}"/>
    <hyperlink ref="P374" r:id="rId372" xr:uid="{00000000-0004-0000-0000-000074010000}"/>
    <hyperlink ref="P375" r:id="rId373" xr:uid="{00000000-0004-0000-0000-000075010000}"/>
    <hyperlink ref="P376" r:id="rId374" xr:uid="{00000000-0004-0000-0000-000076010000}"/>
    <hyperlink ref="P377" r:id="rId375" xr:uid="{00000000-0004-0000-0000-000077010000}"/>
    <hyperlink ref="P378" r:id="rId376" xr:uid="{00000000-0004-0000-0000-000078010000}"/>
    <hyperlink ref="P379" r:id="rId377" xr:uid="{00000000-0004-0000-0000-000079010000}"/>
    <hyperlink ref="P380" r:id="rId378" xr:uid="{00000000-0004-0000-0000-00007A010000}"/>
    <hyperlink ref="P381" r:id="rId379" xr:uid="{00000000-0004-0000-0000-00007B010000}"/>
    <hyperlink ref="P382" r:id="rId380" xr:uid="{00000000-0004-0000-0000-00007C010000}"/>
    <hyperlink ref="P383" r:id="rId381" xr:uid="{00000000-0004-0000-0000-00007D010000}"/>
    <hyperlink ref="P384" r:id="rId382" xr:uid="{00000000-0004-0000-0000-00007E010000}"/>
    <hyperlink ref="P385" r:id="rId383" xr:uid="{00000000-0004-0000-0000-00007F010000}"/>
    <hyperlink ref="P386" r:id="rId384" xr:uid="{00000000-0004-0000-0000-000080010000}"/>
    <hyperlink ref="P388" r:id="rId385" xr:uid="{00000000-0004-0000-0000-000081010000}"/>
    <hyperlink ref="P389" r:id="rId386" xr:uid="{00000000-0004-0000-0000-000082010000}"/>
    <hyperlink ref="P390" r:id="rId387" xr:uid="{00000000-0004-0000-0000-000083010000}"/>
    <hyperlink ref="P391" r:id="rId388" xr:uid="{00000000-0004-0000-0000-000084010000}"/>
    <hyperlink ref="P392" r:id="rId389" xr:uid="{00000000-0004-0000-0000-000085010000}"/>
    <hyperlink ref="P393" r:id="rId390" xr:uid="{00000000-0004-0000-0000-000086010000}"/>
    <hyperlink ref="P387" r:id="rId391" xr:uid="{00000000-0004-0000-0000-000087010000}"/>
    <hyperlink ref="P394" r:id="rId392" xr:uid="{00000000-0004-0000-0000-000088010000}"/>
    <hyperlink ref="P395" r:id="rId393" xr:uid="{00000000-0004-0000-0000-00008B010000}"/>
    <hyperlink ref="P396" r:id="rId394" xr:uid="{00000000-0004-0000-0000-00008C010000}"/>
    <hyperlink ref="P397" r:id="rId395" xr:uid="{00000000-0004-0000-0000-00008D010000}"/>
    <hyperlink ref="P398" r:id="rId396" xr:uid="{00000000-0004-0000-0000-00008F010000}"/>
    <hyperlink ref="P399" r:id="rId397" xr:uid="{00000000-0004-0000-0000-000090010000}"/>
  </hyperlinks>
  <pageMargins left="0.7" right="0.7" top="0.75" bottom="0.75" header="0.3" footer="0.3"/>
  <pageSetup paperSize="9" orientation="portrait" r:id="rId39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I414"/>
  <sheetViews>
    <sheetView topLeftCell="A86" workbookViewId="0">
      <selection activeCell="A2" sqref="A2:I409"/>
    </sheetView>
  </sheetViews>
  <sheetFormatPr baseColWidth="10" defaultRowHeight="15" x14ac:dyDescent="0.25"/>
  <cols>
    <col min="2" max="2" width="17" style="39" customWidth="1"/>
    <col min="3" max="3" width="17.42578125" style="39" customWidth="1"/>
    <col min="4" max="4" width="14.140625" style="39" customWidth="1"/>
    <col min="5" max="5" width="13.5703125" style="39" hidden="1" customWidth="1"/>
    <col min="6" max="7" width="32" style="39" hidden="1" customWidth="1"/>
    <col min="8" max="8" width="0" style="39" hidden="1" customWidth="1"/>
    <col min="9" max="9" width="16.7109375" style="39" customWidth="1"/>
  </cols>
  <sheetData>
    <row r="1" spans="1:9" x14ac:dyDescent="0.25">
      <c r="B1" s="39" t="s">
        <v>1181</v>
      </c>
      <c r="C1" s="39" t="s">
        <v>1182</v>
      </c>
    </row>
    <row r="2" spans="1:9" s="40" customFormat="1" ht="36.75" customHeight="1" x14ac:dyDescent="0.25">
      <c r="A2" s="40" t="s">
        <v>11</v>
      </c>
      <c r="B2" s="41" t="s">
        <v>7</v>
      </c>
      <c r="C2" s="41" t="s">
        <v>1184</v>
      </c>
      <c r="D2" s="42" t="s">
        <v>1183</v>
      </c>
      <c r="E2" s="41" t="s">
        <v>581</v>
      </c>
      <c r="F2" s="41" t="s">
        <v>1179</v>
      </c>
      <c r="G2" s="41" t="s">
        <v>1180</v>
      </c>
      <c r="H2" s="41" t="s">
        <v>1185</v>
      </c>
      <c r="I2" s="41" t="s">
        <v>1186</v>
      </c>
    </row>
    <row r="3" spans="1:9" hidden="1" x14ac:dyDescent="0.25">
      <c r="A3">
        <v>1</v>
      </c>
      <c r="B3" s="39">
        <v>40002600</v>
      </c>
      <c r="C3" s="39">
        <f>VLOOKUP(A3,[1]Tabla!F$3:G$394,2,FALSE)</f>
        <v>40002600</v>
      </c>
      <c r="D3" s="39">
        <f>B3-C3</f>
        <v>0</v>
      </c>
      <c r="E3" s="43">
        <f>F3/C3</f>
        <v>0.30606060606060603</v>
      </c>
      <c r="F3" s="39">
        <f>VLOOKUP(A3,[1]Tabla!F$3:H$394,3,FALSE)</f>
        <v>12243220</v>
      </c>
      <c r="G3" s="39">
        <f>VLOOKUP(A3,[1]Tabla!F$3:I$394,4,FALSE)</f>
        <v>27759380</v>
      </c>
      <c r="H3" s="39">
        <f>F3+G3-C3</f>
        <v>0</v>
      </c>
    </row>
    <row r="4" spans="1:9" hidden="1" x14ac:dyDescent="0.25">
      <c r="A4">
        <v>2</v>
      </c>
      <c r="B4" s="39">
        <v>86900000</v>
      </c>
      <c r="C4" s="39">
        <f>VLOOKUP(A4,[1]Tabla!F$3:G$394,2,FALSE)</f>
        <v>86900000</v>
      </c>
      <c r="D4" s="39">
        <f t="shared" ref="D4:D67" si="0">B4-C4</f>
        <v>0</v>
      </c>
      <c r="E4" s="43">
        <f t="shared" ref="E4:E67" si="1">F4/C4</f>
        <v>0.30606060989643269</v>
      </c>
      <c r="F4" s="39">
        <f>VLOOKUP(A4,[1]Tabla!F$3:H$394,3,FALSE)</f>
        <v>26596667</v>
      </c>
      <c r="G4" s="39">
        <f>VLOOKUP(A4,[1]Tabla!F$3:I$394,4,FALSE)</f>
        <v>60303333</v>
      </c>
      <c r="H4" s="39">
        <f t="shared" ref="H4:H67" si="2">F4+G4-C4</f>
        <v>0</v>
      </c>
    </row>
    <row r="5" spans="1:9" hidden="1" x14ac:dyDescent="0.25">
      <c r="A5">
        <v>3</v>
      </c>
      <c r="B5" s="39">
        <v>46200000</v>
      </c>
      <c r="C5" s="39">
        <f>VLOOKUP(A5,[1]Tabla!F$3:G$394,2,FALSE)</f>
        <v>46200000</v>
      </c>
      <c r="D5" s="39">
        <f t="shared" si="0"/>
        <v>0</v>
      </c>
      <c r="E5" s="43">
        <f t="shared" si="1"/>
        <v>0.30606060606060603</v>
      </c>
      <c r="F5" s="39">
        <f>VLOOKUP(A5,[1]Tabla!F$3:H$394,3,FALSE)</f>
        <v>14140000</v>
      </c>
      <c r="G5" s="39">
        <f>VLOOKUP(A5,[1]Tabla!F$3:I$394,4,FALSE)</f>
        <v>32060000</v>
      </c>
      <c r="H5" s="39">
        <f t="shared" si="2"/>
        <v>0</v>
      </c>
    </row>
    <row r="6" spans="1:9" hidden="1" x14ac:dyDescent="0.25">
      <c r="A6">
        <v>4</v>
      </c>
      <c r="B6" s="39">
        <v>24807310</v>
      </c>
      <c r="C6" s="39">
        <f>VLOOKUP(A6,[1]Tabla!F$3:G$394,2,FALSE)</f>
        <v>24807310</v>
      </c>
      <c r="D6" s="39">
        <f t="shared" si="0"/>
        <v>0</v>
      </c>
      <c r="E6" s="43">
        <f t="shared" si="1"/>
        <v>0.3060605926237065</v>
      </c>
      <c r="F6" s="39">
        <f>VLOOKUP(A6,[1]Tabla!F$3:H$394,3,FALSE)</f>
        <v>7592540</v>
      </c>
      <c r="G6" s="39">
        <f>VLOOKUP(A6,[1]Tabla!F$3:I$394,4,FALSE)</f>
        <v>17214770</v>
      </c>
      <c r="H6" s="39">
        <f t="shared" si="2"/>
        <v>0</v>
      </c>
    </row>
    <row r="7" spans="1:9" hidden="1" x14ac:dyDescent="0.25">
      <c r="A7">
        <v>5</v>
      </c>
      <c r="B7" s="39">
        <v>57704900</v>
      </c>
      <c r="C7" s="39">
        <f>VLOOKUP(A7,[1]Tabla!F$3:G$394,2,FALSE)</f>
        <v>57704900</v>
      </c>
      <c r="D7" s="39">
        <f t="shared" si="0"/>
        <v>0</v>
      </c>
      <c r="E7" s="43">
        <f t="shared" si="1"/>
        <v>0.30606061183712302</v>
      </c>
      <c r="F7" s="39">
        <f>VLOOKUP(A7,[1]Tabla!F$3:H$394,3,FALSE)</f>
        <v>17661197</v>
      </c>
      <c r="G7" s="39">
        <f>VLOOKUP(A7,[1]Tabla!F$3:I$394,4,FALSE)</f>
        <v>40043703</v>
      </c>
      <c r="H7" s="39">
        <f t="shared" si="2"/>
        <v>0</v>
      </c>
    </row>
    <row r="8" spans="1:9" hidden="1" x14ac:dyDescent="0.25">
      <c r="A8">
        <v>6</v>
      </c>
      <c r="B8" s="39">
        <v>55000000</v>
      </c>
      <c r="C8" s="39">
        <f>VLOOKUP(A8,[1]Tabla!F$3:G$394,2,FALSE)</f>
        <v>55000000</v>
      </c>
      <c r="D8" s="39">
        <f t="shared" si="0"/>
        <v>0</v>
      </c>
      <c r="E8" s="43">
        <f t="shared" si="1"/>
        <v>0.30606060000000002</v>
      </c>
      <c r="F8" s="39">
        <f>VLOOKUP(A8,[1]Tabla!F$3:H$394,3,FALSE)</f>
        <v>16833333</v>
      </c>
      <c r="G8" s="39">
        <f>VLOOKUP(A8,[1]Tabla!F$3:I$394,4,FALSE)</f>
        <v>38166667</v>
      </c>
      <c r="H8" s="39">
        <f t="shared" si="2"/>
        <v>0</v>
      </c>
    </row>
    <row r="9" spans="1:9" hidden="1" x14ac:dyDescent="0.25">
      <c r="A9">
        <v>7</v>
      </c>
      <c r="B9" s="39">
        <v>82500000</v>
      </c>
      <c r="C9" s="39">
        <f>VLOOKUP(A9,[1]Tabla!F$3:G$394,2,FALSE)</f>
        <v>82500000</v>
      </c>
      <c r="D9" s="39">
        <f t="shared" si="0"/>
        <v>0</v>
      </c>
      <c r="E9" s="43">
        <f t="shared" si="1"/>
        <v>0.30606060606060603</v>
      </c>
      <c r="F9" s="39">
        <f>VLOOKUP(A9,[1]Tabla!F$3:H$394,3,FALSE)</f>
        <v>25250000</v>
      </c>
      <c r="G9" s="39">
        <f>VLOOKUP(A9,[1]Tabla!F$3:I$394,4,FALSE)</f>
        <v>57250000</v>
      </c>
      <c r="H9" s="39">
        <f t="shared" si="2"/>
        <v>0</v>
      </c>
    </row>
    <row r="10" spans="1:9" hidden="1" x14ac:dyDescent="0.25">
      <c r="A10">
        <v>8</v>
      </c>
      <c r="B10" s="39">
        <v>49500000</v>
      </c>
      <c r="C10" s="39">
        <f>VLOOKUP(A10,[1]Tabla!F$3:G$394,2,FALSE)</f>
        <v>49500000</v>
      </c>
      <c r="D10" s="39">
        <f t="shared" si="0"/>
        <v>0</v>
      </c>
      <c r="E10" s="43">
        <f t="shared" si="1"/>
        <v>0.30606060606060603</v>
      </c>
      <c r="F10" s="39">
        <f>VLOOKUP(A10,[1]Tabla!F$3:H$394,3,FALSE)</f>
        <v>15150000</v>
      </c>
      <c r="G10" s="39">
        <f>VLOOKUP(A10,[1]Tabla!F$3:I$394,4,FALSE)</f>
        <v>34350000</v>
      </c>
      <c r="H10" s="39">
        <f t="shared" si="2"/>
        <v>0</v>
      </c>
    </row>
    <row r="11" spans="1:9" hidden="1" x14ac:dyDescent="0.25">
      <c r="A11">
        <v>9</v>
      </c>
      <c r="B11" s="39">
        <v>71280000</v>
      </c>
      <c r="C11" s="39">
        <f>VLOOKUP(A11,[1]Tabla!F$3:G$394,2,FALSE)</f>
        <v>71280000</v>
      </c>
      <c r="D11" s="39">
        <f t="shared" si="0"/>
        <v>0</v>
      </c>
      <c r="E11" s="43">
        <f t="shared" si="1"/>
        <v>0.29090909090909089</v>
      </c>
      <c r="F11" s="39">
        <f>VLOOKUP(A11,[1]Tabla!F$3:H$394,3,FALSE)</f>
        <v>20736000</v>
      </c>
      <c r="G11" s="39">
        <f>VLOOKUP(A11,[1]Tabla!F$3:I$394,4,FALSE)</f>
        <v>50544000</v>
      </c>
      <c r="H11" s="39">
        <f t="shared" si="2"/>
        <v>0</v>
      </c>
    </row>
    <row r="12" spans="1:9" hidden="1" x14ac:dyDescent="0.25">
      <c r="A12">
        <v>10</v>
      </c>
      <c r="B12" s="39">
        <v>62762700</v>
      </c>
      <c r="C12" s="39">
        <f>VLOOKUP(A12,[1]Tabla!F$3:G$394,2,FALSE)</f>
        <v>62762700</v>
      </c>
      <c r="D12" s="39">
        <f t="shared" si="0"/>
        <v>0</v>
      </c>
      <c r="E12" s="43">
        <f t="shared" si="1"/>
        <v>0.30303030303030304</v>
      </c>
      <c r="F12" s="39">
        <f>VLOOKUP(A12,[1]Tabla!F$3:H$394,3,FALSE)</f>
        <v>19019000</v>
      </c>
      <c r="G12" s="39">
        <f>VLOOKUP(A12,[1]Tabla!F$3:I$394,4,FALSE)</f>
        <v>43743700</v>
      </c>
      <c r="H12" s="39">
        <f t="shared" si="2"/>
        <v>0</v>
      </c>
    </row>
    <row r="13" spans="1:9" hidden="1" x14ac:dyDescent="0.25">
      <c r="A13">
        <v>11</v>
      </c>
      <c r="B13" s="39">
        <v>77999900</v>
      </c>
      <c r="C13" s="39">
        <f>VLOOKUP(A13,[1]Tabla!F$3:G$394,2,FALSE)</f>
        <v>77999900</v>
      </c>
      <c r="D13" s="39">
        <f t="shared" si="0"/>
        <v>0</v>
      </c>
      <c r="E13" s="43">
        <f t="shared" si="1"/>
        <v>0.3060606103341158</v>
      </c>
      <c r="F13" s="39">
        <f>VLOOKUP(A13,[1]Tabla!F$3:H$394,3,FALSE)</f>
        <v>23872697</v>
      </c>
      <c r="G13" s="39">
        <f>VLOOKUP(A13,[1]Tabla!F$3:I$394,4,FALSE)</f>
        <v>54127203</v>
      </c>
      <c r="H13" s="39">
        <f t="shared" si="2"/>
        <v>0</v>
      </c>
    </row>
    <row r="14" spans="1:9" hidden="1" x14ac:dyDescent="0.25">
      <c r="A14">
        <v>12</v>
      </c>
      <c r="B14" s="39">
        <v>62762700</v>
      </c>
      <c r="C14" s="39">
        <f>VLOOKUP(A14,[1]Tabla!F$3:G$394,2,FALSE)</f>
        <v>62762700</v>
      </c>
      <c r="D14" s="39">
        <f t="shared" si="0"/>
        <v>0</v>
      </c>
      <c r="E14" s="43">
        <f t="shared" si="1"/>
        <v>0.30606060606060603</v>
      </c>
      <c r="F14" s="39">
        <f>VLOOKUP(A14,[1]Tabla!F$3:H$394,3,FALSE)</f>
        <v>19209190</v>
      </c>
      <c r="G14" s="39">
        <f>VLOOKUP(A14,[1]Tabla!F$3:I$394,4,FALSE)</f>
        <v>43553510</v>
      </c>
      <c r="H14" s="39">
        <f t="shared" si="2"/>
        <v>0</v>
      </c>
    </row>
    <row r="15" spans="1:9" hidden="1" x14ac:dyDescent="0.25">
      <c r="A15">
        <v>13</v>
      </c>
      <c r="B15" s="39">
        <v>35200000</v>
      </c>
      <c r="C15" s="39">
        <f>VLOOKUP(A15,[1]Tabla!F$3:G$394,2,FALSE)</f>
        <v>35200000</v>
      </c>
      <c r="D15" s="39">
        <f t="shared" si="0"/>
        <v>0</v>
      </c>
      <c r="E15" s="43">
        <f t="shared" si="1"/>
        <v>0.30303031250000001</v>
      </c>
      <c r="F15" s="39">
        <f>VLOOKUP(A15,[1]Tabla!F$3:H$394,3,FALSE)</f>
        <v>10666667</v>
      </c>
      <c r="G15" s="39">
        <f>VLOOKUP(A15,[1]Tabla!F$3:I$394,4,FALSE)</f>
        <v>24533333</v>
      </c>
      <c r="H15" s="39">
        <f t="shared" si="2"/>
        <v>0</v>
      </c>
    </row>
    <row r="16" spans="1:9" hidden="1" x14ac:dyDescent="0.25">
      <c r="A16">
        <v>14</v>
      </c>
      <c r="B16" s="39">
        <v>48400000</v>
      </c>
      <c r="C16" s="39">
        <f>VLOOKUP(A16,[1]Tabla!F$3:G$394,2,FALSE)</f>
        <v>48400000</v>
      </c>
      <c r="D16" s="39">
        <f t="shared" si="0"/>
        <v>0</v>
      </c>
      <c r="E16" s="43">
        <f t="shared" si="1"/>
        <v>0.30606059917355372</v>
      </c>
      <c r="F16" s="39">
        <f>VLOOKUP(A16,[1]Tabla!F$3:H$394,3,FALSE)</f>
        <v>14813333</v>
      </c>
      <c r="G16" s="39">
        <f>VLOOKUP(A16,[1]Tabla!F$3:I$394,4,FALSE)</f>
        <v>33586667</v>
      </c>
      <c r="H16" s="39">
        <f t="shared" si="2"/>
        <v>0</v>
      </c>
    </row>
    <row r="17" spans="1:8" hidden="1" x14ac:dyDescent="0.25">
      <c r="A17">
        <v>15</v>
      </c>
      <c r="B17" s="39">
        <v>41360000</v>
      </c>
      <c r="C17" s="39">
        <f>VLOOKUP(A17,[1]Tabla!F$3:G$394,2,FALSE)</f>
        <v>41360000</v>
      </c>
      <c r="D17" s="39">
        <f t="shared" si="0"/>
        <v>0</v>
      </c>
      <c r="E17" s="43">
        <f t="shared" si="1"/>
        <v>0.30606061411992264</v>
      </c>
      <c r="F17" s="39">
        <f>VLOOKUP(A17,[1]Tabla!F$3:H$394,3,FALSE)</f>
        <v>12658667</v>
      </c>
      <c r="G17" s="39">
        <f>VLOOKUP(A17,[1]Tabla!F$3:I$394,4,FALSE)</f>
        <v>28701333</v>
      </c>
      <c r="H17" s="39">
        <f t="shared" si="2"/>
        <v>0</v>
      </c>
    </row>
    <row r="18" spans="1:8" hidden="1" x14ac:dyDescent="0.25">
      <c r="A18">
        <v>16</v>
      </c>
      <c r="B18" s="39">
        <v>71280000</v>
      </c>
      <c r="C18" s="39">
        <f>VLOOKUP(A18,[1]Tabla!F$3:G$394,2,FALSE)</f>
        <v>71280000</v>
      </c>
      <c r="D18" s="39">
        <f t="shared" si="0"/>
        <v>0</v>
      </c>
      <c r="E18" s="43">
        <f t="shared" si="1"/>
        <v>0.30606060606060603</v>
      </c>
      <c r="F18" s="39">
        <f>VLOOKUP(A18,[1]Tabla!F$3:H$394,3,FALSE)</f>
        <v>21816000</v>
      </c>
      <c r="G18" s="39">
        <f>VLOOKUP(A18,[1]Tabla!F$3:I$394,4,FALSE)</f>
        <v>49464000</v>
      </c>
      <c r="H18" s="39">
        <f t="shared" si="2"/>
        <v>0</v>
      </c>
    </row>
    <row r="19" spans="1:8" hidden="1" x14ac:dyDescent="0.25">
      <c r="A19">
        <v>17</v>
      </c>
      <c r="B19" s="39">
        <v>35200000</v>
      </c>
      <c r="C19" s="39">
        <f>VLOOKUP(A19,[1]Tabla!F$3:G$394,2,FALSE)</f>
        <v>35200000</v>
      </c>
      <c r="D19" s="39">
        <f t="shared" si="0"/>
        <v>0</v>
      </c>
      <c r="E19" s="43">
        <f t="shared" si="1"/>
        <v>0.30606059659090912</v>
      </c>
      <c r="F19" s="39">
        <f>VLOOKUP(A19,[1]Tabla!F$3:H$394,3,FALSE)</f>
        <v>10773333</v>
      </c>
      <c r="G19" s="39">
        <f>VLOOKUP(A19,[1]Tabla!F$3:I$394,4,FALSE)</f>
        <v>24426667</v>
      </c>
      <c r="H19" s="39">
        <f t="shared" si="2"/>
        <v>0</v>
      </c>
    </row>
    <row r="20" spans="1:8" hidden="1" x14ac:dyDescent="0.25">
      <c r="A20">
        <v>18</v>
      </c>
      <c r="B20" s="39">
        <v>35200000</v>
      </c>
      <c r="C20" s="39">
        <f>VLOOKUP(A20,[1]Tabla!F$3:G$394,2,FALSE)</f>
        <v>35200000</v>
      </c>
      <c r="D20" s="39">
        <f t="shared" si="0"/>
        <v>0</v>
      </c>
      <c r="E20" s="43">
        <f t="shared" si="1"/>
        <v>0.30606059659090912</v>
      </c>
      <c r="F20" s="39">
        <f>VLOOKUP(A20,[1]Tabla!F$3:H$394,3,FALSE)</f>
        <v>10773333</v>
      </c>
      <c r="G20" s="39">
        <f>VLOOKUP(A20,[1]Tabla!F$3:I$394,4,FALSE)</f>
        <v>24426667</v>
      </c>
      <c r="H20" s="39">
        <f t="shared" si="2"/>
        <v>0</v>
      </c>
    </row>
    <row r="21" spans="1:8" hidden="1" x14ac:dyDescent="0.25">
      <c r="A21">
        <v>19</v>
      </c>
      <c r="B21" s="39">
        <v>80465000</v>
      </c>
      <c r="C21" s="39">
        <f>VLOOKUP(A21,[1]Tabla!F$3:G$394,2,FALSE)</f>
        <v>80465000</v>
      </c>
      <c r="D21" s="39">
        <f t="shared" si="0"/>
        <v>0</v>
      </c>
      <c r="E21" s="43">
        <f t="shared" si="1"/>
        <v>0.30606061020319392</v>
      </c>
      <c r="F21" s="39">
        <f>VLOOKUP(A21,[1]Tabla!F$3:H$394,3,FALSE)</f>
        <v>24627167</v>
      </c>
      <c r="G21" s="39">
        <f>VLOOKUP(A21,[1]Tabla!F$3:I$394,4,FALSE)</f>
        <v>55837833</v>
      </c>
      <c r="H21" s="39">
        <f t="shared" si="2"/>
        <v>0</v>
      </c>
    </row>
    <row r="22" spans="1:8" hidden="1" x14ac:dyDescent="0.25">
      <c r="A22">
        <v>20</v>
      </c>
      <c r="B22" s="39">
        <v>31036500</v>
      </c>
      <c r="C22" s="39">
        <f>VLOOKUP(A22,[1]Tabla!F$3:G$394,2,FALSE)</f>
        <v>31036500</v>
      </c>
      <c r="D22" s="39">
        <f t="shared" si="0"/>
        <v>0</v>
      </c>
      <c r="E22" s="43">
        <f t="shared" si="1"/>
        <v>0.30606060606060603</v>
      </c>
      <c r="F22" s="39">
        <f>VLOOKUP(A22,[1]Tabla!F$3:H$394,3,FALSE)</f>
        <v>9499050</v>
      </c>
      <c r="G22" s="39">
        <f>VLOOKUP(A22,[1]Tabla!F$3:I$394,4,FALSE)</f>
        <v>21537450</v>
      </c>
      <c r="H22" s="39">
        <f t="shared" si="2"/>
        <v>0</v>
      </c>
    </row>
    <row r="23" spans="1:8" hidden="1" x14ac:dyDescent="0.25">
      <c r="A23">
        <v>21</v>
      </c>
      <c r="B23" s="39">
        <v>31036500</v>
      </c>
      <c r="C23" s="39">
        <f>VLOOKUP(A23,[1]Tabla!F$3:G$394,2,FALSE)</f>
        <v>31036500</v>
      </c>
      <c r="D23" s="39">
        <f t="shared" si="0"/>
        <v>0</v>
      </c>
      <c r="E23" s="43">
        <f t="shared" si="1"/>
        <v>0.30606060606060603</v>
      </c>
      <c r="F23" s="39">
        <f>VLOOKUP(A23,[1]Tabla!F$3:H$394,3,FALSE)</f>
        <v>9499050</v>
      </c>
      <c r="G23" s="39">
        <f>VLOOKUP(A23,[1]Tabla!F$3:I$394,4,FALSE)</f>
        <v>21537450</v>
      </c>
      <c r="H23" s="39">
        <f t="shared" si="2"/>
        <v>0</v>
      </c>
    </row>
    <row r="24" spans="1:8" hidden="1" x14ac:dyDescent="0.25">
      <c r="A24">
        <v>22</v>
      </c>
      <c r="B24" s="39">
        <v>44000000</v>
      </c>
      <c r="C24" s="39">
        <f>VLOOKUP(A24,[1]Tabla!F$3:G$394,2,FALSE)</f>
        <v>44000000</v>
      </c>
      <c r="D24" s="39">
        <f t="shared" si="0"/>
        <v>0</v>
      </c>
      <c r="E24" s="43">
        <f t="shared" si="1"/>
        <v>0.30606061363636361</v>
      </c>
      <c r="F24" s="39">
        <f>VLOOKUP(A24,[1]Tabla!F$3:H$394,3,FALSE)</f>
        <v>13466667</v>
      </c>
      <c r="G24" s="39">
        <f>VLOOKUP(A24,[1]Tabla!F$3:I$394,4,FALSE)</f>
        <v>30533333</v>
      </c>
      <c r="H24" s="39">
        <f t="shared" si="2"/>
        <v>0</v>
      </c>
    </row>
    <row r="25" spans="1:8" hidden="1" x14ac:dyDescent="0.25">
      <c r="A25">
        <v>23</v>
      </c>
      <c r="B25" s="39">
        <v>60500000</v>
      </c>
      <c r="C25" s="39">
        <f>VLOOKUP(A25,[1]Tabla!F$3:G$394,2,FALSE)</f>
        <v>60500000</v>
      </c>
      <c r="D25" s="39">
        <f t="shared" si="0"/>
        <v>0</v>
      </c>
      <c r="E25" s="43">
        <f t="shared" si="1"/>
        <v>0.27878788429752066</v>
      </c>
      <c r="F25" s="39">
        <f>VLOOKUP(A25,[1]Tabla!F$3:H$394,3,FALSE)</f>
        <v>16866667</v>
      </c>
      <c r="G25" s="39">
        <f>VLOOKUP(A25,[1]Tabla!F$3:I$394,4,FALSE)</f>
        <v>43633333</v>
      </c>
      <c r="H25" s="39">
        <f t="shared" si="2"/>
        <v>0</v>
      </c>
    </row>
    <row r="26" spans="1:8" hidden="1" x14ac:dyDescent="0.25">
      <c r="A26">
        <v>24</v>
      </c>
      <c r="B26" s="39">
        <v>78166000</v>
      </c>
      <c r="C26" s="39">
        <f>VLOOKUP(A26,[1]Tabla!F$3:G$394,2,FALSE)</f>
        <v>78166000</v>
      </c>
      <c r="D26" s="39">
        <f t="shared" si="0"/>
        <v>0</v>
      </c>
      <c r="E26" s="43">
        <f t="shared" si="1"/>
        <v>0.30606060179617739</v>
      </c>
      <c r="F26" s="39">
        <f>VLOOKUP(A26,[1]Tabla!F$3:H$394,3,FALSE)</f>
        <v>23923533</v>
      </c>
      <c r="G26" s="39">
        <f>VLOOKUP(A26,[1]Tabla!F$3:I$394,4,FALSE)</f>
        <v>54242467</v>
      </c>
      <c r="H26" s="39">
        <f t="shared" si="2"/>
        <v>0</v>
      </c>
    </row>
    <row r="27" spans="1:8" hidden="1" x14ac:dyDescent="0.25">
      <c r="A27">
        <v>25</v>
      </c>
      <c r="B27" s="39">
        <v>55000000</v>
      </c>
      <c r="C27" s="39">
        <f>VLOOKUP(A27,[1]Tabla!F$3:G$394,2,FALSE)</f>
        <v>55000000</v>
      </c>
      <c r="D27" s="39">
        <f t="shared" si="0"/>
        <v>0</v>
      </c>
      <c r="E27" s="43">
        <f t="shared" si="1"/>
        <v>0.30303030909090911</v>
      </c>
      <c r="F27" s="39">
        <f>VLOOKUP(A27,[1]Tabla!F$3:H$394,3,FALSE)</f>
        <v>16666667</v>
      </c>
      <c r="G27" s="39">
        <f>VLOOKUP(A27,[1]Tabla!F$3:I$394,4,FALSE)</f>
        <v>38333333</v>
      </c>
      <c r="H27" s="39">
        <f t="shared" si="2"/>
        <v>0</v>
      </c>
    </row>
    <row r="28" spans="1:8" hidden="1" x14ac:dyDescent="0.25">
      <c r="A28">
        <v>26</v>
      </c>
      <c r="B28" s="39">
        <v>62700000</v>
      </c>
      <c r="C28" s="39">
        <f>VLOOKUP(A28,[1]Tabla!F$3:G$394,2,FALSE)</f>
        <v>62700000</v>
      </c>
      <c r="D28" s="39">
        <f t="shared" si="0"/>
        <v>0</v>
      </c>
      <c r="E28" s="43">
        <f t="shared" si="1"/>
        <v>0.29090909090909089</v>
      </c>
      <c r="F28" s="39">
        <f>VLOOKUP(A28,[1]Tabla!F$3:H$394,3,FALSE)</f>
        <v>18240000</v>
      </c>
      <c r="G28" s="39">
        <f>VLOOKUP(A28,[1]Tabla!F$3:I$394,4,FALSE)</f>
        <v>44460000</v>
      </c>
      <c r="H28" s="39">
        <f t="shared" si="2"/>
        <v>0</v>
      </c>
    </row>
    <row r="29" spans="1:8" hidden="1" x14ac:dyDescent="0.25">
      <c r="A29">
        <v>27</v>
      </c>
      <c r="B29" s="39">
        <v>35059750</v>
      </c>
      <c r="C29" s="39">
        <f>VLOOKUP(A29,[1]Tabla!F$3:G$394,2,FALSE)</f>
        <v>35059750</v>
      </c>
      <c r="D29" s="39">
        <f t="shared" si="0"/>
        <v>0</v>
      </c>
      <c r="E29" s="43">
        <f t="shared" si="1"/>
        <v>0.30606059655302731</v>
      </c>
      <c r="F29" s="39">
        <f>VLOOKUP(A29,[1]Tabla!F$3:H$394,3,FALSE)</f>
        <v>10730408</v>
      </c>
      <c r="G29" s="39">
        <f>VLOOKUP(A29,[1]Tabla!F$3:I$394,4,FALSE)</f>
        <v>24329342</v>
      </c>
      <c r="H29" s="39">
        <f t="shared" si="2"/>
        <v>0</v>
      </c>
    </row>
    <row r="30" spans="1:8" hidden="1" x14ac:dyDescent="0.25">
      <c r="A30">
        <v>28</v>
      </c>
      <c r="B30" s="39">
        <v>44000000</v>
      </c>
      <c r="C30" s="39">
        <f>VLOOKUP(A30,[1]Tabla!F$3:G$394,2,FALSE)</f>
        <v>44000000</v>
      </c>
      <c r="D30" s="39">
        <f t="shared" si="0"/>
        <v>0</v>
      </c>
      <c r="E30" s="43">
        <f t="shared" si="1"/>
        <v>0.30303029545454546</v>
      </c>
      <c r="F30" s="39">
        <f>VLOOKUP(A30,[1]Tabla!F$3:H$394,3,FALSE)</f>
        <v>13333333</v>
      </c>
      <c r="G30" s="39">
        <f>VLOOKUP(A30,[1]Tabla!F$3:I$394,4,FALSE)</f>
        <v>30666667</v>
      </c>
      <c r="H30" s="39">
        <f t="shared" si="2"/>
        <v>0</v>
      </c>
    </row>
    <row r="31" spans="1:8" hidden="1" x14ac:dyDescent="0.25">
      <c r="A31">
        <v>29</v>
      </c>
      <c r="B31" s="39">
        <v>80465000</v>
      </c>
      <c r="C31" s="39">
        <f>VLOOKUP(A31,[1]Tabla!F$3:G$394,2,FALSE)</f>
        <v>80465000</v>
      </c>
      <c r="D31" s="39">
        <f t="shared" si="0"/>
        <v>0</v>
      </c>
      <c r="E31" s="43">
        <f t="shared" si="1"/>
        <v>0.30606061020319392</v>
      </c>
      <c r="F31" s="39">
        <f>VLOOKUP(A31,[1]Tabla!F$3:H$394,3,FALSE)</f>
        <v>24627167</v>
      </c>
      <c r="G31" s="39">
        <f>VLOOKUP(A31,[1]Tabla!F$3:I$394,4,FALSE)</f>
        <v>55837833</v>
      </c>
      <c r="H31" s="39">
        <f t="shared" si="2"/>
        <v>0</v>
      </c>
    </row>
    <row r="32" spans="1:8" hidden="1" x14ac:dyDescent="0.25">
      <c r="A32">
        <v>30</v>
      </c>
      <c r="B32" s="39">
        <v>40002600</v>
      </c>
      <c r="C32" s="39">
        <f>VLOOKUP(A32,[1]Tabla!F$3:G$394,2,FALSE)</f>
        <v>40002600</v>
      </c>
      <c r="D32" s="39">
        <f t="shared" si="0"/>
        <v>0</v>
      </c>
      <c r="E32" s="43">
        <f t="shared" si="1"/>
        <v>0.30303030303030304</v>
      </c>
      <c r="F32" s="39">
        <f>VLOOKUP(A32,[1]Tabla!F$3:H$394,3,FALSE)</f>
        <v>12122000</v>
      </c>
      <c r="G32" s="39">
        <f>VLOOKUP(A32,[1]Tabla!F$3:I$394,4,FALSE)</f>
        <v>27880600</v>
      </c>
      <c r="H32" s="39">
        <f t="shared" si="2"/>
        <v>0</v>
      </c>
    </row>
    <row r="33" spans="1:8" hidden="1" x14ac:dyDescent="0.25">
      <c r="A33">
        <v>31</v>
      </c>
      <c r="B33" s="39">
        <v>75000000</v>
      </c>
      <c r="C33" s="39">
        <f>VLOOKUP(A33,[1]Tabla!F$3:G$394,2,FALSE)</f>
        <v>75000000</v>
      </c>
      <c r="D33" s="39">
        <f t="shared" si="0"/>
        <v>0</v>
      </c>
      <c r="E33" s="43">
        <f t="shared" si="1"/>
        <v>0.33666666666666667</v>
      </c>
      <c r="F33" s="39">
        <f>VLOOKUP(A33,[1]Tabla!F$3:H$394,3,FALSE)</f>
        <v>25250000</v>
      </c>
      <c r="G33" s="39">
        <f>VLOOKUP(A33,[1]Tabla!F$3:I$394,4,FALSE)</f>
        <v>49750000</v>
      </c>
      <c r="H33" s="39">
        <f t="shared" si="2"/>
        <v>0</v>
      </c>
    </row>
    <row r="34" spans="1:8" hidden="1" x14ac:dyDescent="0.25">
      <c r="A34">
        <v>32</v>
      </c>
      <c r="B34" s="39">
        <v>26668400</v>
      </c>
      <c r="C34" s="39">
        <f>VLOOKUP(A34,[1]Tabla!F$3:G$394,2,FALSE)</f>
        <v>26668400</v>
      </c>
      <c r="D34" s="39">
        <f t="shared" si="0"/>
        <v>0</v>
      </c>
      <c r="E34" s="43">
        <f t="shared" si="1"/>
        <v>0.30303029053111546</v>
      </c>
      <c r="F34" s="39">
        <f>VLOOKUP(A34,[1]Tabla!F$3:H$394,3,FALSE)</f>
        <v>8081333</v>
      </c>
      <c r="G34" s="39">
        <f>VLOOKUP(A34,[1]Tabla!F$3:I$394,4,FALSE)</f>
        <v>18587067</v>
      </c>
      <c r="H34" s="39">
        <f t="shared" si="2"/>
        <v>0</v>
      </c>
    </row>
    <row r="35" spans="1:8" hidden="1" x14ac:dyDescent="0.25">
      <c r="A35">
        <v>33</v>
      </c>
      <c r="B35" s="39">
        <v>65176650</v>
      </c>
      <c r="C35" s="39">
        <f>VLOOKUP(A35,[1]Tabla!F$3:G$394,2,FALSE)</f>
        <v>65176650</v>
      </c>
      <c r="D35" s="39">
        <f t="shared" si="0"/>
        <v>0</v>
      </c>
      <c r="E35" s="43">
        <f t="shared" si="1"/>
        <v>0.30303030303030304</v>
      </c>
      <c r="F35" s="39">
        <f>VLOOKUP(A35,[1]Tabla!F$3:H$394,3,FALSE)</f>
        <v>19750500</v>
      </c>
      <c r="G35" s="39">
        <f>VLOOKUP(A35,[1]Tabla!F$3:I$394,4,FALSE)</f>
        <v>45426150</v>
      </c>
      <c r="H35" s="39">
        <f t="shared" si="2"/>
        <v>0</v>
      </c>
    </row>
    <row r="36" spans="1:8" hidden="1" x14ac:dyDescent="0.25">
      <c r="A36">
        <v>34</v>
      </c>
      <c r="B36" s="39">
        <v>49225000</v>
      </c>
      <c r="C36" s="39">
        <f>VLOOKUP(A36,[1]Tabla!F$3:G$394,2,FALSE)</f>
        <v>49225000</v>
      </c>
      <c r="D36" s="39">
        <f t="shared" si="0"/>
        <v>0</v>
      </c>
      <c r="E36" s="43">
        <f t="shared" si="1"/>
        <v>0.30303030980192991</v>
      </c>
      <c r="F36" s="39">
        <f>VLOOKUP(A36,[1]Tabla!F$3:H$394,3,FALSE)</f>
        <v>14916667</v>
      </c>
      <c r="G36" s="39">
        <f>VLOOKUP(A36,[1]Tabla!F$3:I$394,4,FALSE)</f>
        <v>34308333</v>
      </c>
      <c r="H36" s="39">
        <f t="shared" si="2"/>
        <v>0</v>
      </c>
    </row>
    <row r="37" spans="1:8" hidden="1" x14ac:dyDescent="0.25">
      <c r="A37">
        <v>35</v>
      </c>
      <c r="B37" s="39">
        <v>57200000</v>
      </c>
      <c r="C37" s="39">
        <f>VLOOKUP(A37,[1]Tabla!F$3:G$394,2,FALSE)</f>
        <v>57200000</v>
      </c>
      <c r="D37" s="39">
        <f t="shared" si="0"/>
        <v>0</v>
      </c>
      <c r="E37" s="43">
        <f t="shared" si="1"/>
        <v>0.29090909090909089</v>
      </c>
      <c r="F37" s="39">
        <f>VLOOKUP(A37,[1]Tabla!F$3:H$394,3,FALSE)</f>
        <v>16640000</v>
      </c>
      <c r="G37" s="39">
        <f>VLOOKUP(A37,[1]Tabla!F$3:I$394,4,FALSE)</f>
        <v>40560000</v>
      </c>
      <c r="H37" s="39">
        <f t="shared" si="2"/>
        <v>0</v>
      </c>
    </row>
    <row r="38" spans="1:8" hidden="1" x14ac:dyDescent="0.25">
      <c r="A38">
        <v>36</v>
      </c>
      <c r="B38" s="39">
        <v>40002600</v>
      </c>
      <c r="C38" s="39">
        <f>VLOOKUP(A38,[1]Tabla!F$3:G$394,2,FALSE)</f>
        <v>40002600</v>
      </c>
      <c r="D38" s="39">
        <f t="shared" si="0"/>
        <v>0</v>
      </c>
      <c r="E38" s="43">
        <f t="shared" si="1"/>
        <v>0.30303030303030304</v>
      </c>
      <c r="F38" s="39">
        <f>VLOOKUP(A38,[1]Tabla!F$3:H$394,3,FALSE)</f>
        <v>12122000</v>
      </c>
      <c r="G38" s="39">
        <f>VLOOKUP(A38,[1]Tabla!F$3:I$394,4,FALSE)</f>
        <v>27880600</v>
      </c>
      <c r="H38" s="39">
        <f t="shared" si="2"/>
        <v>0</v>
      </c>
    </row>
    <row r="39" spans="1:8" hidden="1" x14ac:dyDescent="0.25">
      <c r="A39">
        <v>37</v>
      </c>
      <c r="B39" s="39">
        <v>104500000</v>
      </c>
      <c r="C39" s="39">
        <f>VLOOKUP(A39,[1]Tabla!F$3:G$394,2,FALSE)</f>
        <v>104500000</v>
      </c>
      <c r="D39" s="39">
        <f t="shared" si="0"/>
        <v>0</v>
      </c>
      <c r="E39" s="43">
        <f t="shared" si="1"/>
        <v>0.30303023923444977</v>
      </c>
      <c r="F39" s="39">
        <f>VLOOKUP(A39,[1]Tabla!F$3:H$394,3,FALSE)</f>
        <v>31666660</v>
      </c>
      <c r="G39" s="39">
        <f>VLOOKUP(A39,[1]Tabla!F$3:I$394,4,FALSE)</f>
        <v>72833340</v>
      </c>
      <c r="H39" s="39">
        <f t="shared" si="2"/>
        <v>0</v>
      </c>
    </row>
    <row r="40" spans="1:8" hidden="1" x14ac:dyDescent="0.25">
      <c r="A40">
        <v>38</v>
      </c>
      <c r="B40" s="39">
        <v>44000000</v>
      </c>
      <c r="C40" s="39">
        <f>VLOOKUP(A40,[1]Tabla!F$3:G$394,2,FALSE)</f>
        <v>44000000</v>
      </c>
      <c r="D40" s="39">
        <f t="shared" si="0"/>
        <v>0</v>
      </c>
      <c r="E40" s="43">
        <f t="shared" si="1"/>
        <v>0.28787879545454548</v>
      </c>
      <c r="F40" s="39">
        <f>VLOOKUP(A40,[1]Tabla!F$3:H$394,3,FALSE)</f>
        <v>12666667</v>
      </c>
      <c r="G40" s="39">
        <f>VLOOKUP(A40,[1]Tabla!F$3:I$394,4,FALSE)</f>
        <v>31333333</v>
      </c>
      <c r="H40" s="39">
        <f t="shared" si="2"/>
        <v>0</v>
      </c>
    </row>
    <row r="41" spans="1:8" hidden="1" x14ac:dyDescent="0.25">
      <c r="A41">
        <v>39</v>
      </c>
      <c r="B41" s="39">
        <v>42531000</v>
      </c>
      <c r="C41" s="39">
        <f>VLOOKUP(A41,[1]Tabla!F$3:G$394,2,FALSE)</f>
        <v>42531000</v>
      </c>
      <c r="D41" s="39">
        <f t="shared" si="0"/>
        <v>0</v>
      </c>
      <c r="E41" s="43">
        <f t="shared" si="1"/>
        <v>0.29090903105969762</v>
      </c>
      <c r="F41" s="39">
        <f>VLOOKUP(A41,[1]Tabla!F$3:H$394,3,FALSE)</f>
        <v>12372652</v>
      </c>
      <c r="G41" s="39">
        <f>VLOOKUP(A41,[1]Tabla!F$3:I$394,4,FALSE)</f>
        <v>30158348</v>
      </c>
      <c r="H41" s="39">
        <f t="shared" si="2"/>
        <v>0</v>
      </c>
    </row>
    <row r="42" spans="1:8" hidden="1" x14ac:dyDescent="0.25">
      <c r="A42">
        <v>40</v>
      </c>
      <c r="B42" s="39">
        <v>35519550</v>
      </c>
      <c r="C42" s="39">
        <f>VLOOKUP(A42,[1]Tabla!F$3:G$394,2,FALSE)</f>
        <v>35519550</v>
      </c>
      <c r="D42" s="39">
        <f t="shared" si="0"/>
        <v>0</v>
      </c>
      <c r="E42" s="43">
        <f t="shared" si="1"/>
        <v>0.3</v>
      </c>
      <c r="F42" s="39">
        <f>VLOOKUP(A42,[1]Tabla!F$3:H$394,3,FALSE)</f>
        <v>10655865</v>
      </c>
      <c r="G42" s="39">
        <f>VLOOKUP(A42,[1]Tabla!F$3:I$394,4,FALSE)</f>
        <v>24863685</v>
      </c>
      <c r="H42" s="39">
        <f t="shared" si="2"/>
        <v>0</v>
      </c>
    </row>
    <row r="43" spans="1:8" hidden="1" x14ac:dyDescent="0.25">
      <c r="A43">
        <v>41</v>
      </c>
      <c r="B43" s="39">
        <v>26668400</v>
      </c>
      <c r="C43" s="39">
        <f>VLOOKUP(A43,[1]Tabla!F$3:G$394,2,FALSE)</f>
        <v>26668400</v>
      </c>
      <c r="D43" s="39">
        <f t="shared" si="0"/>
        <v>0</v>
      </c>
      <c r="E43" s="43">
        <f t="shared" si="1"/>
        <v>0.19696967197132187</v>
      </c>
      <c r="F43" s="39">
        <f>VLOOKUP(A43,[1]Tabla!F$3:H$394,3,FALSE)</f>
        <v>5252866</v>
      </c>
      <c r="G43" s="39">
        <f>VLOOKUP(A43,[1]Tabla!F$3:I$394,4,FALSE)</f>
        <v>21415534</v>
      </c>
      <c r="H43" s="39">
        <f t="shared" si="2"/>
        <v>0</v>
      </c>
    </row>
    <row r="44" spans="1:8" hidden="1" x14ac:dyDescent="0.25">
      <c r="A44">
        <v>42</v>
      </c>
      <c r="B44" s="39">
        <v>42531500</v>
      </c>
      <c r="C44" s="39">
        <f>VLOOKUP(A44,[1]Tabla!F$3:G$394,2,FALSE)</f>
        <v>42531500</v>
      </c>
      <c r="D44" s="39">
        <f t="shared" si="0"/>
        <v>0</v>
      </c>
      <c r="E44" s="43">
        <f t="shared" si="1"/>
        <v>0.3</v>
      </c>
      <c r="F44" s="39">
        <f>VLOOKUP(A44,[1]Tabla!F$3:H$394,3,FALSE)</f>
        <v>12759450</v>
      </c>
      <c r="G44" s="39">
        <f>VLOOKUP(A44,[1]Tabla!F$3:I$394,4,FALSE)</f>
        <v>29772050</v>
      </c>
      <c r="H44" s="39">
        <f t="shared" si="2"/>
        <v>0</v>
      </c>
    </row>
    <row r="45" spans="1:8" hidden="1" x14ac:dyDescent="0.25">
      <c r="A45">
        <v>43</v>
      </c>
      <c r="B45" s="39">
        <v>62700000</v>
      </c>
      <c r="C45" s="39">
        <f>VLOOKUP(A45,[1]Tabla!F$3:G$394,2,FALSE)</f>
        <v>62700000</v>
      </c>
      <c r="D45" s="39">
        <f t="shared" si="0"/>
        <v>0</v>
      </c>
      <c r="E45" s="43">
        <f t="shared" si="1"/>
        <v>0.29090909090909089</v>
      </c>
      <c r="F45" s="39">
        <f>VLOOKUP(A45,[1]Tabla!F$3:H$394,3,FALSE)</f>
        <v>18240000</v>
      </c>
      <c r="G45" s="39">
        <f>VLOOKUP(A45,[1]Tabla!F$3:I$394,4,FALSE)</f>
        <v>44460000</v>
      </c>
      <c r="H45" s="39">
        <f t="shared" si="2"/>
        <v>0</v>
      </c>
    </row>
    <row r="46" spans="1:8" hidden="1" x14ac:dyDescent="0.25">
      <c r="A46">
        <v>44</v>
      </c>
      <c r="B46" s="39">
        <v>55000000</v>
      </c>
      <c r="C46" s="39">
        <f>VLOOKUP(A46,[1]Tabla!F$3:G$394,2,FALSE)</f>
        <v>55000000</v>
      </c>
      <c r="D46" s="39">
        <f t="shared" si="0"/>
        <v>0</v>
      </c>
      <c r="E46" s="43">
        <f t="shared" si="1"/>
        <v>0.28787878181818183</v>
      </c>
      <c r="F46" s="39">
        <f>VLOOKUP(A46,[1]Tabla!F$3:H$394,3,FALSE)</f>
        <v>15833333</v>
      </c>
      <c r="G46" s="39">
        <f>VLOOKUP(A46,[1]Tabla!F$3:I$394,4,FALSE)</f>
        <v>39166667</v>
      </c>
      <c r="H46" s="39">
        <f t="shared" si="2"/>
        <v>0</v>
      </c>
    </row>
    <row r="47" spans="1:8" hidden="1" x14ac:dyDescent="0.25">
      <c r="A47">
        <v>45</v>
      </c>
      <c r="B47" s="39">
        <v>26668400</v>
      </c>
      <c r="C47" s="39">
        <f>VLOOKUP(A47,[1]Tabla!F$3:G$394,2,FALSE)</f>
        <v>26668400</v>
      </c>
      <c r="D47" s="39">
        <f t="shared" si="0"/>
        <v>0</v>
      </c>
      <c r="E47" s="43">
        <f t="shared" si="1"/>
        <v>0.29090909090909089</v>
      </c>
      <c r="F47" s="39">
        <f>VLOOKUP(A47,[1]Tabla!F$3:H$394,3,FALSE)</f>
        <v>7758080</v>
      </c>
      <c r="G47" s="39">
        <f>VLOOKUP(A47,[1]Tabla!F$3:I$394,4,FALSE)</f>
        <v>18910320</v>
      </c>
      <c r="H47" s="39">
        <f t="shared" si="2"/>
        <v>0</v>
      </c>
    </row>
    <row r="48" spans="1:8" hidden="1" x14ac:dyDescent="0.25">
      <c r="A48">
        <v>46</v>
      </c>
      <c r="B48" s="39">
        <v>44000000</v>
      </c>
      <c r="C48" s="39">
        <f>VLOOKUP(A48,[1]Tabla!F$3:G$394,2,FALSE)</f>
        <v>44000000</v>
      </c>
      <c r="D48" s="39">
        <f t="shared" si="0"/>
        <v>0</v>
      </c>
      <c r="E48" s="43">
        <f t="shared" si="1"/>
        <v>0.29090909090909089</v>
      </c>
      <c r="F48" s="39">
        <f>VLOOKUP(A48,[1]Tabla!F$3:H$394,3,FALSE)</f>
        <v>12800000</v>
      </c>
      <c r="G48" s="39">
        <f>VLOOKUP(A48,[1]Tabla!F$3:I$394,4,FALSE)</f>
        <v>31200000</v>
      </c>
      <c r="H48" s="39">
        <f t="shared" si="2"/>
        <v>0</v>
      </c>
    </row>
    <row r="49" spans="1:8" hidden="1" x14ac:dyDescent="0.25">
      <c r="A49">
        <v>47</v>
      </c>
      <c r="B49" s="39">
        <v>44000000</v>
      </c>
      <c r="C49" s="39">
        <f>VLOOKUP(A49,[1]Tabla!F$3:G$394,2,FALSE)</f>
        <v>44000000</v>
      </c>
      <c r="D49" s="39">
        <f t="shared" si="0"/>
        <v>0</v>
      </c>
      <c r="E49" s="43">
        <f t="shared" si="1"/>
        <v>0.28787877272727275</v>
      </c>
      <c r="F49" s="39">
        <f>VLOOKUP(A49,[1]Tabla!F$3:H$394,3,FALSE)</f>
        <v>12666666</v>
      </c>
      <c r="G49" s="39">
        <f>VLOOKUP(A49,[1]Tabla!F$3:I$394,4,FALSE)</f>
        <v>31333334</v>
      </c>
      <c r="H49" s="39">
        <f t="shared" si="2"/>
        <v>0</v>
      </c>
    </row>
    <row r="50" spans="1:8" hidden="1" x14ac:dyDescent="0.25">
      <c r="A50">
        <v>48</v>
      </c>
      <c r="B50" s="39">
        <v>37933500</v>
      </c>
      <c r="C50" s="39">
        <f>VLOOKUP(A50,[1]Tabla!F$3:G$394,2,FALSE)</f>
        <v>37933500</v>
      </c>
      <c r="D50" s="39">
        <f t="shared" si="0"/>
        <v>0</v>
      </c>
      <c r="E50" s="43">
        <f t="shared" si="1"/>
        <v>0.29090909090909089</v>
      </c>
      <c r="F50" s="39">
        <f>VLOOKUP(A50,[1]Tabla!F$3:H$394,3,FALSE)</f>
        <v>11035200</v>
      </c>
      <c r="G50" s="39">
        <f>VLOOKUP(A50,[1]Tabla!F$3:I$394,4,FALSE)</f>
        <v>26898300</v>
      </c>
      <c r="H50" s="39">
        <f t="shared" si="2"/>
        <v>0</v>
      </c>
    </row>
    <row r="51" spans="1:8" hidden="1" x14ac:dyDescent="0.25">
      <c r="A51">
        <v>49</v>
      </c>
      <c r="B51" s="39">
        <v>35519550</v>
      </c>
      <c r="C51" s="39">
        <f>VLOOKUP(A51,[1]Tabla!F$3:G$394,2,FALSE)</f>
        <v>35519550</v>
      </c>
      <c r="D51" s="39">
        <f t="shared" si="0"/>
        <v>0</v>
      </c>
      <c r="E51" s="43">
        <f t="shared" si="1"/>
        <v>0.29090909090909089</v>
      </c>
      <c r="F51" s="39">
        <f>VLOOKUP(A51,[1]Tabla!F$3:H$394,3,FALSE)</f>
        <v>10332960</v>
      </c>
      <c r="G51" s="39">
        <f>VLOOKUP(A51,[1]Tabla!F$3:I$394,4,FALSE)</f>
        <v>25186590</v>
      </c>
      <c r="H51" s="39">
        <f t="shared" si="2"/>
        <v>0</v>
      </c>
    </row>
    <row r="52" spans="1:8" hidden="1" x14ac:dyDescent="0.25">
      <c r="A52">
        <v>50</v>
      </c>
      <c r="B52" s="39">
        <v>37703600</v>
      </c>
      <c r="C52" s="39">
        <f>VLOOKUP(A52,[1]Tabla!F$3:G$394,2,FALSE)</f>
        <v>37703600</v>
      </c>
      <c r="D52" s="39">
        <f t="shared" si="0"/>
        <v>0</v>
      </c>
      <c r="E52" s="43">
        <f t="shared" si="1"/>
        <v>0.28787879671967664</v>
      </c>
      <c r="F52" s="39">
        <f>VLOOKUP(A52,[1]Tabla!F$3:H$394,3,FALSE)</f>
        <v>10854067</v>
      </c>
      <c r="G52" s="39">
        <f>VLOOKUP(A52,[1]Tabla!F$3:I$394,4,FALSE)</f>
        <v>26849533</v>
      </c>
      <c r="H52" s="39">
        <f t="shared" si="2"/>
        <v>0</v>
      </c>
    </row>
    <row r="53" spans="1:8" hidden="1" x14ac:dyDescent="0.25">
      <c r="A53">
        <v>51</v>
      </c>
      <c r="B53" s="39">
        <v>115500000</v>
      </c>
      <c r="C53" s="39">
        <f>VLOOKUP(A53,[1]Tabla!F$3:G$394,2,FALSE)</f>
        <v>115500000</v>
      </c>
      <c r="D53" s="39">
        <f t="shared" si="0"/>
        <v>0</v>
      </c>
      <c r="E53" s="43">
        <f t="shared" si="1"/>
        <v>0.2878787878787879</v>
      </c>
      <c r="F53" s="39">
        <f>VLOOKUP(A53,[1]Tabla!F$3:H$394,3,FALSE)</f>
        <v>33250000</v>
      </c>
      <c r="G53" s="39">
        <f>VLOOKUP(A53,[1]Tabla!F$3:I$394,4,FALSE)</f>
        <v>82250000</v>
      </c>
      <c r="H53" s="39">
        <f t="shared" si="2"/>
        <v>0</v>
      </c>
    </row>
    <row r="54" spans="1:8" hidden="1" x14ac:dyDescent="0.25">
      <c r="A54">
        <v>52</v>
      </c>
      <c r="B54" s="39">
        <v>44000000</v>
      </c>
      <c r="C54" s="39">
        <f>VLOOKUP(A54,[1]Tabla!F$3:G$394,2,FALSE)</f>
        <v>44000000</v>
      </c>
      <c r="D54" s="39">
        <f t="shared" si="0"/>
        <v>0</v>
      </c>
      <c r="E54" s="43">
        <f t="shared" si="1"/>
        <v>0.28787879545454548</v>
      </c>
      <c r="F54" s="39">
        <f>VLOOKUP(A54,[1]Tabla!F$3:H$394,3,FALSE)</f>
        <v>12666667</v>
      </c>
      <c r="G54" s="39">
        <f>VLOOKUP(A54,[1]Tabla!F$3:I$394,4,FALSE)</f>
        <v>31333333</v>
      </c>
      <c r="H54" s="39">
        <f t="shared" si="2"/>
        <v>0</v>
      </c>
    </row>
    <row r="55" spans="1:8" hidden="1" x14ac:dyDescent="0.25">
      <c r="A55">
        <v>53</v>
      </c>
      <c r="B55" s="39">
        <v>44000000</v>
      </c>
      <c r="C55" s="39">
        <f>VLOOKUP(A55,[1]Tabla!F$3:G$394,2,FALSE)</f>
        <v>44000000</v>
      </c>
      <c r="D55" s="39">
        <f t="shared" si="0"/>
        <v>0</v>
      </c>
      <c r="E55" s="43">
        <f t="shared" si="1"/>
        <v>0.28787879545454548</v>
      </c>
      <c r="F55" s="39">
        <f>VLOOKUP(A55,[1]Tabla!F$3:H$394,3,FALSE)</f>
        <v>12666667</v>
      </c>
      <c r="G55" s="39">
        <f>VLOOKUP(A55,[1]Tabla!F$3:I$394,4,FALSE)</f>
        <v>31333333</v>
      </c>
      <c r="H55" s="39">
        <f t="shared" si="2"/>
        <v>0</v>
      </c>
    </row>
    <row r="56" spans="1:8" hidden="1" x14ac:dyDescent="0.25">
      <c r="A56">
        <v>54</v>
      </c>
      <c r="B56" s="39">
        <v>80498000</v>
      </c>
      <c r="C56" s="39">
        <f>VLOOKUP(A56,[1]Tabla!F$3:G$394,2,FALSE)</f>
        <v>80498000</v>
      </c>
      <c r="D56" s="39">
        <f t="shared" si="0"/>
        <v>0</v>
      </c>
      <c r="E56" s="43">
        <f t="shared" si="1"/>
        <v>0.28787879201967753</v>
      </c>
      <c r="F56" s="39">
        <f>VLOOKUP(A56,[1]Tabla!F$3:H$394,3,FALSE)</f>
        <v>23173667</v>
      </c>
      <c r="G56" s="39">
        <f>VLOOKUP(A56,[1]Tabla!F$3:I$394,4,FALSE)</f>
        <v>57324333</v>
      </c>
      <c r="H56" s="39">
        <f t="shared" si="2"/>
        <v>0</v>
      </c>
    </row>
    <row r="57" spans="1:8" hidden="1" x14ac:dyDescent="0.25">
      <c r="A57">
        <v>55</v>
      </c>
      <c r="B57" s="39">
        <v>82500000</v>
      </c>
      <c r="C57" s="39">
        <f>VLOOKUP(A57,[1]Tabla!F$3:G$394,2,FALSE)</f>
        <v>82500000</v>
      </c>
      <c r="D57" s="39">
        <f t="shared" si="0"/>
        <v>0</v>
      </c>
      <c r="E57" s="43">
        <f t="shared" si="1"/>
        <v>0.2878787878787879</v>
      </c>
      <c r="F57" s="39">
        <f>VLOOKUP(A57,[1]Tabla!F$3:H$394,3,FALSE)</f>
        <v>23750000</v>
      </c>
      <c r="G57" s="39">
        <f>VLOOKUP(A57,[1]Tabla!F$3:I$394,4,FALSE)</f>
        <v>58750000</v>
      </c>
      <c r="H57" s="39">
        <f t="shared" si="2"/>
        <v>0</v>
      </c>
    </row>
    <row r="58" spans="1:8" hidden="1" x14ac:dyDescent="0.25">
      <c r="A58">
        <v>56</v>
      </c>
      <c r="B58" s="39">
        <v>47359400</v>
      </c>
      <c r="C58" s="39">
        <f>VLOOKUP(A58,[1]Tabla!F$3:G$394,2,FALSE)</f>
        <v>47359400</v>
      </c>
      <c r="D58" s="39">
        <f t="shared" si="0"/>
        <v>0</v>
      </c>
      <c r="E58" s="43">
        <f t="shared" si="1"/>
        <v>0.28787879491716534</v>
      </c>
      <c r="F58" s="39">
        <f>VLOOKUP(A58,[1]Tabla!F$3:H$394,3,FALSE)</f>
        <v>13633767</v>
      </c>
      <c r="G58" s="39">
        <f>VLOOKUP(A58,[1]Tabla!F$3:I$394,4,FALSE)</f>
        <v>33725633</v>
      </c>
      <c r="H58" s="39">
        <f t="shared" si="2"/>
        <v>0</v>
      </c>
    </row>
    <row r="59" spans="1:8" hidden="1" x14ac:dyDescent="0.25">
      <c r="A59">
        <v>57</v>
      </c>
      <c r="B59" s="39">
        <v>30806600</v>
      </c>
      <c r="C59" s="39">
        <f>VLOOKUP(A59,[1]Tabla!F$3:G$394,2,FALSE)</f>
        <v>30806600</v>
      </c>
      <c r="D59" s="39">
        <f t="shared" si="0"/>
        <v>0</v>
      </c>
      <c r="E59" s="43">
        <f t="shared" si="1"/>
        <v>0.29090909090909089</v>
      </c>
      <c r="F59" s="39">
        <f>VLOOKUP(A59,[1]Tabla!F$3:H$394,3,FALSE)</f>
        <v>8961920</v>
      </c>
      <c r="G59" s="39">
        <f>VLOOKUP(A59,[1]Tabla!F$3:I$394,4,FALSE)</f>
        <v>21844680</v>
      </c>
      <c r="H59" s="39">
        <f t="shared" si="2"/>
        <v>0</v>
      </c>
    </row>
    <row r="60" spans="1:8" hidden="1" x14ac:dyDescent="0.25">
      <c r="A60">
        <v>58</v>
      </c>
      <c r="B60" s="39">
        <v>49500000</v>
      </c>
      <c r="C60" s="39">
        <f>VLOOKUP(A60,[1]Tabla!F$3:G$394,2,FALSE)</f>
        <v>49500000</v>
      </c>
      <c r="D60" s="39">
        <f t="shared" si="0"/>
        <v>0</v>
      </c>
      <c r="E60" s="43">
        <f t="shared" si="1"/>
        <v>0.2878787878787879</v>
      </c>
      <c r="F60" s="39">
        <f>VLOOKUP(A60,[1]Tabla!F$3:H$394,3,FALSE)</f>
        <v>14250000</v>
      </c>
      <c r="G60" s="39">
        <f>VLOOKUP(A60,[1]Tabla!F$3:I$394,4,FALSE)</f>
        <v>35250000</v>
      </c>
      <c r="H60" s="39">
        <f t="shared" si="2"/>
        <v>0</v>
      </c>
    </row>
    <row r="61" spans="1:8" hidden="1" x14ac:dyDescent="0.25">
      <c r="A61">
        <v>59</v>
      </c>
      <c r="B61" s="39">
        <v>38536117</v>
      </c>
      <c r="C61" s="39">
        <f>VLOOKUP(A61,[1]Tabla!F$3:G$394,2,FALSE)</f>
        <v>38536117</v>
      </c>
      <c r="D61" s="39">
        <f t="shared" si="0"/>
        <v>0</v>
      </c>
      <c r="E61" s="43">
        <f t="shared" si="1"/>
        <v>0.31438125953375118</v>
      </c>
      <c r="F61" s="39">
        <f>VLOOKUP(A61,[1]Tabla!F$3:H$394,3,FALSE)</f>
        <v>12115033</v>
      </c>
      <c r="G61" s="39">
        <f>VLOOKUP(A61,[1]Tabla!F$3:I$394,4,FALSE)</f>
        <v>26421084</v>
      </c>
      <c r="H61" s="39">
        <f t="shared" si="2"/>
        <v>0</v>
      </c>
    </row>
    <row r="62" spans="1:8" hidden="1" x14ac:dyDescent="0.25">
      <c r="A62">
        <v>60</v>
      </c>
      <c r="B62" s="39">
        <v>49500000</v>
      </c>
      <c r="C62" s="39">
        <f>VLOOKUP(A62,[1]Tabla!F$3:G$394,2,FALSE)</f>
        <v>49500000</v>
      </c>
      <c r="D62" s="39">
        <f t="shared" si="0"/>
        <v>0</v>
      </c>
      <c r="E62" s="43">
        <f t="shared" si="1"/>
        <v>0.2878787878787879</v>
      </c>
      <c r="F62" s="39">
        <f>VLOOKUP(A62,[1]Tabla!F$3:H$394,3,FALSE)</f>
        <v>14250000</v>
      </c>
      <c r="G62" s="39">
        <f>VLOOKUP(A62,[1]Tabla!F$3:I$394,4,FALSE)</f>
        <v>35250000</v>
      </c>
      <c r="H62" s="39">
        <f t="shared" si="2"/>
        <v>0</v>
      </c>
    </row>
    <row r="63" spans="1:8" hidden="1" x14ac:dyDescent="0.25">
      <c r="A63">
        <v>61</v>
      </c>
      <c r="B63" s="39">
        <v>44000000</v>
      </c>
      <c r="C63" s="39">
        <f>VLOOKUP(A63,[1]Tabla!F$3:G$394,2,FALSE)</f>
        <v>44000000</v>
      </c>
      <c r="D63" s="39">
        <f t="shared" si="0"/>
        <v>0</v>
      </c>
      <c r="E63" s="43">
        <f t="shared" si="1"/>
        <v>0.28787879545454548</v>
      </c>
      <c r="F63" s="39">
        <f>VLOOKUP(A63,[1]Tabla!F$3:H$394,3,FALSE)</f>
        <v>12666667</v>
      </c>
      <c r="G63" s="39">
        <f>VLOOKUP(A63,[1]Tabla!F$3:I$394,4,FALSE)</f>
        <v>31333333</v>
      </c>
      <c r="H63" s="39">
        <f t="shared" si="2"/>
        <v>0</v>
      </c>
    </row>
    <row r="64" spans="1:8" hidden="1" x14ac:dyDescent="0.25">
      <c r="A64">
        <v>62</v>
      </c>
      <c r="B64" s="39">
        <v>26668400</v>
      </c>
      <c r="C64" s="39">
        <f>VLOOKUP(A64,[1]Tabla!F$3:G$394,2,FALSE)</f>
        <v>26668400</v>
      </c>
      <c r="D64" s="39">
        <f t="shared" si="0"/>
        <v>0</v>
      </c>
      <c r="E64" s="43">
        <f t="shared" si="1"/>
        <v>0.28787880037797542</v>
      </c>
      <c r="F64" s="39">
        <f>VLOOKUP(A64,[1]Tabla!F$3:H$394,3,FALSE)</f>
        <v>7677267</v>
      </c>
      <c r="G64" s="39">
        <f>VLOOKUP(A64,[1]Tabla!F$3:I$394,4,FALSE)</f>
        <v>18991133</v>
      </c>
      <c r="H64" s="39">
        <f t="shared" si="2"/>
        <v>0</v>
      </c>
    </row>
    <row r="65" spans="1:8" hidden="1" x14ac:dyDescent="0.25">
      <c r="A65">
        <v>63</v>
      </c>
      <c r="B65" s="39">
        <v>42900000</v>
      </c>
      <c r="C65" s="39">
        <f>VLOOKUP(A65,[1]Tabla!F$3:G$394,2,FALSE)</f>
        <v>42900000</v>
      </c>
      <c r="D65" s="39">
        <f t="shared" si="0"/>
        <v>0</v>
      </c>
      <c r="E65" s="43">
        <f t="shared" si="1"/>
        <v>0.2878787878787879</v>
      </c>
      <c r="F65" s="39">
        <f>VLOOKUP(A65,[1]Tabla!F$3:H$394,3,FALSE)</f>
        <v>12350000</v>
      </c>
      <c r="G65" s="39">
        <f>VLOOKUP(A65,[1]Tabla!F$3:I$394,4,FALSE)</f>
        <v>30550000</v>
      </c>
      <c r="H65" s="39">
        <f t="shared" si="2"/>
        <v>0</v>
      </c>
    </row>
    <row r="66" spans="1:8" hidden="1" x14ac:dyDescent="0.25">
      <c r="A66">
        <v>64</v>
      </c>
      <c r="B66" s="39">
        <v>66000000</v>
      </c>
      <c r="C66" s="39">
        <f>VLOOKUP(A66,[1]Tabla!F$3:G$394,2,FALSE)</f>
        <v>66000000</v>
      </c>
      <c r="D66" s="39">
        <f t="shared" si="0"/>
        <v>0</v>
      </c>
      <c r="E66" s="43">
        <f t="shared" si="1"/>
        <v>0.2878787878787879</v>
      </c>
      <c r="F66" s="39">
        <f>VLOOKUP(A66,[1]Tabla!F$3:H$394,3,FALSE)</f>
        <v>19000000</v>
      </c>
      <c r="G66" s="39">
        <f>VLOOKUP(A66,[1]Tabla!F$3:I$394,4,FALSE)</f>
        <v>47000000</v>
      </c>
      <c r="H66" s="39">
        <f t="shared" si="2"/>
        <v>0</v>
      </c>
    </row>
    <row r="67" spans="1:8" hidden="1" x14ac:dyDescent="0.25">
      <c r="A67">
        <v>65</v>
      </c>
      <c r="B67" s="39">
        <v>49500000</v>
      </c>
      <c r="C67" s="39">
        <f>VLOOKUP(A67,[1]Tabla!F$3:G$394,2,FALSE)</f>
        <v>49500000</v>
      </c>
      <c r="D67" s="39">
        <f t="shared" si="0"/>
        <v>0</v>
      </c>
      <c r="E67" s="43">
        <f t="shared" si="1"/>
        <v>0.2818181818181818</v>
      </c>
      <c r="F67" s="39">
        <f>VLOOKUP(A67,[1]Tabla!F$3:H$394,3,FALSE)</f>
        <v>13950000</v>
      </c>
      <c r="G67" s="39">
        <f>VLOOKUP(A67,[1]Tabla!F$3:I$394,4,FALSE)</f>
        <v>35550000</v>
      </c>
      <c r="H67" s="39">
        <f t="shared" si="2"/>
        <v>0</v>
      </c>
    </row>
    <row r="68" spans="1:8" hidden="1" x14ac:dyDescent="0.25">
      <c r="A68">
        <v>66</v>
      </c>
      <c r="B68" s="39">
        <v>55000000</v>
      </c>
      <c r="C68" s="39">
        <f>VLOOKUP(A68,[1]Tabla!F$3:G$394,2,FALSE)</f>
        <v>55000000</v>
      </c>
      <c r="D68" s="39">
        <f t="shared" ref="D68:D131" si="3">B68-C68</f>
        <v>0</v>
      </c>
      <c r="E68" s="43">
        <f t="shared" ref="E68:E131" si="4">F68/C68</f>
        <v>0.28484849090909092</v>
      </c>
      <c r="F68" s="39">
        <f>VLOOKUP(A68,[1]Tabla!F$3:H$394,3,FALSE)</f>
        <v>15666667</v>
      </c>
      <c r="G68" s="39">
        <f>VLOOKUP(A68,[1]Tabla!F$3:I$394,4,FALSE)</f>
        <v>39333333</v>
      </c>
      <c r="H68" s="39">
        <f t="shared" ref="H68:H131" si="5">F68+G68-C68</f>
        <v>0</v>
      </c>
    </row>
    <row r="69" spans="1:8" hidden="1" x14ac:dyDescent="0.25">
      <c r="A69">
        <v>67</v>
      </c>
      <c r="B69" s="39">
        <v>32415900</v>
      </c>
      <c r="C69" s="39">
        <f>VLOOKUP(A69,[1]Tabla!F$3:G$394,2,FALSE)</f>
        <v>32415900</v>
      </c>
      <c r="D69" s="39">
        <f t="shared" si="3"/>
        <v>0</v>
      </c>
      <c r="E69" s="43">
        <f t="shared" si="4"/>
        <v>0.28484848484848485</v>
      </c>
      <c r="F69" s="39">
        <f>VLOOKUP(A69,[1]Tabla!F$3:H$394,3,FALSE)</f>
        <v>9233620</v>
      </c>
      <c r="G69" s="39">
        <f>VLOOKUP(A69,[1]Tabla!F$3:I$394,4,FALSE)</f>
        <v>23182280</v>
      </c>
      <c r="H69" s="39">
        <f t="shared" si="5"/>
        <v>0</v>
      </c>
    </row>
    <row r="70" spans="1:8" hidden="1" x14ac:dyDescent="0.25">
      <c r="A70">
        <v>68</v>
      </c>
      <c r="B70" s="39">
        <v>24871000</v>
      </c>
      <c r="C70" s="39">
        <f>VLOOKUP(A70,[1]Tabla!F$3:G$394,2,FALSE)</f>
        <v>24871000</v>
      </c>
      <c r="D70" s="39">
        <f t="shared" si="3"/>
        <v>0</v>
      </c>
      <c r="E70" s="43">
        <f t="shared" si="4"/>
        <v>0.30666668006915687</v>
      </c>
      <c r="F70" s="39">
        <f>VLOOKUP(A70,[1]Tabla!F$3:H$394,3,FALSE)</f>
        <v>7627107</v>
      </c>
      <c r="G70" s="39">
        <f>VLOOKUP(A70,[1]Tabla!F$3:I$394,4,FALSE)</f>
        <v>17243893</v>
      </c>
      <c r="H70" s="39">
        <f t="shared" si="5"/>
        <v>0</v>
      </c>
    </row>
    <row r="71" spans="1:8" hidden="1" x14ac:dyDescent="0.25">
      <c r="A71">
        <v>69</v>
      </c>
      <c r="B71" s="39">
        <v>44650000</v>
      </c>
      <c r="C71" s="39">
        <f>VLOOKUP(A71,[1]Tabla!F$3:G$394,2,FALSE)</f>
        <v>44650000</v>
      </c>
      <c r="D71" s="39">
        <f t="shared" si="3"/>
        <v>0</v>
      </c>
      <c r="E71" s="43">
        <f t="shared" si="4"/>
        <v>0.29507278835386336</v>
      </c>
      <c r="F71" s="39">
        <f>VLOOKUP(A71,[1]Tabla!F$3:H$394,3,FALSE)</f>
        <v>13175000</v>
      </c>
      <c r="G71" s="39">
        <f>VLOOKUP(A71,[1]Tabla!F$3:I$394,4,FALSE)</f>
        <v>31475000</v>
      </c>
      <c r="H71" s="39">
        <f t="shared" si="5"/>
        <v>0</v>
      </c>
    </row>
    <row r="72" spans="1:8" hidden="1" x14ac:dyDescent="0.25">
      <c r="A72">
        <v>70</v>
      </c>
      <c r="B72" s="39">
        <v>57750000</v>
      </c>
      <c r="C72" s="39">
        <f>VLOOKUP(A72,[1]Tabla!F$3:G$394,2,FALSE)</f>
        <v>57750000</v>
      </c>
      <c r="D72" s="39">
        <f t="shared" si="3"/>
        <v>0</v>
      </c>
      <c r="E72" s="43">
        <f t="shared" si="4"/>
        <v>0.29523809523809524</v>
      </c>
      <c r="F72" s="39">
        <f>VLOOKUP(A72,[1]Tabla!F$3:H$394,3,FALSE)</f>
        <v>17050000</v>
      </c>
      <c r="G72" s="39">
        <f>VLOOKUP(A72,[1]Tabla!F$3:I$394,4,FALSE)</f>
        <v>40700000</v>
      </c>
      <c r="H72" s="39">
        <f t="shared" si="5"/>
        <v>0</v>
      </c>
    </row>
    <row r="73" spans="1:8" hidden="1" x14ac:dyDescent="0.25">
      <c r="A73">
        <v>71</v>
      </c>
      <c r="B73" s="39">
        <v>68000000</v>
      </c>
      <c r="C73" s="39">
        <f>VLOOKUP(A73,[1]Tabla!F$3:G$394,2,FALSE)</f>
        <v>68000000</v>
      </c>
      <c r="D73" s="39">
        <f t="shared" si="3"/>
        <v>0</v>
      </c>
      <c r="E73" s="43">
        <f t="shared" si="4"/>
        <v>0.31</v>
      </c>
      <c r="F73" s="39">
        <f>VLOOKUP(A73,[1]Tabla!F$3:H$394,3,FALSE)</f>
        <v>21080000</v>
      </c>
      <c r="G73" s="39">
        <f>VLOOKUP(A73,[1]Tabla!F$3:I$394,4,FALSE)</f>
        <v>46920000</v>
      </c>
      <c r="H73" s="39">
        <f t="shared" si="5"/>
        <v>0</v>
      </c>
    </row>
    <row r="74" spans="1:8" hidden="1" x14ac:dyDescent="0.25">
      <c r="A74">
        <v>72</v>
      </c>
      <c r="B74" s="39">
        <v>24871000</v>
      </c>
      <c r="C74" s="39">
        <f>VLOOKUP(A74,[1]Tabla!F$3:G$394,2,FALSE)</f>
        <v>24871000</v>
      </c>
      <c r="D74" s="39">
        <f t="shared" si="3"/>
        <v>0</v>
      </c>
      <c r="E74" s="43">
        <f t="shared" si="4"/>
        <v>0.31</v>
      </c>
      <c r="F74" s="39">
        <f>VLOOKUP(A74,[1]Tabla!F$3:H$394,3,FALSE)</f>
        <v>7710010</v>
      </c>
      <c r="G74" s="39">
        <f>VLOOKUP(A74,[1]Tabla!F$3:I$394,4,FALSE)</f>
        <v>17160990</v>
      </c>
      <c r="H74" s="39">
        <f t="shared" si="5"/>
        <v>0</v>
      </c>
    </row>
    <row r="75" spans="1:8" hidden="1" x14ac:dyDescent="0.25">
      <c r="A75">
        <v>73</v>
      </c>
      <c r="B75" s="39">
        <v>64000000</v>
      </c>
      <c r="C75" s="39">
        <f>VLOOKUP(A75,[1]Tabla!F$3:G$394,2,FALSE)</f>
        <v>64000000</v>
      </c>
      <c r="D75" s="39">
        <f t="shared" si="3"/>
        <v>0</v>
      </c>
      <c r="E75" s="43">
        <f t="shared" si="4"/>
        <v>0.3</v>
      </c>
      <c r="F75" s="39">
        <f>VLOOKUP(A75,[1]Tabla!F$3:H$394,3,FALSE)</f>
        <v>19200000</v>
      </c>
      <c r="G75" s="39">
        <f>VLOOKUP(A75,[1]Tabla!F$3:I$394,4,FALSE)</f>
        <v>44800000</v>
      </c>
      <c r="H75" s="39">
        <f t="shared" si="5"/>
        <v>0</v>
      </c>
    </row>
    <row r="76" spans="1:8" hidden="1" x14ac:dyDescent="0.25">
      <c r="A76">
        <v>74</v>
      </c>
      <c r="B76" s="39">
        <v>64000000</v>
      </c>
      <c r="C76" s="39">
        <f>VLOOKUP(A76,[1]Tabla!F$3:G$394,2,FALSE)</f>
        <v>64000000</v>
      </c>
      <c r="D76" s="39">
        <f t="shared" si="3"/>
        <v>0</v>
      </c>
      <c r="E76" s="43">
        <f t="shared" si="4"/>
        <v>0.31</v>
      </c>
      <c r="F76" s="39">
        <f>VLOOKUP(A76,[1]Tabla!F$3:H$394,3,FALSE)</f>
        <v>19840000</v>
      </c>
      <c r="G76" s="39">
        <f>VLOOKUP(A76,[1]Tabla!F$3:I$394,4,FALSE)</f>
        <v>44160000</v>
      </c>
      <c r="H76" s="39">
        <f t="shared" si="5"/>
        <v>0</v>
      </c>
    </row>
    <row r="77" spans="1:8" hidden="1" x14ac:dyDescent="0.25">
      <c r="A77">
        <v>75</v>
      </c>
      <c r="B77" s="39">
        <v>36000000</v>
      </c>
      <c r="C77" s="39">
        <f>VLOOKUP(A77,[1]Tabla!F$3:G$394,2,FALSE)</f>
        <v>36000000</v>
      </c>
      <c r="D77" s="39">
        <f t="shared" si="3"/>
        <v>0</v>
      </c>
      <c r="E77" s="43">
        <f t="shared" si="4"/>
        <v>0.49444444444444446</v>
      </c>
      <c r="F77" s="39">
        <f>VLOOKUP(A77,[1]Tabla!F$3:H$394,3,FALSE)</f>
        <v>17800000</v>
      </c>
      <c r="G77" s="39">
        <f>VLOOKUP(A77,[1]Tabla!F$3:I$394,4,FALSE)</f>
        <v>18200000</v>
      </c>
      <c r="H77" s="39">
        <f t="shared" si="5"/>
        <v>0</v>
      </c>
    </row>
    <row r="78" spans="1:8" hidden="1" x14ac:dyDescent="0.25">
      <c r="A78">
        <v>76</v>
      </c>
      <c r="B78" s="39">
        <v>55000000</v>
      </c>
      <c r="C78" s="39">
        <f>VLOOKUP(A78,[1]Tabla!F$3:G$394,2,FALSE)</f>
        <v>55000000</v>
      </c>
      <c r="D78" s="39">
        <f t="shared" si="3"/>
        <v>0</v>
      </c>
      <c r="E78" s="43">
        <f t="shared" si="4"/>
        <v>0.28787878181818183</v>
      </c>
      <c r="F78" s="39">
        <f>VLOOKUP(A78,[1]Tabla!F$3:H$394,3,FALSE)</f>
        <v>15833333</v>
      </c>
      <c r="G78" s="39">
        <f>VLOOKUP(A78,[1]Tabla!F$3:I$394,4,FALSE)</f>
        <v>39166667</v>
      </c>
      <c r="H78" s="39">
        <f t="shared" si="5"/>
        <v>0</v>
      </c>
    </row>
    <row r="79" spans="1:8" hidden="1" x14ac:dyDescent="0.25">
      <c r="A79">
        <v>77</v>
      </c>
      <c r="B79" s="39">
        <v>85000000</v>
      </c>
      <c r="C79" s="39">
        <f>VLOOKUP(A79,[1]Tabla!F$3:G$394,2,FALSE)</f>
        <v>85000000</v>
      </c>
      <c r="D79" s="39">
        <f t="shared" si="3"/>
        <v>0</v>
      </c>
      <c r="E79" s="43">
        <f t="shared" si="4"/>
        <v>0.30666667058823527</v>
      </c>
      <c r="F79" s="39">
        <f>VLOOKUP(A79,[1]Tabla!F$3:H$394,3,FALSE)</f>
        <v>26066667</v>
      </c>
      <c r="G79" s="39">
        <f>VLOOKUP(A79,[1]Tabla!F$3:I$394,4,FALSE)</f>
        <v>58933333</v>
      </c>
      <c r="H79" s="39">
        <f t="shared" si="5"/>
        <v>0</v>
      </c>
    </row>
    <row r="80" spans="1:8" hidden="1" x14ac:dyDescent="0.25">
      <c r="A80">
        <v>78</v>
      </c>
      <c r="B80" s="39">
        <v>63000000</v>
      </c>
      <c r="C80" s="39">
        <f>VLOOKUP(A80,[1]Tabla!F$3:G$394,2,FALSE)</f>
        <v>63000000</v>
      </c>
      <c r="D80" s="39">
        <f t="shared" si="3"/>
        <v>0</v>
      </c>
      <c r="E80" s="43">
        <f t="shared" si="4"/>
        <v>0.30666666666666664</v>
      </c>
      <c r="F80" s="39">
        <f>VLOOKUP(A80,[1]Tabla!F$3:H$394,3,FALSE)</f>
        <v>19320000</v>
      </c>
      <c r="G80" s="39">
        <f>VLOOKUP(A80,[1]Tabla!F$3:I$394,4,FALSE)</f>
        <v>43680000</v>
      </c>
      <c r="H80" s="39">
        <f t="shared" si="5"/>
        <v>0</v>
      </c>
    </row>
    <row r="81" spans="1:9" hidden="1" x14ac:dyDescent="0.25">
      <c r="A81">
        <v>79</v>
      </c>
      <c r="B81" s="39">
        <v>27000000</v>
      </c>
      <c r="C81" s="39">
        <f>VLOOKUP(A81,[1]Tabla!F$3:G$394,2,FALSE)</f>
        <v>27000000</v>
      </c>
      <c r="D81" s="39">
        <f t="shared" si="3"/>
        <v>0</v>
      </c>
      <c r="E81" s="43">
        <f t="shared" si="4"/>
        <v>0.51666666666666672</v>
      </c>
      <c r="F81" s="39">
        <f>VLOOKUP(A81,[1]Tabla!F$3:H$394,3,FALSE)</f>
        <v>13950000</v>
      </c>
      <c r="G81" s="39">
        <f>VLOOKUP(A81,[1]Tabla!F$3:I$394,4,FALSE)</f>
        <v>13050000</v>
      </c>
      <c r="H81" s="39">
        <f t="shared" si="5"/>
        <v>0</v>
      </c>
    </row>
    <row r="82" spans="1:9" hidden="1" x14ac:dyDescent="0.25">
      <c r="A82">
        <v>80</v>
      </c>
      <c r="B82" s="39">
        <v>63000000</v>
      </c>
      <c r="C82" s="39">
        <f>VLOOKUP(A82,[1]Tabla!F$3:G$394,2,FALSE)</f>
        <v>63000000</v>
      </c>
      <c r="D82" s="39">
        <f t="shared" si="3"/>
        <v>0</v>
      </c>
      <c r="E82" s="43">
        <f t="shared" si="4"/>
        <v>0.2857142857142857</v>
      </c>
      <c r="F82" s="39">
        <f>VLOOKUP(A82,[1]Tabla!F$3:H$394,3,FALSE)</f>
        <v>18000000</v>
      </c>
      <c r="G82" s="39">
        <f>VLOOKUP(A82,[1]Tabla!F$3:I$394,4,FALSE)</f>
        <v>45000000</v>
      </c>
      <c r="H82" s="39">
        <f t="shared" si="5"/>
        <v>0</v>
      </c>
    </row>
    <row r="83" spans="1:9" hidden="1" x14ac:dyDescent="0.25">
      <c r="A83">
        <v>81</v>
      </c>
      <c r="B83" s="39">
        <v>68000000</v>
      </c>
      <c r="C83" s="39">
        <f>VLOOKUP(A83,[1]Tabla!F$3:G$394,2,FALSE)</f>
        <v>68000000</v>
      </c>
      <c r="D83" s="39">
        <f t="shared" si="3"/>
        <v>0</v>
      </c>
      <c r="E83" s="43">
        <f t="shared" si="4"/>
        <v>0.35294117647058826</v>
      </c>
      <c r="F83" s="39">
        <f>VLOOKUP(A83,[1]Tabla!F$3:H$394,3,FALSE)</f>
        <v>24000000</v>
      </c>
      <c r="G83" s="39">
        <f>VLOOKUP(A83,[1]Tabla!F$3:I$394,4,FALSE)</f>
        <v>44000000</v>
      </c>
      <c r="H83" s="39">
        <f t="shared" si="5"/>
        <v>0</v>
      </c>
    </row>
    <row r="84" spans="1:9" hidden="1" x14ac:dyDescent="0.25">
      <c r="A84">
        <v>82</v>
      </c>
      <c r="B84" s="39">
        <v>39354700</v>
      </c>
      <c r="C84" s="39">
        <f>VLOOKUP(A84,[1]Tabla!F$3:G$394,2,FALSE)</f>
        <v>39354700</v>
      </c>
      <c r="D84" s="39">
        <f t="shared" si="3"/>
        <v>0</v>
      </c>
      <c r="E84" s="43">
        <f t="shared" si="4"/>
        <v>0.43809524656521331</v>
      </c>
      <c r="F84" s="39">
        <f>VLOOKUP(A84,[1]Tabla!F$3:H$394,3,FALSE)</f>
        <v>17241107</v>
      </c>
      <c r="G84" s="39">
        <f>VLOOKUP(A84,[1]Tabla!F$3:I$394,4,FALSE)</f>
        <v>22113593</v>
      </c>
      <c r="H84" s="39">
        <f t="shared" si="5"/>
        <v>0</v>
      </c>
    </row>
    <row r="85" spans="1:9" hidden="1" x14ac:dyDescent="0.25">
      <c r="A85">
        <v>83</v>
      </c>
      <c r="B85" s="39">
        <v>65000000</v>
      </c>
      <c r="C85" s="39">
        <f>VLOOKUP(A85,[1]Tabla!F$3:G$394,2,FALSE)</f>
        <v>65000000</v>
      </c>
      <c r="D85" s="39">
        <f t="shared" si="3"/>
        <v>0</v>
      </c>
      <c r="E85" s="43">
        <f t="shared" si="4"/>
        <v>0.31</v>
      </c>
      <c r="F85" s="39">
        <f>VLOOKUP(A85,[1]Tabla!F$3:H$394,3,FALSE)</f>
        <v>20150000</v>
      </c>
      <c r="G85" s="39">
        <f>VLOOKUP(A85,[1]Tabla!F$3:I$394,4,FALSE)</f>
        <v>44850000</v>
      </c>
      <c r="H85" s="39">
        <f t="shared" si="5"/>
        <v>0</v>
      </c>
    </row>
    <row r="86" spans="1:9" s="44" customFormat="1" x14ac:dyDescent="0.25">
      <c r="A86" s="44">
        <v>84</v>
      </c>
      <c r="B86" s="45">
        <v>100000000</v>
      </c>
      <c r="C86" s="45">
        <f>VLOOKUP(A86,[1]Tabla!F$3:G$394,2,FALSE)</f>
        <v>31000000</v>
      </c>
      <c r="D86" s="45">
        <f t="shared" si="3"/>
        <v>69000000</v>
      </c>
      <c r="E86" s="46">
        <f t="shared" si="4"/>
        <v>1</v>
      </c>
      <c r="F86" s="45">
        <f>VLOOKUP(A86,[1]Tabla!F$3:H$394,3,FALSE)</f>
        <v>31000000</v>
      </c>
      <c r="G86" s="45">
        <f>VLOOKUP(A86,[1]Tabla!F$3:I$394,4,FALSE)</f>
        <v>0</v>
      </c>
      <c r="H86" s="45">
        <f t="shared" si="5"/>
        <v>0</v>
      </c>
      <c r="I86" s="45" t="s">
        <v>1187</v>
      </c>
    </row>
    <row r="87" spans="1:9" hidden="1" x14ac:dyDescent="0.25">
      <c r="A87">
        <v>85</v>
      </c>
      <c r="B87" s="39">
        <v>80000000</v>
      </c>
      <c r="C87" s="39">
        <f>VLOOKUP(A87,[1]Tabla!F$3:G$394,2,FALSE)</f>
        <v>80000000</v>
      </c>
      <c r="D87" s="39">
        <f t="shared" si="3"/>
        <v>0</v>
      </c>
      <c r="E87" s="43">
        <f t="shared" si="4"/>
        <v>0.3</v>
      </c>
      <c r="F87" s="39">
        <f>VLOOKUP(A87,[1]Tabla!F$3:H$394,3,FALSE)</f>
        <v>24000000</v>
      </c>
      <c r="G87" s="39">
        <f>VLOOKUP(A87,[1]Tabla!F$3:I$394,4,FALSE)</f>
        <v>56000000</v>
      </c>
      <c r="H87" s="39">
        <f t="shared" si="5"/>
        <v>0</v>
      </c>
    </row>
    <row r="88" spans="1:9" hidden="1" x14ac:dyDescent="0.25">
      <c r="A88">
        <v>86</v>
      </c>
      <c r="B88" s="39">
        <v>65000000</v>
      </c>
      <c r="C88" s="39">
        <f>VLOOKUP(A88,[1]Tabla!F$3:G$394,2,FALSE)</f>
        <v>65000000</v>
      </c>
      <c r="D88" s="39">
        <f t="shared" si="3"/>
        <v>0</v>
      </c>
      <c r="E88" s="43">
        <f t="shared" si="4"/>
        <v>0.31</v>
      </c>
      <c r="F88" s="39">
        <f>VLOOKUP(A88,[1]Tabla!F$3:H$394,3,FALSE)</f>
        <v>20150000</v>
      </c>
      <c r="G88" s="39">
        <f>VLOOKUP(A88,[1]Tabla!F$3:I$394,4,FALSE)</f>
        <v>44850000</v>
      </c>
      <c r="H88" s="39">
        <f t="shared" si="5"/>
        <v>0</v>
      </c>
    </row>
    <row r="89" spans="1:9" hidden="1" x14ac:dyDescent="0.25">
      <c r="A89">
        <v>87</v>
      </c>
      <c r="B89" s="39">
        <v>80000000</v>
      </c>
      <c r="C89" s="39">
        <f>VLOOKUP(A89,[1]Tabla!F$3:G$394,2,FALSE)</f>
        <v>80000000</v>
      </c>
      <c r="D89" s="39">
        <f t="shared" si="3"/>
        <v>0</v>
      </c>
      <c r="E89" s="43">
        <f t="shared" si="4"/>
        <v>0.31</v>
      </c>
      <c r="F89" s="39">
        <f>VLOOKUP(A89,[1]Tabla!F$3:H$394,3,FALSE)</f>
        <v>24800000</v>
      </c>
      <c r="G89" s="39">
        <f>VLOOKUP(A89,[1]Tabla!F$3:I$394,4,FALSE)</f>
        <v>55200000</v>
      </c>
      <c r="H89" s="39">
        <f t="shared" si="5"/>
        <v>0</v>
      </c>
    </row>
    <row r="90" spans="1:9" hidden="1" x14ac:dyDescent="0.25">
      <c r="A90">
        <v>88</v>
      </c>
      <c r="B90" s="39">
        <v>36000000</v>
      </c>
      <c r="C90" s="39">
        <f>VLOOKUP(A90,[1]Tabla!F$3:G$394,2,FALSE)</f>
        <v>36000000</v>
      </c>
      <c r="D90" s="39">
        <f t="shared" si="3"/>
        <v>0</v>
      </c>
      <c r="E90" s="43">
        <f t="shared" si="4"/>
        <v>0.51111111111111107</v>
      </c>
      <c r="F90" s="39">
        <f>VLOOKUP(A90,[1]Tabla!F$3:H$394,3,FALSE)</f>
        <v>18400000</v>
      </c>
      <c r="G90" s="39">
        <f>VLOOKUP(A90,[1]Tabla!F$3:I$394,4,FALSE)</f>
        <v>17600000</v>
      </c>
      <c r="H90" s="39">
        <f t="shared" si="5"/>
        <v>0</v>
      </c>
    </row>
    <row r="91" spans="1:9" hidden="1" x14ac:dyDescent="0.25">
      <c r="A91">
        <v>89</v>
      </c>
      <c r="B91" s="39">
        <v>47787850</v>
      </c>
      <c r="C91" s="39">
        <f>VLOOKUP(A91,[1]Tabla!F$3:G$394,2,FALSE)</f>
        <v>47787850</v>
      </c>
      <c r="D91" s="39">
        <f t="shared" si="3"/>
        <v>0</v>
      </c>
      <c r="E91" s="43">
        <f t="shared" si="4"/>
        <v>0.34901959389258985</v>
      </c>
      <c r="F91" s="39">
        <f>VLOOKUP(A91,[1]Tabla!F$3:H$394,3,FALSE)</f>
        <v>16678896</v>
      </c>
      <c r="G91" s="39">
        <f>VLOOKUP(A91,[1]Tabla!F$3:I$394,4,FALSE)</f>
        <v>31108954</v>
      </c>
      <c r="H91" s="39">
        <f t="shared" si="5"/>
        <v>0</v>
      </c>
    </row>
    <row r="92" spans="1:9" hidden="1" x14ac:dyDescent="0.25">
      <c r="A92">
        <v>90</v>
      </c>
      <c r="B92" s="39">
        <v>27000000</v>
      </c>
      <c r="C92" s="39">
        <f>VLOOKUP(A92,[1]Tabla!F$3:G$394,2,FALSE)</f>
        <v>27000000</v>
      </c>
      <c r="D92" s="39">
        <f t="shared" si="3"/>
        <v>0</v>
      </c>
      <c r="E92" s="43">
        <f t="shared" si="4"/>
        <v>0.51111111111111107</v>
      </c>
      <c r="F92" s="39">
        <f>VLOOKUP(A92,[1]Tabla!F$3:H$394,3,FALSE)</f>
        <v>13800000</v>
      </c>
      <c r="G92" s="39">
        <f>VLOOKUP(A92,[1]Tabla!F$3:I$394,4,FALSE)</f>
        <v>13200000</v>
      </c>
      <c r="H92" s="39">
        <f t="shared" si="5"/>
        <v>0</v>
      </c>
    </row>
    <row r="93" spans="1:9" hidden="1" x14ac:dyDescent="0.25">
      <c r="A93">
        <v>91</v>
      </c>
      <c r="B93" s="39">
        <v>105000000</v>
      </c>
      <c r="C93" s="39">
        <f>VLOOKUP(A93,[1]Tabla!F$3:G$394,2,FALSE)</f>
        <v>105000000</v>
      </c>
      <c r="D93" s="39">
        <f t="shared" si="3"/>
        <v>0</v>
      </c>
      <c r="E93" s="43">
        <f t="shared" si="4"/>
        <v>0.2857142857142857</v>
      </c>
      <c r="F93" s="39">
        <f>VLOOKUP(A93,[1]Tabla!F$3:H$394,3,FALSE)</f>
        <v>30000000</v>
      </c>
      <c r="G93" s="39">
        <f>VLOOKUP(A93,[1]Tabla!F$3:I$394,4,FALSE)</f>
        <v>75000000</v>
      </c>
      <c r="H93" s="39">
        <f t="shared" si="5"/>
        <v>0</v>
      </c>
    </row>
    <row r="94" spans="1:9" hidden="1" x14ac:dyDescent="0.25">
      <c r="A94">
        <v>92</v>
      </c>
      <c r="B94" s="39">
        <v>50598900</v>
      </c>
      <c r="C94" s="39">
        <f>VLOOKUP(A94,[1]Tabla!F$3:G$394,2,FALSE)</f>
        <v>50598900</v>
      </c>
      <c r="D94" s="39">
        <f t="shared" si="3"/>
        <v>0</v>
      </c>
      <c r="E94" s="43">
        <f t="shared" si="4"/>
        <v>0.34074074732849924</v>
      </c>
      <c r="F94" s="39">
        <f>VLOOKUP(A94,[1]Tabla!F$3:H$394,3,FALSE)</f>
        <v>17241107</v>
      </c>
      <c r="G94" s="39">
        <f>VLOOKUP(A94,[1]Tabla!F$3:I$394,4,FALSE)</f>
        <v>33357793</v>
      </c>
      <c r="H94" s="39">
        <f t="shared" si="5"/>
        <v>0</v>
      </c>
    </row>
    <row r="95" spans="1:9" hidden="1" x14ac:dyDescent="0.25">
      <c r="A95">
        <v>93</v>
      </c>
      <c r="B95" s="39">
        <v>38700000</v>
      </c>
      <c r="C95" s="39">
        <f>VLOOKUP(A95,[1]Tabla!F$3:G$394,2,FALSE)</f>
        <v>38700000</v>
      </c>
      <c r="D95" s="39">
        <f t="shared" si="3"/>
        <v>0</v>
      </c>
      <c r="E95" s="43">
        <f t="shared" si="4"/>
        <v>0.34074074935400517</v>
      </c>
      <c r="F95" s="39">
        <f>VLOOKUP(A95,[1]Tabla!F$3:H$394,3,FALSE)</f>
        <v>13186667</v>
      </c>
      <c r="G95" s="39">
        <f>VLOOKUP(A95,[1]Tabla!F$3:I$394,4,FALSE)</f>
        <v>25513333</v>
      </c>
      <c r="H95" s="39">
        <f t="shared" si="5"/>
        <v>0</v>
      </c>
    </row>
    <row r="96" spans="1:9" hidden="1" x14ac:dyDescent="0.25">
      <c r="A96">
        <v>94</v>
      </c>
      <c r="B96" s="39">
        <v>58000000</v>
      </c>
      <c r="C96" s="39">
        <f>VLOOKUP(A96,[1]Tabla!F$3:G$394,2,FALSE)</f>
        <v>58000000</v>
      </c>
      <c r="D96" s="39">
        <f t="shared" si="3"/>
        <v>0</v>
      </c>
      <c r="E96" s="43">
        <f t="shared" si="4"/>
        <v>0.30666667241379308</v>
      </c>
      <c r="F96" s="39">
        <f>VLOOKUP(A96,[1]Tabla!F$3:H$394,3,FALSE)</f>
        <v>17786667</v>
      </c>
      <c r="G96" s="39">
        <f>VLOOKUP(A96,[1]Tabla!F$3:I$394,4,FALSE)</f>
        <v>40213333</v>
      </c>
      <c r="H96" s="39">
        <f t="shared" si="5"/>
        <v>0</v>
      </c>
    </row>
    <row r="97" spans="1:8" hidden="1" x14ac:dyDescent="0.25">
      <c r="A97">
        <v>95</v>
      </c>
      <c r="B97" s="39">
        <v>53000000</v>
      </c>
      <c r="C97" s="39">
        <f>VLOOKUP(A97,[1]Tabla!F$3:G$394,2,FALSE)</f>
        <v>53000000</v>
      </c>
      <c r="D97" s="39">
        <f t="shared" si="3"/>
        <v>0</v>
      </c>
      <c r="E97" s="43">
        <f t="shared" si="4"/>
        <v>0.30666666037735851</v>
      </c>
      <c r="F97" s="39">
        <f>VLOOKUP(A97,[1]Tabla!F$3:H$394,3,FALSE)</f>
        <v>16253333</v>
      </c>
      <c r="G97" s="39">
        <f>VLOOKUP(A97,[1]Tabla!F$3:I$394,4,FALSE)</f>
        <v>36746667</v>
      </c>
      <c r="H97" s="39">
        <f t="shared" si="5"/>
        <v>0</v>
      </c>
    </row>
    <row r="98" spans="1:8" hidden="1" x14ac:dyDescent="0.25">
      <c r="A98">
        <v>96</v>
      </c>
      <c r="B98" s="39">
        <v>11244200</v>
      </c>
      <c r="C98" s="39">
        <f>VLOOKUP(A98,[1]Tabla!F$3:G$394,2,FALSE)</f>
        <v>11244200</v>
      </c>
      <c r="D98" s="39">
        <f t="shared" si="3"/>
        <v>0</v>
      </c>
      <c r="E98" s="43">
        <f t="shared" si="4"/>
        <v>1</v>
      </c>
      <c r="F98" s="39">
        <f>VLOOKUP(A98,[1]Tabla!F$3:H$394,3,FALSE)</f>
        <v>11244200</v>
      </c>
      <c r="G98" s="39">
        <f>VLOOKUP(A98,[1]Tabla!F$3:I$394,4,FALSE)</f>
        <v>0</v>
      </c>
      <c r="H98" s="39">
        <f t="shared" si="5"/>
        <v>0</v>
      </c>
    </row>
    <row r="99" spans="1:8" hidden="1" x14ac:dyDescent="0.25">
      <c r="A99">
        <v>97</v>
      </c>
      <c r="B99" s="39">
        <v>72418500</v>
      </c>
      <c r="C99" s="39">
        <f>VLOOKUP(A99,[1]Tabla!F$3:G$394,2,FALSE)</f>
        <v>72418500</v>
      </c>
      <c r="D99" s="39">
        <f t="shared" si="3"/>
        <v>0</v>
      </c>
      <c r="E99" s="43">
        <f t="shared" si="4"/>
        <v>0.2857142857142857</v>
      </c>
      <c r="F99" s="39">
        <f>VLOOKUP(A99,[1]Tabla!F$3:H$394,3,FALSE)</f>
        <v>20691000</v>
      </c>
      <c r="G99" s="39">
        <f>VLOOKUP(A99,[1]Tabla!F$3:I$394,4,FALSE)</f>
        <v>51727500</v>
      </c>
      <c r="H99" s="39">
        <f t="shared" si="5"/>
        <v>0</v>
      </c>
    </row>
    <row r="100" spans="1:8" hidden="1" x14ac:dyDescent="0.25">
      <c r="A100">
        <v>98</v>
      </c>
      <c r="B100" s="39">
        <v>33732600</v>
      </c>
      <c r="C100" s="39">
        <f>VLOOKUP(A100,[1]Tabla!F$3:G$394,2,FALSE)</f>
        <v>33732600</v>
      </c>
      <c r="D100" s="39">
        <f t="shared" si="3"/>
        <v>0</v>
      </c>
      <c r="E100" s="43">
        <f t="shared" si="4"/>
        <v>0.5111111209927488</v>
      </c>
      <c r="F100" s="39">
        <f>VLOOKUP(A100,[1]Tabla!F$3:H$394,3,FALSE)</f>
        <v>17241107</v>
      </c>
      <c r="G100" s="39">
        <f>VLOOKUP(A100,[1]Tabla!F$3:I$394,4,FALSE)</f>
        <v>16491493</v>
      </c>
      <c r="H100" s="39">
        <f t="shared" si="5"/>
        <v>0</v>
      </c>
    </row>
    <row r="101" spans="1:8" hidden="1" x14ac:dyDescent="0.25">
      <c r="A101">
        <v>99</v>
      </c>
      <c r="B101" s="39">
        <v>39354700</v>
      </c>
      <c r="C101" s="39">
        <f>VLOOKUP(A101,[1]Tabla!F$3:G$394,2,FALSE)</f>
        <v>39354700</v>
      </c>
      <c r="D101" s="39">
        <f t="shared" si="3"/>
        <v>0</v>
      </c>
      <c r="E101" s="43">
        <f t="shared" si="4"/>
        <v>0.42857142857142855</v>
      </c>
      <c r="F101" s="39">
        <f>VLOOKUP(A101,[1]Tabla!F$3:H$394,3,FALSE)</f>
        <v>16866300</v>
      </c>
      <c r="G101" s="39">
        <f>VLOOKUP(A101,[1]Tabla!F$3:I$394,4,FALSE)</f>
        <v>22488400</v>
      </c>
      <c r="H101" s="39">
        <f t="shared" si="5"/>
        <v>0</v>
      </c>
    </row>
    <row r="102" spans="1:8" hidden="1" x14ac:dyDescent="0.25">
      <c r="A102">
        <v>100</v>
      </c>
      <c r="B102" s="39">
        <v>39354700</v>
      </c>
      <c r="C102" s="39">
        <f>VLOOKUP(A102,[1]Tabla!F$3:G$394,2,FALSE)</f>
        <v>39354700</v>
      </c>
      <c r="D102" s="39">
        <f t="shared" si="3"/>
        <v>0</v>
      </c>
      <c r="E102" s="43">
        <f t="shared" si="4"/>
        <v>0.42857142857142855</v>
      </c>
      <c r="F102" s="39">
        <f>VLOOKUP(A102,[1]Tabla!F$3:H$394,3,FALSE)</f>
        <v>16866300</v>
      </c>
      <c r="G102" s="39">
        <f>VLOOKUP(A102,[1]Tabla!F$3:I$394,4,FALSE)</f>
        <v>22488400</v>
      </c>
      <c r="H102" s="39">
        <f t="shared" si="5"/>
        <v>0</v>
      </c>
    </row>
    <row r="103" spans="1:8" hidden="1" x14ac:dyDescent="0.25">
      <c r="A103">
        <v>101</v>
      </c>
      <c r="B103" s="39">
        <v>33732600</v>
      </c>
      <c r="C103" s="39">
        <f>VLOOKUP(A103,[1]Tabla!F$3:G$394,2,FALSE)</f>
        <v>33732600</v>
      </c>
      <c r="D103" s="39">
        <f t="shared" si="3"/>
        <v>0</v>
      </c>
      <c r="E103" s="43">
        <f t="shared" si="4"/>
        <v>0.5</v>
      </c>
      <c r="F103" s="39">
        <f>VLOOKUP(A103,[1]Tabla!F$3:H$394,3,FALSE)</f>
        <v>16866300</v>
      </c>
      <c r="G103" s="39">
        <f>VLOOKUP(A103,[1]Tabla!F$3:I$394,4,FALSE)</f>
        <v>16866300</v>
      </c>
      <c r="H103" s="39">
        <f t="shared" si="5"/>
        <v>0</v>
      </c>
    </row>
    <row r="104" spans="1:8" hidden="1" x14ac:dyDescent="0.25">
      <c r="A104">
        <v>102</v>
      </c>
      <c r="B104" s="39">
        <v>59032050</v>
      </c>
      <c r="C104" s="39">
        <f>VLOOKUP(A104,[1]Tabla!F$3:G$394,2,FALSE)</f>
        <v>59032050</v>
      </c>
      <c r="D104" s="39">
        <f t="shared" si="3"/>
        <v>0</v>
      </c>
      <c r="E104" s="43">
        <f t="shared" si="4"/>
        <v>0.2857142857142857</v>
      </c>
      <c r="F104" s="39">
        <f>VLOOKUP(A104,[1]Tabla!F$3:H$394,3,FALSE)</f>
        <v>16866300</v>
      </c>
      <c r="G104" s="39">
        <f>VLOOKUP(A104,[1]Tabla!F$3:I$394,4,FALSE)</f>
        <v>42165750</v>
      </c>
      <c r="H104" s="39">
        <f t="shared" si="5"/>
        <v>0</v>
      </c>
    </row>
    <row r="105" spans="1:8" hidden="1" x14ac:dyDescent="0.25">
      <c r="A105">
        <v>103</v>
      </c>
      <c r="B105" s="39">
        <v>38700000</v>
      </c>
      <c r="C105" s="39">
        <f>VLOOKUP(A105,[1]Tabla!F$3:G$394,2,FALSE)</f>
        <v>38700000</v>
      </c>
      <c r="D105" s="39">
        <f t="shared" si="3"/>
        <v>0</v>
      </c>
      <c r="E105" s="43">
        <f t="shared" si="4"/>
        <v>0.33333333333333331</v>
      </c>
      <c r="F105" s="39">
        <f>VLOOKUP(A105,[1]Tabla!F$3:H$394,3,FALSE)</f>
        <v>12900000</v>
      </c>
      <c r="G105" s="39">
        <f>VLOOKUP(A105,[1]Tabla!F$3:I$394,4,FALSE)</f>
        <v>25800000</v>
      </c>
      <c r="H105" s="39">
        <f t="shared" si="5"/>
        <v>0</v>
      </c>
    </row>
    <row r="106" spans="1:8" hidden="1" x14ac:dyDescent="0.25">
      <c r="A106">
        <v>104</v>
      </c>
      <c r="B106" s="39">
        <v>60000000</v>
      </c>
      <c r="C106" s="39">
        <f>VLOOKUP(A106,[1]Tabla!F$3:G$394,2,FALSE)</f>
        <v>60000000</v>
      </c>
      <c r="D106" s="39">
        <f t="shared" si="3"/>
        <v>0</v>
      </c>
      <c r="E106" s="43">
        <f t="shared" si="4"/>
        <v>0.27</v>
      </c>
      <c r="F106" s="39">
        <f>VLOOKUP(A106,[1]Tabla!F$3:H$394,3,FALSE)</f>
        <v>16200000</v>
      </c>
      <c r="G106" s="39">
        <f>VLOOKUP(A106,[1]Tabla!F$3:I$394,4,FALSE)</f>
        <v>43800000</v>
      </c>
      <c r="H106" s="39">
        <f t="shared" si="5"/>
        <v>0</v>
      </c>
    </row>
    <row r="107" spans="1:8" hidden="1" x14ac:dyDescent="0.25">
      <c r="A107">
        <v>105</v>
      </c>
      <c r="B107" s="39">
        <v>80000000</v>
      </c>
      <c r="C107" s="39">
        <f>VLOOKUP(A107,[1]Tabla!F$3:G$394,2,FALSE)</f>
        <v>80000000</v>
      </c>
      <c r="D107" s="39">
        <f t="shared" si="3"/>
        <v>0</v>
      </c>
      <c r="E107" s="43">
        <f t="shared" si="4"/>
        <v>0.30666666250000002</v>
      </c>
      <c r="F107" s="39">
        <f>VLOOKUP(A107,[1]Tabla!F$3:H$394,3,FALSE)</f>
        <v>24533333</v>
      </c>
      <c r="G107" s="39">
        <f>VLOOKUP(A107,[1]Tabla!F$3:I$394,4,FALSE)</f>
        <v>55466667</v>
      </c>
      <c r="H107" s="39">
        <f t="shared" si="5"/>
        <v>0</v>
      </c>
    </row>
    <row r="108" spans="1:8" hidden="1" x14ac:dyDescent="0.25">
      <c r="A108">
        <v>106</v>
      </c>
      <c r="B108" s="39">
        <v>55000000</v>
      </c>
      <c r="C108" s="39">
        <f>VLOOKUP(A108,[1]Tabla!F$3:G$394,2,FALSE)</f>
        <v>55000000</v>
      </c>
      <c r="D108" s="39">
        <f t="shared" si="3"/>
        <v>0</v>
      </c>
      <c r="E108" s="43">
        <f t="shared" si="4"/>
        <v>0.27666667272727274</v>
      </c>
      <c r="F108" s="39">
        <f>VLOOKUP(A108,[1]Tabla!F$3:H$394,3,FALSE)</f>
        <v>15216667</v>
      </c>
      <c r="G108" s="39">
        <f>VLOOKUP(A108,[1]Tabla!F$3:I$394,4,FALSE)</f>
        <v>39783333</v>
      </c>
      <c r="H108" s="39">
        <f t="shared" si="5"/>
        <v>0</v>
      </c>
    </row>
    <row r="109" spans="1:8" hidden="1" x14ac:dyDescent="0.25">
      <c r="A109">
        <v>107</v>
      </c>
      <c r="B109" s="39">
        <v>80000000</v>
      </c>
      <c r="C109" s="39">
        <f>VLOOKUP(A109,[1]Tabla!F$3:G$394,2,FALSE)</f>
        <v>80000000</v>
      </c>
      <c r="D109" s="39">
        <f t="shared" si="3"/>
        <v>0</v>
      </c>
      <c r="E109" s="43">
        <f t="shared" si="4"/>
        <v>0.3</v>
      </c>
      <c r="F109" s="39">
        <f>VLOOKUP(A109,[1]Tabla!F$3:H$394,3,FALSE)</f>
        <v>24000000</v>
      </c>
      <c r="G109" s="39">
        <f>VLOOKUP(A109,[1]Tabla!F$3:I$394,4,FALSE)</f>
        <v>56000000</v>
      </c>
      <c r="H109" s="39">
        <f t="shared" si="5"/>
        <v>0</v>
      </c>
    </row>
    <row r="110" spans="1:8" hidden="1" x14ac:dyDescent="0.25">
      <c r="A110">
        <v>108</v>
      </c>
      <c r="B110" s="39">
        <v>24750000</v>
      </c>
      <c r="C110" s="39">
        <f>VLOOKUP(A110,[1]Tabla!F$3:G$394,2,FALSE)</f>
        <v>24750000</v>
      </c>
      <c r="D110" s="39">
        <f t="shared" si="3"/>
        <v>0</v>
      </c>
      <c r="E110" s="43">
        <f t="shared" si="4"/>
        <v>0.55757575757575761</v>
      </c>
      <c r="F110" s="39">
        <f>VLOOKUP(A110,[1]Tabla!F$3:H$394,3,FALSE)</f>
        <v>13800000</v>
      </c>
      <c r="G110" s="39">
        <f>VLOOKUP(A110,[1]Tabla!F$3:I$394,4,FALSE)</f>
        <v>10950000</v>
      </c>
      <c r="H110" s="39">
        <f t="shared" si="5"/>
        <v>0</v>
      </c>
    </row>
    <row r="111" spans="1:8" hidden="1" x14ac:dyDescent="0.25">
      <c r="A111">
        <v>109</v>
      </c>
      <c r="B111" s="39">
        <v>27000000</v>
      </c>
      <c r="C111" s="39">
        <f>VLOOKUP(A111,[1]Tabla!F$3:G$394,2,FALSE)</f>
        <v>27000000</v>
      </c>
      <c r="D111" s="39">
        <f t="shared" si="3"/>
        <v>0</v>
      </c>
      <c r="E111" s="43">
        <f t="shared" si="4"/>
        <v>0.5</v>
      </c>
      <c r="F111" s="39">
        <f>VLOOKUP(A111,[1]Tabla!F$3:H$394,3,FALSE)</f>
        <v>13500000</v>
      </c>
      <c r="G111" s="39">
        <f>VLOOKUP(A111,[1]Tabla!F$3:I$394,4,FALSE)</f>
        <v>13500000</v>
      </c>
      <c r="H111" s="39">
        <f t="shared" si="5"/>
        <v>0</v>
      </c>
    </row>
    <row r="112" spans="1:8" hidden="1" x14ac:dyDescent="0.25">
      <c r="A112">
        <v>110</v>
      </c>
      <c r="B112" s="39">
        <v>27000000</v>
      </c>
      <c r="C112" s="39">
        <f>VLOOKUP(A112,[1]Tabla!F$3:G$394,2,FALSE)</f>
        <v>27000000</v>
      </c>
      <c r="D112" s="39">
        <f t="shared" si="3"/>
        <v>0</v>
      </c>
      <c r="E112" s="43">
        <f t="shared" si="4"/>
        <v>0.5</v>
      </c>
      <c r="F112" s="39">
        <f>VLOOKUP(A112,[1]Tabla!F$3:H$394,3,FALSE)</f>
        <v>13500000</v>
      </c>
      <c r="G112" s="39">
        <f>VLOOKUP(A112,[1]Tabla!F$3:I$394,4,FALSE)</f>
        <v>13500000</v>
      </c>
      <c r="H112" s="39">
        <f t="shared" si="5"/>
        <v>0</v>
      </c>
    </row>
    <row r="113" spans="1:8" hidden="1" x14ac:dyDescent="0.25">
      <c r="A113">
        <v>111</v>
      </c>
      <c r="B113" s="39">
        <v>24735150</v>
      </c>
      <c r="C113" s="39">
        <f>VLOOKUP(A113,[1]Tabla!F$3:G$394,2,FALSE)</f>
        <v>24735150</v>
      </c>
      <c r="D113" s="39">
        <f t="shared" si="3"/>
        <v>0</v>
      </c>
      <c r="E113" s="43">
        <f t="shared" si="4"/>
        <v>0.30740739393130828</v>
      </c>
      <c r="F113" s="39">
        <f>VLOOKUP(A113,[1]Tabla!F$3:H$394,3,FALSE)</f>
        <v>7603768</v>
      </c>
      <c r="G113" s="39">
        <f>VLOOKUP(A113,[1]Tabla!F$3:I$394,4,FALSE)</f>
        <v>17131382</v>
      </c>
      <c r="H113" s="39">
        <f t="shared" si="5"/>
        <v>0</v>
      </c>
    </row>
    <row r="114" spans="1:8" hidden="1" x14ac:dyDescent="0.25">
      <c r="A114">
        <v>112</v>
      </c>
      <c r="B114" s="39">
        <v>39354700</v>
      </c>
      <c r="C114" s="39">
        <f>VLOOKUP(A114,[1]Tabla!F$3:G$394,2,FALSE)</f>
        <v>39354700</v>
      </c>
      <c r="D114" s="39">
        <f t="shared" si="3"/>
        <v>0</v>
      </c>
      <c r="E114" s="43">
        <f t="shared" si="4"/>
        <v>0.42380953227949902</v>
      </c>
      <c r="F114" s="39">
        <f>VLOOKUP(A114,[1]Tabla!F$3:H$394,3,FALSE)</f>
        <v>16678897</v>
      </c>
      <c r="G114" s="39">
        <f>VLOOKUP(A114,[1]Tabla!F$3:I$394,4,FALSE)</f>
        <v>22675803</v>
      </c>
      <c r="H114" s="39">
        <f t="shared" si="5"/>
        <v>0</v>
      </c>
    </row>
    <row r="115" spans="1:8" hidden="1" x14ac:dyDescent="0.25">
      <c r="A115">
        <v>113</v>
      </c>
      <c r="B115" s="39">
        <v>47787850</v>
      </c>
      <c r="C115" s="39">
        <f>VLOOKUP(A115,[1]Tabla!F$3:G$394,2,FALSE)</f>
        <v>47787850</v>
      </c>
      <c r="D115" s="39">
        <f t="shared" si="3"/>
        <v>0</v>
      </c>
      <c r="E115" s="43">
        <f t="shared" si="4"/>
        <v>0.21960785011252859</v>
      </c>
      <c r="F115" s="39">
        <f>VLOOKUP(A115,[1]Tabla!F$3:H$394,3,FALSE)</f>
        <v>10494587</v>
      </c>
      <c r="G115" s="39">
        <f>VLOOKUP(A115,[1]Tabla!F$3:I$394,4,FALSE)</f>
        <v>37293263</v>
      </c>
      <c r="H115" s="39">
        <f t="shared" si="5"/>
        <v>0</v>
      </c>
    </row>
    <row r="116" spans="1:8" hidden="1" x14ac:dyDescent="0.25">
      <c r="A116">
        <v>114</v>
      </c>
      <c r="B116" s="39">
        <v>29300000</v>
      </c>
      <c r="C116" s="39">
        <f>VLOOKUP(A116,[1]Tabla!F$3:G$394,2,FALSE)</f>
        <v>29300000</v>
      </c>
      <c r="D116" s="39">
        <f t="shared" si="3"/>
        <v>0</v>
      </c>
      <c r="E116" s="43">
        <f t="shared" si="4"/>
        <v>0.28666665529010238</v>
      </c>
      <c r="F116" s="39">
        <f>VLOOKUP(A116,[1]Tabla!F$3:H$394,3,FALSE)</f>
        <v>8399333</v>
      </c>
      <c r="G116" s="39">
        <f>VLOOKUP(A116,[1]Tabla!F$3:I$394,4,FALSE)</f>
        <v>20900667</v>
      </c>
      <c r="H116" s="39">
        <f t="shared" si="5"/>
        <v>0</v>
      </c>
    </row>
    <row r="117" spans="1:8" hidden="1" x14ac:dyDescent="0.25">
      <c r="A117">
        <v>115</v>
      </c>
      <c r="B117" s="39">
        <v>47787850</v>
      </c>
      <c r="C117" s="39">
        <f>VLOOKUP(A117,[1]Tabla!F$3:G$394,2,FALSE)</f>
        <v>47787850</v>
      </c>
      <c r="D117" s="39">
        <f t="shared" si="3"/>
        <v>0</v>
      </c>
      <c r="E117" s="43">
        <f t="shared" si="4"/>
        <v>0.35294117647058826</v>
      </c>
      <c r="F117" s="39">
        <f>VLOOKUP(A117,[1]Tabla!F$3:H$394,3,FALSE)</f>
        <v>16866300</v>
      </c>
      <c r="G117" s="39">
        <f>VLOOKUP(A117,[1]Tabla!F$3:I$394,4,FALSE)</f>
        <v>30921550</v>
      </c>
      <c r="H117" s="39">
        <f t="shared" si="5"/>
        <v>0</v>
      </c>
    </row>
    <row r="118" spans="1:8" hidden="1" x14ac:dyDescent="0.25">
      <c r="A118">
        <v>116</v>
      </c>
      <c r="B118" s="39">
        <v>18527850</v>
      </c>
      <c r="C118" s="39">
        <f>VLOOKUP(A118,[1]Tabla!F$3:G$394,2,FALSE)</f>
        <v>18527850</v>
      </c>
      <c r="D118" s="39">
        <f t="shared" si="3"/>
        <v>0</v>
      </c>
      <c r="E118" s="43">
        <f t="shared" si="4"/>
        <v>0.30740738941647305</v>
      </c>
      <c r="F118" s="39">
        <f>VLOOKUP(A118,[1]Tabla!F$3:H$394,3,FALSE)</f>
        <v>5695598</v>
      </c>
      <c r="G118" s="39">
        <f>VLOOKUP(A118,[1]Tabla!F$3:I$394,4,FALSE)</f>
        <v>12832252</v>
      </c>
      <c r="H118" s="39">
        <f t="shared" si="5"/>
        <v>0</v>
      </c>
    </row>
    <row r="119" spans="1:8" hidden="1" x14ac:dyDescent="0.25">
      <c r="A119">
        <v>117</v>
      </c>
      <c r="B119" s="39">
        <v>44976800</v>
      </c>
      <c r="C119" s="39">
        <f>VLOOKUP(A119,[1]Tabla!F$3:G$394,2,FALSE)</f>
        <v>44976800</v>
      </c>
      <c r="D119" s="39">
        <f t="shared" si="3"/>
        <v>0</v>
      </c>
      <c r="E119" s="43">
        <f t="shared" si="4"/>
        <v>0.38333334074456166</v>
      </c>
      <c r="F119" s="39">
        <f>VLOOKUP(A119,[1]Tabla!F$3:H$394,3,FALSE)</f>
        <v>17241107</v>
      </c>
      <c r="G119" s="39">
        <f>VLOOKUP(A119,[1]Tabla!F$3:I$394,4,FALSE)</f>
        <v>27735693</v>
      </c>
      <c r="H119" s="39">
        <f t="shared" si="5"/>
        <v>0</v>
      </c>
    </row>
    <row r="120" spans="1:8" hidden="1" x14ac:dyDescent="0.25">
      <c r="A120">
        <v>118</v>
      </c>
      <c r="B120" s="39">
        <v>33732600</v>
      </c>
      <c r="C120" s="39">
        <f>VLOOKUP(A120,[1]Tabla!F$3:G$394,2,FALSE)</f>
        <v>33732600</v>
      </c>
      <c r="D120" s="39">
        <f t="shared" si="3"/>
        <v>0</v>
      </c>
      <c r="E120" s="43">
        <f t="shared" si="4"/>
        <v>0.49444445432608219</v>
      </c>
      <c r="F120" s="39">
        <f>VLOOKUP(A120,[1]Tabla!F$3:H$394,3,FALSE)</f>
        <v>16678897</v>
      </c>
      <c r="G120" s="39">
        <f>VLOOKUP(A120,[1]Tabla!F$3:I$394,4,FALSE)</f>
        <v>17053703</v>
      </c>
      <c r="H120" s="39">
        <f t="shared" si="5"/>
        <v>0</v>
      </c>
    </row>
    <row r="121" spans="1:8" hidden="1" x14ac:dyDescent="0.25">
      <c r="A121">
        <v>119</v>
      </c>
      <c r="B121" s="39">
        <v>18527850</v>
      </c>
      <c r="C121" s="39">
        <f>VLOOKUP(A121,[1]Tabla!F$3:G$394,2,FALSE)</f>
        <v>18527850</v>
      </c>
      <c r="D121" s="39">
        <f t="shared" si="3"/>
        <v>0</v>
      </c>
      <c r="E121" s="43">
        <f t="shared" si="4"/>
        <v>0.33333333333333331</v>
      </c>
      <c r="F121" s="39">
        <f>VLOOKUP(A121,[1]Tabla!F$3:H$394,3,FALSE)</f>
        <v>6175950</v>
      </c>
      <c r="G121" s="39">
        <f>VLOOKUP(A121,[1]Tabla!F$3:I$394,4,FALSE)</f>
        <v>12351900</v>
      </c>
      <c r="H121" s="39">
        <f t="shared" si="5"/>
        <v>0</v>
      </c>
    </row>
    <row r="122" spans="1:8" hidden="1" x14ac:dyDescent="0.25">
      <c r="A122">
        <v>120</v>
      </c>
      <c r="B122" s="39">
        <v>18527850</v>
      </c>
      <c r="C122" s="39">
        <f>VLOOKUP(A122,[1]Tabla!F$3:G$394,2,FALSE)</f>
        <v>18527850</v>
      </c>
      <c r="D122" s="39">
        <f t="shared" si="3"/>
        <v>0</v>
      </c>
      <c r="E122" s="43">
        <f t="shared" si="4"/>
        <v>0.33333333333333331</v>
      </c>
      <c r="F122" s="39">
        <f>VLOOKUP(A122,[1]Tabla!F$3:H$394,3,FALSE)</f>
        <v>6175950</v>
      </c>
      <c r="G122" s="39">
        <f>VLOOKUP(A122,[1]Tabla!F$3:I$394,4,FALSE)</f>
        <v>12351900</v>
      </c>
      <c r="H122" s="39">
        <f t="shared" si="5"/>
        <v>0</v>
      </c>
    </row>
    <row r="123" spans="1:8" hidden="1" x14ac:dyDescent="0.25">
      <c r="A123">
        <v>121</v>
      </c>
      <c r="B123" s="39">
        <v>18527850</v>
      </c>
      <c r="C123" s="39">
        <f>VLOOKUP(A123,[1]Tabla!F$3:G$394,2,FALSE)</f>
        <v>18527850</v>
      </c>
      <c r="D123" s="39">
        <f t="shared" si="3"/>
        <v>0</v>
      </c>
      <c r="E123" s="43">
        <f t="shared" si="4"/>
        <v>0.33333333333333331</v>
      </c>
      <c r="F123" s="39">
        <f>VLOOKUP(A123,[1]Tabla!F$3:H$394,3,FALSE)</f>
        <v>6175950</v>
      </c>
      <c r="G123" s="39">
        <f>VLOOKUP(A123,[1]Tabla!F$3:I$394,4,FALSE)</f>
        <v>12351900</v>
      </c>
      <c r="H123" s="39">
        <f t="shared" si="5"/>
        <v>0</v>
      </c>
    </row>
    <row r="124" spans="1:8" hidden="1" x14ac:dyDescent="0.25">
      <c r="A124">
        <v>122</v>
      </c>
      <c r="B124" s="39">
        <v>42531500</v>
      </c>
      <c r="C124" s="39">
        <f>VLOOKUP(A124,[1]Tabla!F$3:G$394,2,FALSE)</f>
        <v>42531500</v>
      </c>
      <c r="D124" s="39">
        <f t="shared" si="3"/>
        <v>0</v>
      </c>
      <c r="E124" s="43">
        <f t="shared" si="4"/>
        <v>0.2787878866252072</v>
      </c>
      <c r="F124" s="39">
        <f>VLOOKUP(A124,[1]Tabla!F$3:H$394,3,FALSE)</f>
        <v>11857267</v>
      </c>
      <c r="G124" s="39">
        <f>VLOOKUP(A124,[1]Tabla!F$3:I$394,4,FALSE)</f>
        <v>30674233</v>
      </c>
      <c r="H124" s="39">
        <f t="shared" si="5"/>
        <v>0</v>
      </c>
    </row>
    <row r="125" spans="1:8" hidden="1" x14ac:dyDescent="0.25">
      <c r="A125">
        <v>123</v>
      </c>
      <c r="B125" s="39">
        <v>18527850</v>
      </c>
      <c r="C125" s="39">
        <f>VLOOKUP(A125,[1]Tabla!F$3:G$394,2,FALSE)</f>
        <v>18527850</v>
      </c>
      <c r="D125" s="39">
        <f t="shared" si="3"/>
        <v>0</v>
      </c>
      <c r="E125" s="43">
        <f t="shared" si="4"/>
        <v>0.33333333333333331</v>
      </c>
      <c r="F125" s="39">
        <f>VLOOKUP(A125,[1]Tabla!F$3:H$394,3,FALSE)</f>
        <v>6175950</v>
      </c>
      <c r="G125" s="39">
        <f>VLOOKUP(A125,[1]Tabla!F$3:I$394,4,FALSE)</f>
        <v>12351900</v>
      </c>
      <c r="H125" s="39">
        <f t="shared" si="5"/>
        <v>0</v>
      </c>
    </row>
    <row r="126" spans="1:8" hidden="1" x14ac:dyDescent="0.25">
      <c r="A126">
        <v>124</v>
      </c>
      <c r="B126" s="39">
        <v>59032050</v>
      </c>
      <c r="C126" s="39">
        <f>VLOOKUP(A126,[1]Tabla!F$3:G$394,2,FALSE)</f>
        <v>59032050</v>
      </c>
      <c r="D126" s="39">
        <f t="shared" si="3"/>
        <v>0</v>
      </c>
      <c r="E126" s="43">
        <f t="shared" si="4"/>
        <v>0.28253968818633268</v>
      </c>
      <c r="F126" s="39">
        <f>VLOOKUP(A126,[1]Tabla!F$3:H$394,3,FALSE)</f>
        <v>16678897</v>
      </c>
      <c r="G126" s="39">
        <f>VLOOKUP(A126,[1]Tabla!F$3:I$394,4,FALSE)</f>
        <v>42353153</v>
      </c>
      <c r="H126" s="39">
        <f t="shared" si="5"/>
        <v>0</v>
      </c>
    </row>
    <row r="127" spans="1:8" hidden="1" x14ac:dyDescent="0.25">
      <c r="A127">
        <v>125</v>
      </c>
      <c r="B127" s="39">
        <v>73903200</v>
      </c>
      <c r="C127" s="39">
        <f>VLOOKUP(A127,[1]Tabla!F$3:G$394,2,FALSE)</f>
        <v>73903200</v>
      </c>
      <c r="D127" s="39">
        <f t="shared" si="3"/>
        <v>0</v>
      </c>
      <c r="E127" s="43">
        <f t="shared" si="4"/>
        <v>0.28253968705008714</v>
      </c>
      <c r="F127" s="39">
        <f>VLOOKUP(A127,[1]Tabla!F$3:H$394,3,FALSE)</f>
        <v>20880587</v>
      </c>
      <c r="G127" s="39">
        <f>VLOOKUP(A127,[1]Tabla!F$3:I$394,4,FALSE)</f>
        <v>53022613</v>
      </c>
      <c r="H127" s="39">
        <f t="shared" si="5"/>
        <v>0</v>
      </c>
    </row>
    <row r="128" spans="1:8" hidden="1" x14ac:dyDescent="0.25">
      <c r="A128">
        <v>126</v>
      </c>
      <c r="B128" s="39">
        <v>56221000</v>
      </c>
      <c r="C128" s="39">
        <f>VLOOKUP(A128,[1]Tabla!F$3:G$394,2,FALSE)</f>
        <v>56221000</v>
      </c>
      <c r="D128" s="39">
        <f t="shared" si="3"/>
        <v>0</v>
      </c>
      <c r="E128" s="43">
        <f t="shared" si="4"/>
        <v>0.27333332740435068</v>
      </c>
      <c r="F128" s="39">
        <f>VLOOKUP(A128,[1]Tabla!F$3:H$394,3,FALSE)</f>
        <v>15367073</v>
      </c>
      <c r="G128" s="39">
        <f>VLOOKUP(A128,[1]Tabla!F$3:I$394,4,FALSE)</f>
        <v>40853927</v>
      </c>
      <c r="H128" s="39">
        <f t="shared" si="5"/>
        <v>0</v>
      </c>
    </row>
    <row r="129" spans="1:8" hidden="1" x14ac:dyDescent="0.25">
      <c r="A129">
        <v>127</v>
      </c>
      <c r="B129" s="39">
        <v>29300000</v>
      </c>
      <c r="C129" s="39">
        <f>VLOOKUP(A129,[1]Tabla!F$3:G$394,2,FALSE)</f>
        <v>29300000</v>
      </c>
      <c r="D129" s="39">
        <f t="shared" si="3"/>
        <v>0</v>
      </c>
      <c r="E129" s="43">
        <f t="shared" si="4"/>
        <v>0.29333334470989764</v>
      </c>
      <c r="F129" s="39">
        <f>VLOOKUP(A129,[1]Tabla!F$3:H$394,3,FALSE)</f>
        <v>8594667</v>
      </c>
      <c r="G129" s="39">
        <f>VLOOKUP(A129,[1]Tabla!F$3:I$394,4,FALSE)</f>
        <v>20705333</v>
      </c>
      <c r="H129" s="39">
        <f t="shared" si="5"/>
        <v>0</v>
      </c>
    </row>
    <row r="130" spans="1:8" hidden="1" x14ac:dyDescent="0.25">
      <c r="A130">
        <v>128</v>
      </c>
      <c r="B130" s="39">
        <v>29300000</v>
      </c>
      <c r="C130" s="39">
        <f>VLOOKUP(A130,[1]Tabla!F$3:G$394,2,FALSE)</f>
        <v>29300000</v>
      </c>
      <c r="D130" s="39">
        <f t="shared" si="3"/>
        <v>0</v>
      </c>
      <c r="E130" s="43">
        <f t="shared" si="4"/>
        <v>0.29333334470989764</v>
      </c>
      <c r="F130" s="39">
        <f>VLOOKUP(A130,[1]Tabla!F$3:H$394,3,FALSE)</f>
        <v>8594667</v>
      </c>
      <c r="G130" s="39">
        <f>VLOOKUP(A130,[1]Tabla!F$3:I$394,4,FALSE)</f>
        <v>20705333</v>
      </c>
      <c r="H130" s="39">
        <f t="shared" si="5"/>
        <v>0</v>
      </c>
    </row>
    <row r="131" spans="1:8" hidden="1" x14ac:dyDescent="0.25">
      <c r="A131">
        <v>129</v>
      </c>
      <c r="B131" s="39">
        <v>29300000</v>
      </c>
      <c r="C131" s="39">
        <f>VLOOKUP(A131,[1]Tabla!F$3:G$394,2,FALSE)</f>
        <v>29300000</v>
      </c>
      <c r="D131" s="39">
        <f t="shared" si="3"/>
        <v>0</v>
      </c>
      <c r="E131" s="43">
        <f t="shared" si="4"/>
        <v>0.29333334470989764</v>
      </c>
      <c r="F131" s="39">
        <f>VLOOKUP(A131,[1]Tabla!F$3:H$394,3,FALSE)</f>
        <v>8594667</v>
      </c>
      <c r="G131" s="39">
        <f>VLOOKUP(A131,[1]Tabla!F$3:I$394,4,FALSE)</f>
        <v>20705333</v>
      </c>
      <c r="H131" s="39">
        <f t="shared" si="5"/>
        <v>0</v>
      </c>
    </row>
    <row r="132" spans="1:8" hidden="1" x14ac:dyDescent="0.25">
      <c r="A132">
        <v>130</v>
      </c>
      <c r="B132" s="39">
        <v>80000000</v>
      </c>
      <c r="C132" s="39">
        <f>VLOOKUP(A132,[1]Tabla!F$3:G$394,2,FALSE)</f>
        <v>80000000</v>
      </c>
      <c r="D132" s="39">
        <f t="shared" ref="D132:D195" si="6">B132-C132</f>
        <v>0</v>
      </c>
      <c r="E132" s="43">
        <f t="shared" ref="E132:E195" si="7">F132/C132</f>
        <v>0.2866666625</v>
      </c>
      <c r="F132" s="39">
        <f>VLOOKUP(A132,[1]Tabla!F$3:H$394,3,FALSE)</f>
        <v>22933333</v>
      </c>
      <c r="G132" s="39">
        <f>VLOOKUP(A132,[1]Tabla!F$3:I$394,4,FALSE)</f>
        <v>57066667</v>
      </c>
      <c r="H132" s="39">
        <f t="shared" ref="H132:H195" si="8">F132+G132-C132</f>
        <v>0</v>
      </c>
    </row>
    <row r="133" spans="1:8" hidden="1" x14ac:dyDescent="0.25">
      <c r="A133">
        <v>131</v>
      </c>
      <c r="B133" s="39">
        <v>86000000</v>
      </c>
      <c r="C133" s="39">
        <f>VLOOKUP(A133,[1]Tabla!F$3:G$394,2,FALSE)</f>
        <v>86000000</v>
      </c>
      <c r="D133" s="39">
        <f t="shared" si="6"/>
        <v>0</v>
      </c>
      <c r="E133" s="43">
        <f t="shared" si="7"/>
        <v>0.28666666279069769</v>
      </c>
      <c r="F133" s="39">
        <f>VLOOKUP(A133,[1]Tabla!F$3:H$394,3,FALSE)</f>
        <v>24653333</v>
      </c>
      <c r="G133" s="39">
        <f>VLOOKUP(A133,[1]Tabla!F$3:I$394,4,FALSE)</f>
        <v>61346667</v>
      </c>
      <c r="H133" s="39">
        <f t="shared" si="8"/>
        <v>0</v>
      </c>
    </row>
    <row r="134" spans="1:8" hidden="1" x14ac:dyDescent="0.25">
      <c r="A134">
        <v>132</v>
      </c>
      <c r="B134" s="39">
        <v>35060800</v>
      </c>
      <c r="C134" s="39">
        <f>VLOOKUP(A134,[1]Tabla!F$3:G$394,2,FALSE)</f>
        <v>35060800</v>
      </c>
      <c r="D134" s="39">
        <f t="shared" si="6"/>
        <v>0</v>
      </c>
      <c r="E134" s="43">
        <f t="shared" si="7"/>
        <v>0.33725491146807829</v>
      </c>
      <c r="F134" s="39">
        <f>VLOOKUP(A134,[1]Tabla!F$3:H$394,3,FALSE)</f>
        <v>11824427</v>
      </c>
      <c r="G134" s="39">
        <f>VLOOKUP(A134,[1]Tabla!F$3:I$394,4,FALSE)</f>
        <v>23236373</v>
      </c>
      <c r="H134" s="39">
        <f t="shared" si="8"/>
        <v>0</v>
      </c>
    </row>
    <row r="135" spans="1:8" hidden="1" x14ac:dyDescent="0.25">
      <c r="A135">
        <v>133</v>
      </c>
      <c r="B135" s="39">
        <v>52250000</v>
      </c>
      <c r="C135" s="39">
        <f>VLOOKUP(A135,[1]Tabla!F$3:G$394,2,FALSE)</f>
        <v>52250000</v>
      </c>
      <c r="D135" s="39">
        <f t="shared" si="6"/>
        <v>0</v>
      </c>
      <c r="E135" s="43">
        <f t="shared" si="7"/>
        <v>0.3122807081339713</v>
      </c>
      <c r="F135" s="39">
        <f>VLOOKUP(A135,[1]Tabla!F$3:H$394,3,FALSE)</f>
        <v>16316667</v>
      </c>
      <c r="G135" s="39">
        <f>VLOOKUP(A135,[1]Tabla!F$3:I$394,4,FALSE)</f>
        <v>35933333</v>
      </c>
      <c r="H135" s="39">
        <f t="shared" si="8"/>
        <v>0</v>
      </c>
    </row>
    <row r="136" spans="1:8" hidden="1" x14ac:dyDescent="0.25">
      <c r="A136">
        <v>134</v>
      </c>
      <c r="B136" s="39">
        <v>45000000</v>
      </c>
      <c r="C136" s="39">
        <f>VLOOKUP(A136,[1]Tabla!F$3:G$394,2,FALSE)</f>
        <v>45000000</v>
      </c>
      <c r="D136" s="39">
        <f t="shared" si="6"/>
        <v>0</v>
      </c>
      <c r="E136" s="43">
        <f t="shared" si="7"/>
        <v>0.29666666666666669</v>
      </c>
      <c r="F136" s="39">
        <f>VLOOKUP(A136,[1]Tabla!F$3:H$394,3,FALSE)</f>
        <v>13350000</v>
      </c>
      <c r="G136" s="39">
        <f>VLOOKUP(A136,[1]Tabla!F$3:I$394,4,FALSE)</f>
        <v>31650000</v>
      </c>
      <c r="H136" s="39">
        <f t="shared" si="8"/>
        <v>0</v>
      </c>
    </row>
    <row r="137" spans="1:8" hidden="1" x14ac:dyDescent="0.25">
      <c r="A137">
        <v>135</v>
      </c>
      <c r="B137" s="39">
        <v>70000000</v>
      </c>
      <c r="C137" s="39">
        <f>VLOOKUP(A137,[1]Tabla!F$3:G$394,2,FALSE)</f>
        <v>70000000</v>
      </c>
      <c r="D137" s="39">
        <f t="shared" si="6"/>
        <v>0</v>
      </c>
      <c r="E137" s="43">
        <f t="shared" si="7"/>
        <v>0.28666667142857144</v>
      </c>
      <c r="F137" s="39">
        <f>VLOOKUP(A137,[1]Tabla!F$3:H$394,3,FALSE)</f>
        <v>20066667</v>
      </c>
      <c r="G137" s="39">
        <f>VLOOKUP(A137,[1]Tabla!F$3:I$394,4,FALSE)</f>
        <v>49933333</v>
      </c>
      <c r="H137" s="39">
        <f t="shared" si="8"/>
        <v>0</v>
      </c>
    </row>
    <row r="138" spans="1:8" hidden="1" x14ac:dyDescent="0.25">
      <c r="A138">
        <v>136</v>
      </c>
      <c r="B138" s="39">
        <v>80000000</v>
      </c>
      <c r="C138" s="39">
        <f>VLOOKUP(A138,[1]Tabla!F$3:G$394,2,FALSE)</f>
        <v>80000000</v>
      </c>
      <c r="D138" s="39">
        <f t="shared" si="6"/>
        <v>0</v>
      </c>
      <c r="E138" s="43">
        <f t="shared" si="7"/>
        <v>0.27666666249999999</v>
      </c>
      <c r="F138" s="39">
        <f>VLOOKUP(A138,[1]Tabla!F$3:H$394,3,FALSE)</f>
        <v>22133333</v>
      </c>
      <c r="G138" s="39">
        <f>VLOOKUP(A138,[1]Tabla!F$3:I$394,4,FALSE)</f>
        <v>57866667</v>
      </c>
      <c r="H138" s="39">
        <f t="shared" si="8"/>
        <v>0</v>
      </c>
    </row>
    <row r="139" spans="1:8" hidden="1" x14ac:dyDescent="0.25">
      <c r="A139">
        <v>137</v>
      </c>
      <c r="B139" s="39">
        <v>36000000</v>
      </c>
      <c r="C139" s="39">
        <f>VLOOKUP(A139,[1]Tabla!F$3:G$394,2,FALSE)</f>
        <v>36000000</v>
      </c>
      <c r="D139" s="39">
        <f t="shared" si="6"/>
        <v>0</v>
      </c>
      <c r="E139" s="43">
        <f t="shared" si="7"/>
        <v>0.4777777777777778</v>
      </c>
      <c r="F139" s="39">
        <f>VLOOKUP(A139,[1]Tabla!F$3:H$394,3,FALSE)</f>
        <v>17200000</v>
      </c>
      <c r="G139" s="39">
        <f>VLOOKUP(A139,[1]Tabla!F$3:I$394,4,FALSE)</f>
        <v>18800000</v>
      </c>
      <c r="H139" s="39">
        <f t="shared" si="8"/>
        <v>0</v>
      </c>
    </row>
    <row r="140" spans="1:8" hidden="1" x14ac:dyDescent="0.25">
      <c r="A140">
        <v>138</v>
      </c>
      <c r="B140" s="39">
        <v>65000000</v>
      </c>
      <c r="C140" s="39">
        <f>VLOOKUP(A140,[1]Tabla!F$3:G$394,2,FALSE)</f>
        <v>65000000</v>
      </c>
      <c r="D140" s="39">
        <f t="shared" si="6"/>
        <v>0</v>
      </c>
      <c r="E140" s="43">
        <f t="shared" si="7"/>
        <v>0.27666666153846153</v>
      </c>
      <c r="F140" s="39">
        <f>VLOOKUP(A140,[1]Tabla!F$3:H$394,3,FALSE)</f>
        <v>17983333</v>
      </c>
      <c r="G140" s="39">
        <f>VLOOKUP(A140,[1]Tabla!F$3:I$394,4,FALSE)</f>
        <v>47016667</v>
      </c>
      <c r="H140" s="39">
        <f t="shared" si="8"/>
        <v>0</v>
      </c>
    </row>
    <row r="141" spans="1:8" hidden="1" x14ac:dyDescent="0.25">
      <c r="A141">
        <v>139</v>
      </c>
      <c r="B141" s="39">
        <v>60000000</v>
      </c>
      <c r="C141" s="39">
        <f>VLOOKUP(A141,[1]Tabla!F$3:G$394,2,FALSE)</f>
        <v>60000000</v>
      </c>
      <c r="D141" s="39">
        <f t="shared" si="6"/>
        <v>0</v>
      </c>
      <c r="E141" s="43">
        <f t="shared" si="7"/>
        <v>0.27666666666666667</v>
      </c>
      <c r="F141" s="39">
        <f>VLOOKUP(A141,[1]Tabla!F$3:H$394,3,FALSE)</f>
        <v>16600000</v>
      </c>
      <c r="G141" s="39">
        <f>VLOOKUP(A141,[1]Tabla!F$3:I$394,4,FALSE)</f>
        <v>43400000</v>
      </c>
      <c r="H141" s="39">
        <f t="shared" si="8"/>
        <v>0</v>
      </c>
    </row>
    <row r="142" spans="1:8" hidden="1" x14ac:dyDescent="0.25">
      <c r="A142">
        <v>140</v>
      </c>
      <c r="B142" s="39">
        <v>50000000</v>
      </c>
      <c r="C142" s="39">
        <f>VLOOKUP(A142,[1]Tabla!F$3:G$394,2,FALSE)</f>
        <v>50000000</v>
      </c>
      <c r="D142" s="39">
        <f t="shared" si="6"/>
        <v>0</v>
      </c>
      <c r="E142" s="43">
        <f t="shared" si="7"/>
        <v>0.28666666000000002</v>
      </c>
      <c r="F142" s="39">
        <f>VLOOKUP(A142,[1]Tabla!F$3:H$394,3,FALSE)</f>
        <v>14333333</v>
      </c>
      <c r="G142" s="39">
        <f>VLOOKUP(A142,[1]Tabla!F$3:I$394,4,FALSE)</f>
        <v>35666667</v>
      </c>
      <c r="H142" s="39">
        <f t="shared" si="8"/>
        <v>0</v>
      </c>
    </row>
    <row r="143" spans="1:8" hidden="1" x14ac:dyDescent="0.25">
      <c r="A143">
        <v>141</v>
      </c>
      <c r="B143" s="39">
        <v>27600000</v>
      </c>
      <c r="C143" s="39">
        <f>VLOOKUP(A143,[1]Tabla!F$3:G$394,2,FALSE)</f>
        <v>27600000</v>
      </c>
      <c r="D143" s="39">
        <f t="shared" si="6"/>
        <v>0</v>
      </c>
      <c r="E143" s="43">
        <f t="shared" si="7"/>
        <v>0.47777778985507247</v>
      </c>
      <c r="F143" s="39">
        <f>VLOOKUP(A143,[1]Tabla!F$3:H$394,3,FALSE)</f>
        <v>13186667</v>
      </c>
      <c r="G143" s="39">
        <f>VLOOKUP(A143,[1]Tabla!F$3:I$394,4,FALSE)</f>
        <v>14413333</v>
      </c>
      <c r="H143" s="39">
        <f t="shared" si="8"/>
        <v>0</v>
      </c>
    </row>
    <row r="144" spans="1:8" hidden="1" x14ac:dyDescent="0.25">
      <c r="A144">
        <v>142</v>
      </c>
      <c r="B144" s="39">
        <v>30000000</v>
      </c>
      <c r="C144" s="39">
        <f>VLOOKUP(A144,[1]Tabla!F$3:G$394,2,FALSE)</f>
        <v>30000000</v>
      </c>
      <c r="D144" s="39">
        <f t="shared" si="6"/>
        <v>0</v>
      </c>
      <c r="E144" s="43">
        <f t="shared" si="7"/>
        <v>0.71666666666666667</v>
      </c>
      <c r="F144" s="39">
        <f>VLOOKUP(A144,[1]Tabla!F$3:H$394,3,FALSE)</f>
        <v>21500000</v>
      </c>
      <c r="G144" s="39">
        <f>VLOOKUP(A144,[1]Tabla!F$3:I$394,4,FALSE)</f>
        <v>8500000</v>
      </c>
      <c r="H144" s="39">
        <f t="shared" si="8"/>
        <v>0</v>
      </c>
    </row>
    <row r="145" spans="1:9" hidden="1" x14ac:dyDescent="0.25">
      <c r="A145">
        <v>143</v>
      </c>
      <c r="B145" s="39">
        <v>20000000</v>
      </c>
      <c r="C145" s="39">
        <f>VLOOKUP(A145,[1]Tabla!F$3:G$394,2,FALSE)</f>
        <v>20000000</v>
      </c>
      <c r="D145" s="39">
        <f t="shared" si="6"/>
        <v>0</v>
      </c>
      <c r="E145" s="43">
        <f t="shared" si="7"/>
        <v>0.71666664999999996</v>
      </c>
      <c r="F145" s="39">
        <f>VLOOKUP(A145,[1]Tabla!F$3:H$394,3,FALSE)</f>
        <v>14333333</v>
      </c>
      <c r="G145" s="39">
        <f>VLOOKUP(A145,[1]Tabla!F$3:I$394,4,FALSE)</f>
        <v>5666667</v>
      </c>
      <c r="H145" s="39">
        <f t="shared" si="8"/>
        <v>0</v>
      </c>
    </row>
    <row r="146" spans="1:9" hidden="1" x14ac:dyDescent="0.25">
      <c r="A146">
        <v>144</v>
      </c>
      <c r="B146" s="39">
        <v>42000000</v>
      </c>
      <c r="C146" s="39">
        <f>VLOOKUP(A146,[1]Tabla!F$3:G$394,2,FALSE)</f>
        <v>42000000</v>
      </c>
      <c r="D146" s="39">
        <f t="shared" si="6"/>
        <v>0</v>
      </c>
      <c r="E146" s="43">
        <f t="shared" si="7"/>
        <v>0.4555555476190476</v>
      </c>
      <c r="F146" s="39">
        <f>VLOOKUP(A146,[1]Tabla!F$3:H$394,3,FALSE)</f>
        <v>19133333</v>
      </c>
      <c r="G146" s="39">
        <f>VLOOKUP(A146,[1]Tabla!F$3:I$394,4,FALSE)</f>
        <v>22866667</v>
      </c>
      <c r="H146" s="39">
        <f t="shared" si="8"/>
        <v>0</v>
      </c>
    </row>
    <row r="147" spans="1:9" hidden="1" x14ac:dyDescent="0.25">
      <c r="A147">
        <v>145</v>
      </c>
      <c r="B147" s="39">
        <v>47787850</v>
      </c>
      <c r="C147" s="39">
        <f>VLOOKUP(A147,[1]Tabla!F$3:G$394,2,FALSE)</f>
        <v>47787850</v>
      </c>
      <c r="D147" s="39">
        <f t="shared" si="6"/>
        <v>0</v>
      </c>
      <c r="E147" s="43">
        <f t="shared" si="7"/>
        <v>0.31372549717135212</v>
      </c>
      <c r="F147" s="39">
        <f>VLOOKUP(A147,[1]Tabla!F$3:H$394,3,FALSE)</f>
        <v>14992267</v>
      </c>
      <c r="G147" s="39">
        <f>VLOOKUP(A147,[1]Tabla!F$3:I$394,4,FALSE)</f>
        <v>32795583</v>
      </c>
      <c r="H147" s="39">
        <f t="shared" si="8"/>
        <v>0</v>
      </c>
    </row>
    <row r="148" spans="1:9" hidden="1" x14ac:dyDescent="0.25">
      <c r="A148">
        <v>146</v>
      </c>
      <c r="B148" s="39">
        <v>54000000</v>
      </c>
      <c r="C148" s="39">
        <f>VLOOKUP(A148,[1]Tabla!F$3:G$394,2,FALSE)</f>
        <v>54000000</v>
      </c>
      <c r="D148" s="39">
        <f t="shared" si="6"/>
        <v>0</v>
      </c>
      <c r="E148" s="43">
        <f t="shared" si="7"/>
        <v>0.30740740740740741</v>
      </c>
      <c r="F148" s="39">
        <f>VLOOKUP(A148,[1]Tabla!F$3:H$394,3,FALSE)</f>
        <v>16600000</v>
      </c>
      <c r="G148" s="39">
        <f>VLOOKUP(A148,[1]Tabla!F$3:I$394,4,FALSE)</f>
        <v>37400000</v>
      </c>
      <c r="H148" s="39">
        <f t="shared" si="8"/>
        <v>0</v>
      </c>
    </row>
    <row r="149" spans="1:9" hidden="1" x14ac:dyDescent="0.25">
      <c r="A149">
        <v>147</v>
      </c>
      <c r="B149" s="39">
        <v>52000000</v>
      </c>
      <c r="C149" s="39">
        <f>VLOOKUP(A149,[1]Tabla!F$3:G$394,2,FALSE)</f>
        <v>52000000</v>
      </c>
      <c r="D149" s="39">
        <f t="shared" si="6"/>
        <v>0</v>
      </c>
      <c r="E149" s="43">
        <f t="shared" si="7"/>
        <v>0.34583332692307694</v>
      </c>
      <c r="F149" s="39">
        <f>VLOOKUP(A149,[1]Tabla!F$3:H$394,3,FALSE)</f>
        <v>17983333</v>
      </c>
      <c r="G149" s="39">
        <f>VLOOKUP(A149,[1]Tabla!F$3:I$394,4,FALSE)</f>
        <v>34016667</v>
      </c>
      <c r="H149" s="39">
        <f t="shared" si="8"/>
        <v>0</v>
      </c>
    </row>
    <row r="150" spans="1:9" hidden="1" x14ac:dyDescent="0.25">
      <c r="A150">
        <v>148</v>
      </c>
      <c r="B150" s="39">
        <v>42000000</v>
      </c>
      <c r="C150" s="39">
        <f>VLOOKUP(A150,[1]Tabla!F$3:G$394,2,FALSE)</f>
        <v>42000000</v>
      </c>
      <c r="D150" s="39">
        <f t="shared" si="6"/>
        <v>0</v>
      </c>
      <c r="E150" s="43">
        <f t="shared" si="7"/>
        <v>0.39523809523809522</v>
      </c>
      <c r="F150" s="39">
        <f>VLOOKUP(A150,[1]Tabla!F$3:H$394,3,FALSE)</f>
        <v>16600000</v>
      </c>
      <c r="G150" s="39">
        <f>VLOOKUP(A150,[1]Tabla!F$3:I$394,4,FALSE)</f>
        <v>25400000</v>
      </c>
      <c r="H150" s="39">
        <f t="shared" si="8"/>
        <v>0</v>
      </c>
    </row>
    <row r="151" spans="1:9" hidden="1" x14ac:dyDescent="0.25">
      <c r="A151">
        <v>149</v>
      </c>
      <c r="B151" s="39">
        <v>36000000</v>
      </c>
      <c r="C151" s="39">
        <f>VLOOKUP(A151,[1]Tabla!F$3:G$394,2,FALSE)</f>
        <v>36000000</v>
      </c>
      <c r="D151" s="39">
        <f t="shared" si="6"/>
        <v>0</v>
      </c>
      <c r="E151" s="43">
        <f t="shared" si="7"/>
        <v>0.34583333333333333</v>
      </c>
      <c r="F151" s="39">
        <f>VLOOKUP(A151,[1]Tabla!F$3:H$394,3,FALSE)</f>
        <v>12450000</v>
      </c>
      <c r="G151" s="39">
        <f>VLOOKUP(A151,[1]Tabla!F$3:I$394,4,FALSE)</f>
        <v>23550000</v>
      </c>
      <c r="H151" s="39">
        <f t="shared" si="8"/>
        <v>0</v>
      </c>
    </row>
    <row r="152" spans="1:9" hidden="1" x14ac:dyDescent="0.25">
      <c r="A152">
        <v>150</v>
      </c>
      <c r="B152" s="39">
        <v>36000000</v>
      </c>
      <c r="C152" s="39">
        <f>VLOOKUP(A152,[1]Tabla!F$3:G$394,2,FALSE)</f>
        <v>36000000</v>
      </c>
      <c r="D152" s="39">
        <f t="shared" si="6"/>
        <v>0</v>
      </c>
      <c r="E152" s="43">
        <f t="shared" si="7"/>
        <v>0.4777777777777778</v>
      </c>
      <c r="F152" s="39">
        <f>VLOOKUP(A152,[1]Tabla!F$3:H$394,3,FALSE)</f>
        <v>17200000</v>
      </c>
      <c r="G152" s="39">
        <f>VLOOKUP(A152,[1]Tabla!F$3:I$394,4,FALSE)</f>
        <v>18800000</v>
      </c>
      <c r="H152" s="39">
        <f t="shared" si="8"/>
        <v>0</v>
      </c>
    </row>
    <row r="153" spans="1:9" hidden="1" x14ac:dyDescent="0.25">
      <c r="A153">
        <v>151</v>
      </c>
      <c r="B153" s="39">
        <v>22500000</v>
      </c>
      <c r="C153" s="39">
        <f>VLOOKUP(A153,[1]Tabla!F$3:G$394,2,FALSE)</f>
        <v>22500000</v>
      </c>
      <c r="D153" s="39">
        <f t="shared" si="6"/>
        <v>0</v>
      </c>
      <c r="E153" s="43">
        <f t="shared" si="7"/>
        <v>0.31851853333333335</v>
      </c>
      <c r="F153" s="39">
        <f>VLOOKUP(A153,[1]Tabla!F$3:H$394,3,FALSE)</f>
        <v>7166667</v>
      </c>
      <c r="G153" s="39">
        <f>VLOOKUP(A153,[1]Tabla!F$3:I$394,4,FALSE)</f>
        <v>15333333</v>
      </c>
      <c r="H153" s="39">
        <f t="shared" si="8"/>
        <v>0</v>
      </c>
    </row>
    <row r="154" spans="1:9" hidden="1" x14ac:dyDescent="0.25">
      <c r="A154">
        <v>152</v>
      </c>
      <c r="B154" s="39">
        <v>48000000</v>
      </c>
      <c r="C154" s="39">
        <f>VLOOKUP(A154,[1]Tabla!F$3:G$394,2,FALSE)</f>
        <v>48000000</v>
      </c>
      <c r="D154" s="39">
        <f t="shared" si="6"/>
        <v>0</v>
      </c>
      <c r="E154" s="43">
        <f t="shared" si="7"/>
        <v>0.47777777083333334</v>
      </c>
      <c r="F154" s="39">
        <f>VLOOKUP(A154,[1]Tabla!F$3:H$394,3,FALSE)</f>
        <v>22933333</v>
      </c>
      <c r="G154" s="39">
        <f>VLOOKUP(A154,[1]Tabla!F$3:I$394,4,FALSE)</f>
        <v>25066667</v>
      </c>
      <c r="H154" s="39">
        <f t="shared" si="8"/>
        <v>0</v>
      </c>
    </row>
    <row r="155" spans="1:9" hidden="1" x14ac:dyDescent="0.25">
      <c r="A155">
        <v>154</v>
      </c>
      <c r="B155" s="39">
        <v>42000000</v>
      </c>
      <c r="C155" s="39">
        <f>VLOOKUP(A155,[1]Tabla!F$3:G$394,2,FALSE)</f>
        <v>42000000</v>
      </c>
      <c r="D155" s="39">
        <f t="shared" si="6"/>
        <v>0</v>
      </c>
      <c r="E155" s="43">
        <f t="shared" si="7"/>
        <v>0.39047619047619048</v>
      </c>
      <c r="F155" s="39">
        <f>VLOOKUP(A155,[1]Tabla!F$3:H$394,3,FALSE)</f>
        <v>16400000</v>
      </c>
      <c r="G155" s="39">
        <f>VLOOKUP(A155,[1]Tabla!F$3:I$394,4,FALSE)</f>
        <v>25600000</v>
      </c>
      <c r="H155" s="39">
        <f t="shared" si="8"/>
        <v>0</v>
      </c>
    </row>
    <row r="156" spans="1:9" hidden="1" x14ac:dyDescent="0.25">
      <c r="A156">
        <v>155</v>
      </c>
      <c r="B156" s="39">
        <v>30000000</v>
      </c>
      <c r="C156" s="39">
        <f>VLOOKUP(A156,[1]Tabla!F$3:G$394,2,FALSE)</f>
        <v>30000000</v>
      </c>
      <c r="D156" s="39">
        <f t="shared" si="6"/>
        <v>0</v>
      </c>
      <c r="E156" s="43">
        <f t="shared" si="7"/>
        <v>0.67500000000000004</v>
      </c>
      <c r="F156" s="39">
        <f>VLOOKUP(A156,[1]Tabla!F$3:H$394,3,FALSE)</f>
        <v>20250000</v>
      </c>
      <c r="G156" s="39">
        <f>VLOOKUP(A156,[1]Tabla!F$3:I$394,4,FALSE)</f>
        <v>9750000</v>
      </c>
      <c r="H156" s="39">
        <f t="shared" si="8"/>
        <v>0</v>
      </c>
    </row>
    <row r="157" spans="1:9" hidden="1" x14ac:dyDescent="0.25">
      <c r="A157">
        <v>156</v>
      </c>
      <c r="B157" s="39">
        <v>38700000</v>
      </c>
      <c r="C157" s="39">
        <f>VLOOKUP(A157,[1]Tabla!F$3:G$394,2,FALSE)</f>
        <v>38700000</v>
      </c>
      <c r="D157" s="39">
        <f t="shared" si="6"/>
        <v>0</v>
      </c>
      <c r="E157" s="43">
        <f t="shared" si="7"/>
        <v>0.3</v>
      </c>
      <c r="F157" s="39">
        <f>VLOOKUP(A157,[1]Tabla!F$3:H$394,3,FALSE)</f>
        <v>11610000</v>
      </c>
      <c r="G157" s="39">
        <f>VLOOKUP(A157,[1]Tabla!F$3:I$394,4,FALSE)</f>
        <v>27090000</v>
      </c>
      <c r="H157" s="39">
        <f t="shared" si="8"/>
        <v>0</v>
      </c>
    </row>
    <row r="158" spans="1:9" hidden="1" x14ac:dyDescent="0.25">
      <c r="A158">
        <v>157</v>
      </c>
      <c r="B158" s="39">
        <v>32400000</v>
      </c>
      <c r="C158" s="39">
        <f>VLOOKUP(A158,[1]Tabla!F$3:G$394,2,FALSE)</f>
        <v>32400000</v>
      </c>
      <c r="D158" s="39">
        <f t="shared" si="6"/>
        <v>0</v>
      </c>
      <c r="E158" s="43">
        <f t="shared" si="7"/>
        <v>0.27666666666666667</v>
      </c>
      <c r="F158" s="39">
        <f>VLOOKUP(A158,[1]Tabla!F$3:H$394,3,FALSE)</f>
        <v>8964000</v>
      </c>
      <c r="G158" s="39">
        <f>VLOOKUP(A158,[1]Tabla!F$3:I$394,4,FALSE)</f>
        <v>23436000</v>
      </c>
      <c r="H158" s="39">
        <f t="shared" si="8"/>
        <v>0</v>
      </c>
    </row>
    <row r="159" spans="1:9" hidden="1" x14ac:dyDescent="0.25">
      <c r="A159">
        <v>158</v>
      </c>
      <c r="B159" s="39">
        <v>60000000</v>
      </c>
      <c r="C159" s="39">
        <f>VLOOKUP(A159,[1]Tabla!F$3:G$394,2,FALSE)</f>
        <v>60000000</v>
      </c>
      <c r="D159" s="39">
        <f t="shared" si="6"/>
        <v>0</v>
      </c>
      <c r="E159" s="43">
        <f t="shared" si="7"/>
        <v>0.26666666666666666</v>
      </c>
      <c r="F159" s="39">
        <f>VLOOKUP(A159,[1]Tabla!F$3:H$394,3,FALSE)</f>
        <v>16000000</v>
      </c>
      <c r="G159" s="39">
        <f>VLOOKUP(A159,[1]Tabla!F$3:I$394,4,FALSE)</f>
        <v>44000000</v>
      </c>
      <c r="H159" s="39">
        <f t="shared" si="8"/>
        <v>0</v>
      </c>
    </row>
    <row r="160" spans="1:9" s="44" customFormat="1" x14ac:dyDescent="0.25">
      <c r="A160" s="44">
        <v>159</v>
      </c>
      <c r="B160" s="45">
        <v>70000000</v>
      </c>
      <c r="C160" s="45">
        <f>VLOOKUP(A160,[1]Tabla!F$3:G$394,2,FALSE)</f>
        <v>23566667</v>
      </c>
      <c r="D160" s="45">
        <f t="shared" si="6"/>
        <v>46433333</v>
      </c>
      <c r="E160" s="46">
        <f t="shared" si="7"/>
        <v>0.821782180738583</v>
      </c>
      <c r="F160" s="45">
        <f>VLOOKUP(A160,[1]Tabla!F$3:H$394,3,FALSE)</f>
        <v>19366667</v>
      </c>
      <c r="G160" s="45">
        <f>VLOOKUP(A160,[1]Tabla!F$3:I$394,4,FALSE)</f>
        <v>4200000</v>
      </c>
      <c r="H160" s="45">
        <f t="shared" si="8"/>
        <v>0</v>
      </c>
      <c r="I160" s="45" t="s">
        <v>1187</v>
      </c>
    </row>
    <row r="161" spans="1:9" hidden="1" x14ac:dyDescent="0.25">
      <c r="A161">
        <v>160</v>
      </c>
      <c r="B161" s="39">
        <v>53817500</v>
      </c>
      <c r="C161" s="39">
        <f>VLOOKUP(A161,[1]Tabla!F$3:G$394,2,FALSE)</f>
        <v>53817500</v>
      </c>
      <c r="D161" s="39">
        <f t="shared" si="6"/>
        <v>0</v>
      </c>
      <c r="E161" s="43">
        <f t="shared" si="7"/>
        <v>0.28666666047289452</v>
      </c>
      <c r="F161" s="39">
        <f>VLOOKUP(A161,[1]Tabla!F$3:H$394,3,FALSE)</f>
        <v>15427683</v>
      </c>
      <c r="G161" s="39">
        <f>VLOOKUP(A161,[1]Tabla!F$3:I$394,4,FALSE)</f>
        <v>38389817</v>
      </c>
      <c r="H161" s="39">
        <f t="shared" si="8"/>
        <v>0</v>
      </c>
    </row>
    <row r="162" spans="1:9" hidden="1" x14ac:dyDescent="0.25">
      <c r="A162">
        <v>161</v>
      </c>
      <c r="B162" s="39">
        <v>33858000</v>
      </c>
      <c r="C162" s="39">
        <f>VLOOKUP(A162,[1]Tabla!F$3:G$394,2,FALSE)</f>
        <v>33858000</v>
      </c>
      <c r="D162" s="39">
        <f t="shared" si="6"/>
        <v>0</v>
      </c>
      <c r="E162" s="43">
        <f t="shared" si="7"/>
        <v>0.29629629629629628</v>
      </c>
      <c r="F162" s="39">
        <f>VLOOKUP(A162,[1]Tabla!F$3:H$394,3,FALSE)</f>
        <v>10032000</v>
      </c>
      <c r="G162" s="39">
        <f>VLOOKUP(A162,[1]Tabla!F$3:I$394,4,FALSE)</f>
        <v>23826000</v>
      </c>
      <c r="H162" s="39">
        <f t="shared" si="8"/>
        <v>0</v>
      </c>
    </row>
    <row r="163" spans="1:9" hidden="1" x14ac:dyDescent="0.25">
      <c r="A163">
        <v>162</v>
      </c>
      <c r="B163" s="39">
        <v>29070000</v>
      </c>
      <c r="C163" s="39">
        <f>VLOOKUP(A163,[1]Tabla!F$3:G$394,2,FALSE)</f>
        <v>29070000</v>
      </c>
      <c r="D163" s="39">
        <f t="shared" si="6"/>
        <v>0</v>
      </c>
      <c r="E163" s="43">
        <f t="shared" si="7"/>
        <v>0.28771929824561404</v>
      </c>
      <c r="F163" s="39">
        <f>VLOOKUP(A163,[1]Tabla!F$3:H$394,3,FALSE)</f>
        <v>8364000</v>
      </c>
      <c r="G163" s="39">
        <f>VLOOKUP(A163,[1]Tabla!F$3:I$394,4,FALSE)</f>
        <v>20706000</v>
      </c>
      <c r="H163" s="39">
        <f t="shared" si="8"/>
        <v>0</v>
      </c>
    </row>
    <row r="164" spans="1:9" hidden="1" x14ac:dyDescent="0.25">
      <c r="A164">
        <v>163</v>
      </c>
      <c r="B164" s="39">
        <v>24735150</v>
      </c>
      <c r="C164" s="39">
        <f>VLOOKUP(A164,[1]Tabla!F$3:G$394,2,FALSE)</f>
        <v>24735150</v>
      </c>
      <c r="D164" s="39">
        <f t="shared" si="6"/>
        <v>0</v>
      </c>
      <c r="E164" s="43">
        <f t="shared" si="7"/>
        <v>0.30370371717980282</v>
      </c>
      <c r="F164" s="39">
        <f>VLOOKUP(A164,[1]Tabla!F$3:H$394,3,FALSE)</f>
        <v>7512157</v>
      </c>
      <c r="G164" s="39">
        <f>VLOOKUP(A164,[1]Tabla!F$3:I$394,4,FALSE)</f>
        <v>17222993</v>
      </c>
      <c r="H164" s="39">
        <f t="shared" si="8"/>
        <v>0</v>
      </c>
    </row>
    <row r="165" spans="1:9" hidden="1" x14ac:dyDescent="0.25">
      <c r="A165">
        <v>164</v>
      </c>
      <c r="B165" s="39">
        <v>29300000</v>
      </c>
      <c r="C165" s="39">
        <f>VLOOKUP(A165,[1]Tabla!F$3:G$394,2,FALSE)</f>
        <v>29300000</v>
      </c>
      <c r="D165" s="39">
        <f t="shared" si="6"/>
        <v>0</v>
      </c>
      <c r="E165" s="43">
        <f t="shared" si="7"/>
        <v>0.27333334470989762</v>
      </c>
      <c r="F165" s="39">
        <f>VLOOKUP(A165,[1]Tabla!F$3:H$394,3,FALSE)</f>
        <v>8008667</v>
      </c>
      <c r="G165" s="39">
        <f>VLOOKUP(A165,[1]Tabla!F$3:I$394,4,FALSE)</f>
        <v>21291333</v>
      </c>
      <c r="H165" s="39">
        <f t="shared" si="8"/>
        <v>0</v>
      </c>
    </row>
    <row r="166" spans="1:9" hidden="1" x14ac:dyDescent="0.25">
      <c r="A166">
        <v>165</v>
      </c>
      <c r="B166" s="39">
        <v>59032050</v>
      </c>
      <c r="C166" s="39">
        <f>VLOOKUP(A166,[1]Tabla!F$3:G$394,2,FALSE)</f>
        <v>59032050</v>
      </c>
      <c r="D166" s="39">
        <f t="shared" si="6"/>
        <v>0</v>
      </c>
      <c r="E166" s="43">
        <f t="shared" si="7"/>
        <v>0.25714285714285712</v>
      </c>
      <c r="F166" s="39">
        <f>VLOOKUP(A166,[1]Tabla!F$3:H$394,3,FALSE)</f>
        <v>15179670</v>
      </c>
      <c r="G166" s="39">
        <f>VLOOKUP(A166,[1]Tabla!F$3:I$394,4,FALSE)</f>
        <v>43852380</v>
      </c>
      <c r="H166" s="39">
        <f t="shared" si="8"/>
        <v>0</v>
      </c>
    </row>
    <row r="167" spans="1:9" hidden="1" x14ac:dyDescent="0.25">
      <c r="A167">
        <v>166</v>
      </c>
      <c r="B167" s="39">
        <v>52317925</v>
      </c>
      <c r="C167" s="39">
        <f>VLOOKUP(A167,[1]Tabla!F$3:G$394,2,FALSE)</f>
        <v>52317925</v>
      </c>
      <c r="D167" s="39">
        <f t="shared" si="6"/>
        <v>0</v>
      </c>
      <c r="E167" s="43">
        <f t="shared" si="7"/>
        <v>0.31764705882352939</v>
      </c>
      <c r="F167" s="39">
        <f>VLOOKUP(A167,[1]Tabla!F$3:H$394,3,FALSE)</f>
        <v>16618635</v>
      </c>
      <c r="G167" s="39">
        <f>VLOOKUP(A167,[1]Tabla!F$3:I$394,4,FALSE)</f>
        <v>35699290</v>
      </c>
      <c r="H167" s="39">
        <f t="shared" si="8"/>
        <v>0</v>
      </c>
    </row>
    <row r="168" spans="1:9" hidden="1" x14ac:dyDescent="0.25">
      <c r="A168">
        <v>167</v>
      </c>
      <c r="B168" s="39">
        <v>52317925</v>
      </c>
      <c r="C168" s="39">
        <f>VLOOKUP(A168,[1]Tabla!F$3:G$394,2,FALSE)</f>
        <v>52317925</v>
      </c>
      <c r="D168" s="39">
        <f t="shared" si="6"/>
        <v>0</v>
      </c>
      <c r="E168" s="43">
        <f t="shared" si="7"/>
        <v>0.29019608480267517</v>
      </c>
      <c r="F168" s="39">
        <f>VLOOKUP(A168,[1]Tabla!F$3:H$394,3,FALSE)</f>
        <v>15182457</v>
      </c>
      <c r="G168" s="39">
        <f>VLOOKUP(A168,[1]Tabla!F$3:I$394,4,FALSE)</f>
        <v>37135468</v>
      </c>
      <c r="H168" s="39">
        <f t="shared" si="8"/>
        <v>0</v>
      </c>
    </row>
    <row r="169" spans="1:9" hidden="1" x14ac:dyDescent="0.25">
      <c r="A169">
        <v>168</v>
      </c>
      <c r="B169" s="39">
        <v>40603500</v>
      </c>
      <c r="C169" s="39">
        <f>VLOOKUP(A169,[1]Tabla!F$3:G$394,2,FALSE)</f>
        <v>40603500</v>
      </c>
      <c r="D169" s="39">
        <f t="shared" si="6"/>
        <v>0</v>
      </c>
      <c r="E169" s="43">
        <f t="shared" si="7"/>
        <v>0.25079365079365079</v>
      </c>
      <c r="F169" s="39">
        <f>VLOOKUP(A169,[1]Tabla!F$3:H$394,3,FALSE)</f>
        <v>10183100</v>
      </c>
      <c r="G169" s="39">
        <f>VLOOKUP(A169,[1]Tabla!F$3:I$394,4,FALSE)</f>
        <v>30420400</v>
      </c>
      <c r="H169" s="39">
        <f t="shared" si="8"/>
        <v>0</v>
      </c>
    </row>
    <row r="170" spans="1:9" hidden="1" x14ac:dyDescent="0.25">
      <c r="A170">
        <v>169</v>
      </c>
      <c r="B170" s="39">
        <v>39501000</v>
      </c>
      <c r="C170" s="39">
        <f>VLOOKUP(A170,[1]Tabla!F$3:G$394,2,FALSE)</f>
        <v>39501000</v>
      </c>
      <c r="D170" s="39">
        <f t="shared" si="6"/>
        <v>0</v>
      </c>
      <c r="E170" s="43">
        <f t="shared" si="7"/>
        <v>0.24126984126984127</v>
      </c>
      <c r="F170" s="39">
        <f>VLOOKUP(A170,[1]Tabla!F$3:H$394,3,FALSE)</f>
        <v>9530400</v>
      </c>
      <c r="G170" s="39">
        <f>VLOOKUP(A170,[1]Tabla!F$3:I$394,4,FALSE)</f>
        <v>29970600</v>
      </c>
      <c r="H170" s="39">
        <f t="shared" si="8"/>
        <v>0</v>
      </c>
    </row>
    <row r="171" spans="1:9" hidden="1" x14ac:dyDescent="0.25">
      <c r="A171">
        <v>170</v>
      </c>
      <c r="B171" s="39">
        <v>80000000</v>
      </c>
      <c r="C171" s="39">
        <f>VLOOKUP(A171,[1]Tabla!F$3:G$394,2,FALSE)</f>
        <v>80000000</v>
      </c>
      <c r="D171" s="39">
        <f t="shared" si="6"/>
        <v>0</v>
      </c>
      <c r="E171" s="43">
        <f t="shared" si="7"/>
        <v>0.2433333375</v>
      </c>
      <c r="F171" s="39">
        <f>VLOOKUP(A171,[1]Tabla!F$3:H$394,3,FALSE)</f>
        <v>19466667</v>
      </c>
      <c r="G171" s="39">
        <f>VLOOKUP(A171,[1]Tabla!F$3:I$394,4,FALSE)</f>
        <v>60533333</v>
      </c>
      <c r="H171" s="39">
        <f t="shared" si="8"/>
        <v>0</v>
      </c>
    </row>
    <row r="172" spans="1:9" hidden="1" x14ac:dyDescent="0.25">
      <c r="A172">
        <v>171</v>
      </c>
      <c r="B172" s="39">
        <v>18527850</v>
      </c>
      <c r="C172" s="39">
        <f>VLOOKUP(A172,[1]Tabla!F$3:G$394,2,FALSE)</f>
        <v>18527850</v>
      </c>
      <c r="D172" s="39">
        <f t="shared" si="6"/>
        <v>0</v>
      </c>
      <c r="E172" s="43">
        <f t="shared" si="7"/>
        <v>0.29629627830536193</v>
      </c>
      <c r="F172" s="39">
        <f>VLOOKUP(A172,[1]Tabla!F$3:H$394,3,FALSE)</f>
        <v>5489733</v>
      </c>
      <c r="G172" s="39">
        <f>VLOOKUP(A172,[1]Tabla!F$3:I$394,4,FALSE)</f>
        <v>13038117</v>
      </c>
      <c r="H172" s="39">
        <f t="shared" si="8"/>
        <v>0</v>
      </c>
    </row>
    <row r="173" spans="1:9" hidden="1" x14ac:dyDescent="0.25">
      <c r="A173">
        <v>172</v>
      </c>
      <c r="B173" s="39">
        <v>30096000</v>
      </c>
      <c r="C173" s="39">
        <f>VLOOKUP(A173,[1]Tabla!F$3:G$394,2,FALSE)</f>
        <v>30096000</v>
      </c>
      <c r="D173" s="39">
        <f t="shared" si="6"/>
        <v>0</v>
      </c>
      <c r="E173" s="43">
        <f t="shared" si="7"/>
        <v>0.32916666666666666</v>
      </c>
      <c r="F173" s="39">
        <f>VLOOKUP(A173,[1]Tabla!F$3:H$394,3,FALSE)</f>
        <v>9906600</v>
      </c>
      <c r="G173" s="39">
        <f>VLOOKUP(A173,[1]Tabla!F$3:I$394,4,FALSE)</f>
        <v>20189400</v>
      </c>
      <c r="H173" s="39">
        <f t="shared" si="8"/>
        <v>0</v>
      </c>
    </row>
    <row r="174" spans="1:9" hidden="1" x14ac:dyDescent="0.25">
      <c r="A174">
        <v>173</v>
      </c>
      <c r="B174" s="39">
        <v>33732600</v>
      </c>
      <c r="C174" s="39">
        <f>VLOOKUP(A174,[1]Tabla!F$3:G$394,2,FALSE)</f>
        <v>33732600</v>
      </c>
      <c r="D174" s="39">
        <f t="shared" si="6"/>
        <v>0</v>
      </c>
      <c r="E174" s="43">
        <f t="shared" si="7"/>
        <v>0.44444445432608221</v>
      </c>
      <c r="F174" s="39">
        <f>VLOOKUP(A174,[1]Tabla!F$3:H$394,3,FALSE)</f>
        <v>14992267</v>
      </c>
      <c r="G174" s="39">
        <f>VLOOKUP(A174,[1]Tabla!F$3:I$394,4,FALSE)</f>
        <v>18740333</v>
      </c>
      <c r="H174" s="39">
        <f t="shared" si="8"/>
        <v>0</v>
      </c>
    </row>
    <row r="175" spans="1:9" s="44" customFormat="1" x14ac:dyDescent="0.25">
      <c r="A175" s="44">
        <v>174</v>
      </c>
      <c r="B175" s="45">
        <v>72000000</v>
      </c>
      <c r="C175" s="45">
        <f>VLOOKUP(A175,[1]Tabla!F$3:G$394,2,FALSE)</f>
        <v>26400000</v>
      </c>
      <c r="D175" s="45">
        <f t="shared" si="6"/>
        <v>45600000</v>
      </c>
      <c r="E175" s="46">
        <f t="shared" si="7"/>
        <v>0.81818181818181823</v>
      </c>
      <c r="F175" s="45">
        <f>VLOOKUP(A175,[1]Tabla!F$3:H$394,3,FALSE)</f>
        <v>21600000</v>
      </c>
      <c r="G175" s="45">
        <f>VLOOKUP(A175,[1]Tabla!F$3:I$394,4,FALSE)</f>
        <v>4800000</v>
      </c>
      <c r="H175" s="45">
        <f t="shared" si="8"/>
        <v>0</v>
      </c>
      <c r="I175" s="45" t="s">
        <v>1187</v>
      </c>
    </row>
    <row r="176" spans="1:9" hidden="1" x14ac:dyDescent="0.25">
      <c r="A176">
        <v>175</v>
      </c>
      <c r="B176" s="39">
        <v>86000000</v>
      </c>
      <c r="C176" s="39">
        <f>VLOOKUP(A176,[1]Tabla!F$3:G$394,2,FALSE)</f>
        <v>86000000</v>
      </c>
      <c r="D176" s="39">
        <f t="shared" si="6"/>
        <v>0</v>
      </c>
      <c r="E176" s="43">
        <f t="shared" si="7"/>
        <v>0.27</v>
      </c>
      <c r="F176" s="39">
        <f>VLOOKUP(A176,[1]Tabla!F$3:H$394,3,FALSE)</f>
        <v>23220000</v>
      </c>
      <c r="G176" s="39">
        <f>VLOOKUP(A176,[1]Tabla!F$3:I$394,4,FALSE)</f>
        <v>62780000</v>
      </c>
      <c r="H176" s="39">
        <f t="shared" si="8"/>
        <v>0</v>
      </c>
    </row>
    <row r="177" spans="1:8" hidden="1" x14ac:dyDescent="0.25">
      <c r="A177">
        <v>176</v>
      </c>
      <c r="B177" s="39">
        <v>63000000</v>
      </c>
      <c r="C177" s="39">
        <f>VLOOKUP(A177,[1]Tabla!F$3:G$394,2,FALSE)</f>
        <v>63000000</v>
      </c>
      <c r="D177" s="39">
        <f t="shared" si="6"/>
        <v>0</v>
      </c>
      <c r="E177" s="43">
        <f t="shared" si="7"/>
        <v>0.3</v>
      </c>
      <c r="F177" s="39">
        <f>VLOOKUP(A177,[1]Tabla!F$3:H$394,3,FALSE)</f>
        <v>18900000</v>
      </c>
      <c r="G177" s="39">
        <f>VLOOKUP(A177,[1]Tabla!F$3:I$394,4,FALSE)</f>
        <v>44100000</v>
      </c>
      <c r="H177" s="39">
        <f t="shared" si="8"/>
        <v>0</v>
      </c>
    </row>
    <row r="178" spans="1:8" hidden="1" x14ac:dyDescent="0.25">
      <c r="A178">
        <v>177</v>
      </c>
      <c r="B178" s="39">
        <v>65000000</v>
      </c>
      <c r="C178" s="39">
        <f>VLOOKUP(A178,[1]Tabla!F$3:G$394,2,FALSE)</f>
        <v>65000000</v>
      </c>
      <c r="D178" s="39">
        <f t="shared" si="6"/>
        <v>0</v>
      </c>
      <c r="E178" s="43">
        <f t="shared" si="7"/>
        <v>0.27</v>
      </c>
      <c r="F178" s="39">
        <f>VLOOKUP(A178,[1]Tabla!F$3:H$394,3,FALSE)</f>
        <v>17550000</v>
      </c>
      <c r="G178" s="39">
        <f>VLOOKUP(A178,[1]Tabla!F$3:I$394,4,FALSE)</f>
        <v>47450000</v>
      </c>
      <c r="H178" s="39">
        <f t="shared" si="8"/>
        <v>0</v>
      </c>
    </row>
    <row r="179" spans="1:8" hidden="1" x14ac:dyDescent="0.25">
      <c r="A179">
        <v>178</v>
      </c>
      <c r="B179" s="39">
        <v>40000000</v>
      </c>
      <c r="C179" s="39">
        <f>VLOOKUP(A179,[1]Tabla!F$3:G$394,2,FALSE)</f>
        <v>40000000</v>
      </c>
      <c r="D179" s="39">
        <f t="shared" si="6"/>
        <v>0</v>
      </c>
      <c r="E179" s="43">
        <f t="shared" si="7"/>
        <v>0.32916667500000002</v>
      </c>
      <c r="F179" s="39">
        <f>VLOOKUP(A179,[1]Tabla!F$3:H$394,3,FALSE)</f>
        <v>13166667</v>
      </c>
      <c r="G179" s="39">
        <f>VLOOKUP(A179,[1]Tabla!F$3:I$394,4,FALSE)</f>
        <v>26833333</v>
      </c>
      <c r="H179" s="39">
        <f t="shared" si="8"/>
        <v>0</v>
      </c>
    </row>
    <row r="180" spans="1:8" hidden="1" x14ac:dyDescent="0.25">
      <c r="A180">
        <v>179</v>
      </c>
      <c r="B180" s="39">
        <v>15048000</v>
      </c>
      <c r="C180" s="39">
        <f>VLOOKUP(A180,[1]Tabla!F$3:G$394,2,FALSE)</f>
        <v>15048000</v>
      </c>
      <c r="D180" s="39">
        <f t="shared" si="6"/>
        <v>0</v>
      </c>
      <c r="E180" s="43">
        <f t="shared" si="7"/>
        <v>0.28148145933014351</v>
      </c>
      <c r="F180" s="39">
        <f>VLOOKUP(A180,[1]Tabla!F$3:H$394,3,FALSE)</f>
        <v>4235733</v>
      </c>
      <c r="G180" s="39">
        <f>VLOOKUP(A180,[1]Tabla!F$3:I$394,4,FALSE)</f>
        <v>10812267</v>
      </c>
      <c r="H180" s="39">
        <f t="shared" si="8"/>
        <v>0</v>
      </c>
    </row>
    <row r="181" spans="1:8" hidden="1" x14ac:dyDescent="0.25">
      <c r="A181">
        <v>180</v>
      </c>
      <c r="B181" s="39">
        <v>37620000</v>
      </c>
      <c r="C181" s="39">
        <f>VLOOKUP(A181,[1]Tabla!F$3:G$394,2,FALSE)</f>
        <v>37620000</v>
      </c>
      <c r="D181" s="39">
        <f t="shared" si="6"/>
        <v>0</v>
      </c>
      <c r="E181" s="43">
        <f t="shared" si="7"/>
        <v>0.26666666666666666</v>
      </c>
      <c r="F181" s="39">
        <f>VLOOKUP(A181,[1]Tabla!F$3:H$394,3,FALSE)</f>
        <v>10032000</v>
      </c>
      <c r="G181" s="39">
        <f>VLOOKUP(A181,[1]Tabla!F$3:I$394,4,FALSE)</f>
        <v>27588000</v>
      </c>
      <c r="H181" s="39">
        <f t="shared" si="8"/>
        <v>0</v>
      </c>
    </row>
    <row r="182" spans="1:8" hidden="1" x14ac:dyDescent="0.25">
      <c r="A182">
        <v>181</v>
      </c>
      <c r="B182" s="39">
        <v>38670000</v>
      </c>
      <c r="C182" s="39">
        <f>VLOOKUP(A182,[1]Tabla!F$3:G$394,2,FALSE)</f>
        <v>38670000</v>
      </c>
      <c r="D182" s="39">
        <f t="shared" si="6"/>
        <v>0</v>
      </c>
      <c r="E182" s="43">
        <f t="shared" si="7"/>
        <v>0.24</v>
      </c>
      <c r="F182" s="39">
        <f>VLOOKUP(A182,[1]Tabla!F$3:H$394,3,FALSE)</f>
        <v>9280800</v>
      </c>
      <c r="G182" s="39">
        <f>VLOOKUP(A182,[1]Tabla!F$3:I$394,4,FALSE)</f>
        <v>29389200</v>
      </c>
      <c r="H182" s="39">
        <f t="shared" si="8"/>
        <v>0</v>
      </c>
    </row>
    <row r="183" spans="1:8" hidden="1" x14ac:dyDescent="0.25">
      <c r="A183">
        <v>182</v>
      </c>
      <c r="B183" s="39">
        <v>54000000</v>
      </c>
      <c r="C183" s="39">
        <f>VLOOKUP(A183,[1]Tabla!F$3:G$394,2,FALSE)</f>
        <v>54000000</v>
      </c>
      <c r="D183" s="39">
        <f t="shared" si="6"/>
        <v>0</v>
      </c>
      <c r="E183" s="43">
        <f t="shared" si="7"/>
        <v>0.44444444444444442</v>
      </c>
      <c r="F183" s="39">
        <f>VLOOKUP(A183,[1]Tabla!F$3:H$394,3,FALSE)</f>
        <v>24000000</v>
      </c>
      <c r="G183" s="39">
        <f>VLOOKUP(A183,[1]Tabla!F$3:I$394,4,FALSE)</f>
        <v>30000000</v>
      </c>
      <c r="H183" s="39">
        <f t="shared" si="8"/>
        <v>0</v>
      </c>
    </row>
    <row r="184" spans="1:8" hidden="1" x14ac:dyDescent="0.25">
      <c r="A184">
        <v>183</v>
      </c>
      <c r="B184" s="39">
        <v>39354700</v>
      </c>
      <c r="C184" s="39">
        <f>VLOOKUP(A184,[1]Tabla!F$3:G$394,2,FALSE)</f>
        <v>39354700</v>
      </c>
      <c r="D184" s="39">
        <f t="shared" si="6"/>
        <v>0</v>
      </c>
      <c r="E184" s="43">
        <f t="shared" si="7"/>
        <v>0.38095238942235615</v>
      </c>
      <c r="F184" s="39">
        <f>VLOOKUP(A184,[1]Tabla!F$3:H$394,3,FALSE)</f>
        <v>14992267</v>
      </c>
      <c r="G184" s="39">
        <f>VLOOKUP(A184,[1]Tabla!F$3:I$394,4,FALSE)</f>
        <v>24362433</v>
      </c>
      <c r="H184" s="39">
        <f t="shared" si="8"/>
        <v>0</v>
      </c>
    </row>
    <row r="185" spans="1:8" hidden="1" x14ac:dyDescent="0.25">
      <c r="A185">
        <v>184</v>
      </c>
      <c r="B185" s="39">
        <v>59032050</v>
      </c>
      <c r="C185" s="39">
        <f>VLOOKUP(A185,[1]Tabla!F$3:G$394,2,FALSE)</f>
        <v>59032050</v>
      </c>
      <c r="D185" s="39">
        <f t="shared" si="6"/>
        <v>0</v>
      </c>
      <c r="E185" s="43">
        <f t="shared" si="7"/>
        <v>0.23809523809523808</v>
      </c>
      <c r="F185" s="39">
        <f>VLOOKUP(A185,[1]Tabla!F$3:H$394,3,FALSE)</f>
        <v>14055250</v>
      </c>
      <c r="G185" s="39">
        <f>VLOOKUP(A185,[1]Tabla!F$3:I$394,4,FALSE)</f>
        <v>44976800</v>
      </c>
      <c r="H185" s="39">
        <f t="shared" si="8"/>
        <v>0</v>
      </c>
    </row>
    <row r="186" spans="1:8" hidden="1" x14ac:dyDescent="0.25">
      <c r="A186">
        <v>185</v>
      </c>
      <c r="B186" s="39">
        <v>42294000</v>
      </c>
      <c r="C186" s="39">
        <f>VLOOKUP(A186,[1]Tabla!F$3:G$394,2,FALSE)</f>
        <v>42294000</v>
      </c>
      <c r="D186" s="39">
        <f t="shared" si="6"/>
        <v>0</v>
      </c>
      <c r="E186" s="43">
        <f t="shared" si="7"/>
        <v>0.30833333333333335</v>
      </c>
      <c r="F186" s="39">
        <f>VLOOKUP(A186,[1]Tabla!F$3:H$394,3,FALSE)</f>
        <v>13040650</v>
      </c>
      <c r="G186" s="39">
        <f>VLOOKUP(A186,[1]Tabla!F$3:I$394,4,FALSE)</f>
        <v>29253350</v>
      </c>
      <c r="H186" s="39">
        <f t="shared" si="8"/>
        <v>0</v>
      </c>
    </row>
    <row r="187" spans="1:8" hidden="1" x14ac:dyDescent="0.25">
      <c r="A187">
        <v>186</v>
      </c>
      <c r="B187" s="39">
        <v>4155332</v>
      </c>
      <c r="C187" s="39">
        <f>VLOOKUP(A187,[1]Tabla!F$3:G$394,2,FALSE)</f>
        <v>4155332</v>
      </c>
      <c r="D187" s="39">
        <f t="shared" si="6"/>
        <v>0</v>
      </c>
      <c r="E187" s="43">
        <f t="shared" si="7"/>
        <v>1</v>
      </c>
      <c r="F187" s="39">
        <f>VLOOKUP(A187,[1]Tabla!F$3:H$394,3,FALSE)</f>
        <v>4155332</v>
      </c>
      <c r="G187" s="39">
        <f>VLOOKUP(A187,[1]Tabla!F$3:I$394,4,FALSE)</f>
        <v>0</v>
      </c>
      <c r="H187" s="39">
        <f t="shared" si="8"/>
        <v>0</v>
      </c>
    </row>
    <row r="188" spans="1:8" hidden="1" x14ac:dyDescent="0.25">
      <c r="A188">
        <v>187</v>
      </c>
      <c r="B188" s="39">
        <v>27000000</v>
      </c>
      <c r="C188" s="39">
        <f>VLOOKUP(A188,[1]Tabla!F$3:G$394,2,FALSE)</f>
        <v>27000000</v>
      </c>
      <c r="D188" s="39">
        <f t="shared" si="6"/>
        <v>0</v>
      </c>
      <c r="E188" s="43">
        <f t="shared" si="7"/>
        <v>0.37777777777777777</v>
      </c>
      <c r="F188" s="39">
        <f>VLOOKUP(A188,[1]Tabla!F$3:H$394,3,FALSE)</f>
        <v>10200000</v>
      </c>
      <c r="G188" s="39">
        <f>VLOOKUP(A188,[1]Tabla!F$3:I$394,4,FALSE)</f>
        <v>16800000</v>
      </c>
      <c r="H188" s="39">
        <f t="shared" si="8"/>
        <v>0</v>
      </c>
    </row>
    <row r="189" spans="1:8" hidden="1" x14ac:dyDescent="0.25">
      <c r="A189">
        <v>188</v>
      </c>
      <c r="B189" s="39">
        <v>63000000</v>
      </c>
      <c r="C189" s="39">
        <f>VLOOKUP(A189,[1]Tabla!F$3:G$394,2,FALSE)</f>
        <v>63000000</v>
      </c>
      <c r="D189" s="39">
        <f t="shared" si="6"/>
        <v>0</v>
      </c>
      <c r="E189" s="43">
        <f t="shared" si="7"/>
        <v>0.23</v>
      </c>
      <c r="F189" s="39">
        <f>VLOOKUP(A189,[1]Tabla!F$3:H$394,3,FALSE)</f>
        <v>14490000</v>
      </c>
      <c r="G189" s="39">
        <f>VLOOKUP(A189,[1]Tabla!F$3:I$394,4,FALSE)</f>
        <v>48510000</v>
      </c>
      <c r="H189" s="39">
        <f t="shared" si="8"/>
        <v>0</v>
      </c>
    </row>
    <row r="190" spans="1:8" hidden="1" x14ac:dyDescent="0.25">
      <c r="A190">
        <v>189</v>
      </c>
      <c r="B190" s="39">
        <v>63000000</v>
      </c>
      <c r="C190" s="39">
        <f>VLOOKUP(A190,[1]Tabla!F$3:G$394,2,FALSE)</f>
        <v>63000000</v>
      </c>
      <c r="D190" s="39">
        <f t="shared" si="6"/>
        <v>0</v>
      </c>
      <c r="E190" s="43">
        <f t="shared" si="7"/>
        <v>0.25555555555555554</v>
      </c>
      <c r="F190" s="39">
        <f>VLOOKUP(A190,[1]Tabla!F$3:H$394,3,FALSE)</f>
        <v>16100000</v>
      </c>
      <c r="G190" s="39">
        <f>VLOOKUP(A190,[1]Tabla!F$3:I$394,4,FALSE)</f>
        <v>46900000</v>
      </c>
      <c r="H190" s="39">
        <f t="shared" si="8"/>
        <v>0</v>
      </c>
    </row>
    <row r="191" spans="1:8" hidden="1" x14ac:dyDescent="0.25">
      <c r="A191">
        <v>190</v>
      </c>
      <c r="B191" s="39">
        <v>58624500</v>
      </c>
      <c r="C191" s="39">
        <f>VLOOKUP(A191,[1]Tabla!F$3:G$394,2,FALSE)</f>
        <v>58624500</v>
      </c>
      <c r="D191" s="39">
        <f t="shared" si="6"/>
        <v>0</v>
      </c>
      <c r="E191" s="43">
        <f t="shared" si="7"/>
        <v>0.20392156862745098</v>
      </c>
      <c r="F191" s="39">
        <f>VLOOKUP(A191,[1]Tabla!F$3:H$394,3,FALSE)</f>
        <v>11954800</v>
      </c>
      <c r="G191" s="39">
        <f>VLOOKUP(A191,[1]Tabla!F$3:I$394,4,FALSE)</f>
        <v>46669700</v>
      </c>
      <c r="H191" s="39">
        <f t="shared" si="8"/>
        <v>0</v>
      </c>
    </row>
    <row r="192" spans="1:8" hidden="1" x14ac:dyDescent="0.25">
      <c r="A192">
        <v>191</v>
      </c>
      <c r="B192" s="39">
        <v>63000000</v>
      </c>
      <c r="C192" s="39">
        <f>VLOOKUP(A192,[1]Tabla!F$3:G$394,2,FALSE)</f>
        <v>63000000</v>
      </c>
      <c r="D192" s="39">
        <f t="shared" si="6"/>
        <v>0</v>
      </c>
      <c r="E192" s="43">
        <f t="shared" si="7"/>
        <v>0.24814814285714284</v>
      </c>
      <c r="F192" s="39">
        <f>VLOOKUP(A192,[1]Tabla!F$3:H$394,3,FALSE)</f>
        <v>15633333</v>
      </c>
      <c r="G192" s="39">
        <f>VLOOKUP(A192,[1]Tabla!F$3:I$394,4,FALSE)</f>
        <v>47366667</v>
      </c>
      <c r="H192" s="39">
        <f t="shared" si="8"/>
        <v>0</v>
      </c>
    </row>
    <row r="193" spans="1:8" hidden="1" x14ac:dyDescent="0.25">
      <c r="A193">
        <v>192</v>
      </c>
      <c r="B193" s="39">
        <v>80750000</v>
      </c>
      <c r="C193" s="39">
        <f>VLOOKUP(A193,[1]Tabla!F$3:G$394,2,FALSE)</f>
        <v>80750000</v>
      </c>
      <c r="D193" s="39">
        <f t="shared" si="6"/>
        <v>0</v>
      </c>
      <c r="E193" s="43">
        <f t="shared" si="7"/>
        <v>0.23508771517027863</v>
      </c>
      <c r="F193" s="39">
        <f>VLOOKUP(A193,[1]Tabla!F$3:H$394,3,FALSE)</f>
        <v>18983333</v>
      </c>
      <c r="G193" s="39">
        <f>VLOOKUP(A193,[1]Tabla!F$3:I$394,4,FALSE)</f>
        <v>61766667</v>
      </c>
      <c r="H193" s="39">
        <f t="shared" si="8"/>
        <v>0</v>
      </c>
    </row>
    <row r="194" spans="1:8" hidden="1" x14ac:dyDescent="0.25">
      <c r="A194">
        <v>193</v>
      </c>
      <c r="B194" s="39">
        <v>38100000</v>
      </c>
      <c r="C194" s="39">
        <f>VLOOKUP(A194,[1]Tabla!F$3:G$394,2,FALSE)</f>
        <v>38100000</v>
      </c>
      <c r="D194" s="39">
        <f t="shared" si="6"/>
        <v>0</v>
      </c>
      <c r="E194" s="43">
        <f t="shared" si="7"/>
        <v>0.37222220472440942</v>
      </c>
      <c r="F194" s="39">
        <f>VLOOKUP(A194,[1]Tabla!F$3:H$394,3,FALSE)</f>
        <v>14181666</v>
      </c>
      <c r="G194" s="39">
        <f>VLOOKUP(A194,[1]Tabla!F$3:I$394,4,FALSE)</f>
        <v>23918334</v>
      </c>
      <c r="H194" s="39">
        <f t="shared" si="8"/>
        <v>0</v>
      </c>
    </row>
    <row r="195" spans="1:8" hidden="1" x14ac:dyDescent="0.25">
      <c r="A195">
        <v>194</v>
      </c>
      <c r="B195" s="39">
        <v>48000000</v>
      </c>
      <c r="C195" s="39">
        <f>VLOOKUP(A195,[1]Tabla!F$3:G$394,2,FALSE)</f>
        <v>48000000</v>
      </c>
      <c r="D195" s="39">
        <f t="shared" si="6"/>
        <v>0</v>
      </c>
      <c r="E195" s="43">
        <f t="shared" si="7"/>
        <v>0.22333333333333333</v>
      </c>
      <c r="F195" s="39">
        <f>VLOOKUP(A195,[1]Tabla!F$3:H$394,3,FALSE)</f>
        <v>10720000</v>
      </c>
      <c r="G195" s="39">
        <f>VLOOKUP(A195,[1]Tabla!F$3:I$394,4,FALSE)</f>
        <v>37280000</v>
      </c>
      <c r="H195" s="39">
        <f t="shared" si="8"/>
        <v>0</v>
      </c>
    </row>
    <row r="196" spans="1:8" hidden="1" x14ac:dyDescent="0.25">
      <c r="A196">
        <v>195</v>
      </c>
      <c r="B196" s="39">
        <v>4356000</v>
      </c>
      <c r="C196" s="39">
        <f>VLOOKUP(A196,[1]Tabla!F$3:G$394,2,FALSE)</f>
        <v>4356000</v>
      </c>
      <c r="D196" s="39">
        <f t="shared" ref="D196:D259" si="9">B196-C196</f>
        <v>0</v>
      </c>
      <c r="E196" s="43">
        <f t="shared" ref="E196:E259" si="10">F196/C196</f>
        <v>0</v>
      </c>
      <c r="F196" s="39">
        <f>VLOOKUP(A196,[1]Tabla!F$3:H$394,3,FALSE)</f>
        <v>0</v>
      </c>
      <c r="G196" s="39">
        <f>VLOOKUP(A196,[1]Tabla!F$3:I$394,4,FALSE)</f>
        <v>4356000</v>
      </c>
      <c r="H196" s="39">
        <f t="shared" ref="H196:H259" si="11">F196+G196-C196</f>
        <v>0</v>
      </c>
    </row>
    <row r="197" spans="1:8" hidden="1" x14ac:dyDescent="0.25">
      <c r="A197">
        <v>196</v>
      </c>
      <c r="B197" s="39">
        <v>70300000</v>
      </c>
      <c r="C197" s="39">
        <f>VLOOKUP(A197,[1]Tabla!F$3:G$394,2,FALSE)</f>
        <v>70300000</v>
      </c>
      <c r="D197" s="39">
        <f t="shared" si="9"/>
        <v>0</v>
      </c>
      <c r="E197" s="43">
        <f t="shared" si="10"/>
        <v>0.2350877240398293</v>
      </c>
      <c r="F197" s="39">
        <f>VLOOKUP(A197,[1]Tabla!F$3:H$394,3,FALSE)</f>
        <v>16526667</v>
      </c>
      <c r="G197" s="39">
        <f>VLOOKUP(A197,[1]Tabla!F$3:I$394,4,FALSE)</f>
        <v>53773333</v>
      </c>
      <c r="H197" s="39">
        <f t="shared" si="11"/>
        <v>0</v>
      </c>
    </row>
    <row r="198" spans="1:8" hidden="1" x14ac:dyDescent="0.25">
      <c r="A198">
        <v>197</v>
      </c>
      <c r="B198" s="39">
        <v>45000000</v>
      </c>
      <c r="C198" s="39">
        <f>VLOOKUP(A198,[1]Tabla!F$3:G$394,2,FALSE)</f>
        <v>45000000</v>
      </c>
      <c r="D198" s="39">
        <f t="shared" si="9"/>
        <v>0</v>
      </c>
      <c r="E198" s="43">
        <f t="shared" si="10"/>
        <v>0.24444444444444444</v>
      </c>
      <c r="F198" s="39">
        <f>VLOOKUP(A198,[1]Tabla!F$3:H$394,3,FALSE)</f>
        <v>11000000</v>
      </c>
      <c r="G198" s="39">
        <f>VLOOKUP(A198,[1]Tabla!F$3:I$394,4,FALSE)</f>
        <v>34000000</v>
      </c>
      <c r="H198" s="39">
        <f t="shared" si="11"/>
        <v>0</v>
      </c>
    </row>
    <row r="199" spans="1:8" hidden="1" x14ac:dyDescent="0.25">
      <c r="A199">
        <v>198</v>
      </c>
      <c r="B199" s="39">
        <v>41400000</v>
      </c>
      <c r="C199" s="39">
        <f>VLOOKUP(A199,[1]Tabla!F$3:G$394,2,FALSE)</f>
        <v>41400000</v>
      </c>
      <c r="D199" s="39">
        <f t="shared" si="9"/>
        <v>0</v>
      </c>
      <c r="E199" s="43">
        <f t="shared" si="10"/>
        <v>0.2185185265700483</v>
      </c>
      <c r="F199" s="39">
        <f>VLOOKUP(A199,[1]Tabla!F$3:H$394,3,FALSE)</f>
        <v>9046667</v>
      </c>
      <c r="G199" s="39">
        <f>VLOOKUP(A199,[1]Tabla!F$3:I$394,4,FALSE)</f>
        <v>32353333</v>
      </c>
      <c r="H199" s="39">
        <f t="shared" si="11"/>
        <v>0</v>
      </c>
    </row>
    <row r="200" spans="1:8" hidden="1" x14ac:dyDescent="0.25">
      <c r="A200">
        <v>199</v>
      </c>
      <c r="B200" s="39">
        <v>39900000</v>
      </c>
      <c r="C200" s="39">
        <f>VLOOKUP(A200,[1]Tabla!F$3:G$394,2,FALSE)</f>
        <v>39900000</v>
      </c>
      <c r="D200" s="39">
        <f t="shared" si="9"/>
        <v>0</v>
      </c>
      <c r="E200" s="43">
        <f t="shared" si="10"/>
        <v>0.2857142857142857</v>
      </c>
      <c r="F200" s="39">
        <f>VLOOKUP(A200,[1]Tabla!F$3:H$394,3,FALSE)</f>
        <v>11400000</v>
      </c>
      <c r="G200" s="39">
        <f>VLOOKUP(A200,[1]Tabla!F$3:I$394,4,FALSE)</f>
        <v>28500000</v>
      </c>
      <c r="H200" s="39">
        <f t="shared" si="11"/>
        <v>0</v>
      </c>
    </row>
    <row r="201" spans="1:8" hidden="1" x14ac:dyDescent="0.25">
      <c r="A201">
        <v>200</v>
      </c>
      <c r="B201" s="39">
        <v>36000000</v>
      </c>
      <c r="C201" s="39">
        <f>VLOOKUP(A201,[1]Tabla!F$3:G$394,2,FALSE)</f>
        <v>36000000</v>
      </c>
      <c r="D201" s="39">
        <f t="shared" si="9"/>
        <v>0</v>
      </c>
      <c r="E201" s="43">
        <f t="shared" si="10"/>
        <v>0.27500000000000002</v>
      </c>
      <c r="F201" s="39">
        <f>VLOOKUP(A201,[1]Tabla!F$3:H$394,3,FALSE)</f>
        <v>9900000</v>
      </c>
      <c r="G201" s="39">
        <f>VLOOKUP(A201,[1]Tabla!F$3:I$394,4,FALSE)</f>
        <v>26100000</v>
      </c>
      <c r="H201" s="39">
        <f t="shared" si="11"/>
        <v>0</v>
      </c>
    </row>
    <row r="202" spans="1:8" hidden="1" x14ac:dyDescent="0.25">
      <c r="A202">
        <v>201</v>
      </c>
      <c r="B202" s="39">
        <v>22500000</v>
      </c>
      <c r="C202" s="39">
        <f>VLOOKUP(A202,[1]Tabla!F$3:G$394,2,FALSE)</f>
        <v>22500000</v>
      </c>
      <c r="D202" s="39">
        <f t="shared" si="9"/>
        <v>0</v>
      </c>
      <c r="E202" s="43">
        <f t="shared" si="10"/>
        <v>0.2148148</v>
      </c>
      <c r="F202" s="39">
        <f>VLOOKUP(A202,[1]Tabla!F$3:H$394,3,FALSE)</f>
        <v>4833333</v>
      </c>
      <c r="G202" s="39">
        <f>VLOOKUP(A202,[1]Tabla!F$3:I$394,4,FALSE)</f>
        <v>17666667</v>
      </c>
      <c r="H202" s="39">
        <f t="shared" si="11"/>
        <v>0</v>
      </c>
    </row>
    <row r="203" spans="1:8" hidden="1" x14ac:dyDescent="0.25">
      <c r="A203">
        <v>202</v>
      </c>
      <c r="B203" s="39">
        <v>51637296</v>
      </c>
      <c r="C203" s="39">
        <f>VLOOKUP(A203,[1]Tabla!F$3:G$394,2,FALSE)</f>
        <v>51637296</v>
      </c>
      <c r="D203" s="39">
        <f t="shared" si="9"/>
        <v>0</v>
      </c>
      <c r="E203" s="43">
        <f t="shared" si="10"/>
        <v>0</v>
      </c>
      <c r="F203" s="39">
        <f>VLOOKUP(A203,[1]Tabla!F$3:H$394,3,FALSE)</f>
        <v>0</v>
      </c>
      <c r="G203" s="39">
        <f>VLOOKUP(A203,[1]Tabla!F$3:I$394,4,FALSE)</f>
        <v>51637296</v>
      </c>
      <c r="H203" s="39">
        <f t="shared" si="11"/>
        <v>0</v>
      </c>
    </row>
    <row r="204" spans="1:8" hidden="1" x14ac:dyDescent="0.25">
      <c r="A204">
        <v>203</v>
      </c>
      <c r="B204" s="39">
        <v>42000000</v>
      </c>
      <c r="C204" s="39">
        <f>VLOOKUP(A204,[1]Tabla!F$3:G$394,2,FALSE)</f>
        <v>42000000</v>
      </c>
      <c r="D204" s="39">
        <f t="shared" si="9"/>
        <v>0</v>
      </c>
      <c r="E204" s="43">
        <f t="shared" si="10"/>
        <v>0.2857142857142857</v>
      </c>
      <c r="F204" s="39">
        <f>VLOOKUP(A204,[1]Tabla!F$3:H$394,3,FALSE)</f>
        <v>12000000</v>
      </c>
      <c r="G204" s="39">
        <f>VLOOKUP(A204,[1]Tabla!F$3:I$394,4,FALSE)</f>
        <v>30000000</v>
      </c>
      <c r="H204" s="39">
        <f t="shared" si="11"/>
        <v>0</v>
      </c>
    </row>
    <row r="205" spans="1:8" hidden="1" x14ac:dyDescent="0.25">
      <c r="A205">
        <v>204</v>
      </c>
      <c r="B205" s="39">
        <v>42000000</v>
      </c>
      <c r="C205" s="39">
        <f>VLOOKUP(A205,[1]Tabla!F$3:G$394,2,FALSE)</f>
        <v>42000000</v>
      </c>
      <c r="D205" s="39">
        <f t="shared" si="9"/>
        <v>0</v>
      </c>
      <c r="E205" s="43">
        <f t="shared" si="10"/>
        <v>0.33333333333333331</v>
      </c>
      <c r="F205" s="39">
        <f>VLOOKUP(A205,[1]Tabla!F$3:H$394,3,FALSE)</f>
        <v>14000000</v>
      </c>
      <c r="G205" s="39">
        <f>VLOOKUP(A205,[1]Tabla!F$3:I$394,4,FALSE)</f>
        <v>28000000</v>
      </c>
      <c r="H205" s="39">
        <f t="shared" si="11"/>
        <v>0</v>
      </c>
    </row>
    <row r="206" spans="1:8" hidden="1" x14ac:dyDescent="0.25">
      <c r="A206">
        <v>205</v>
      </c>
      <c r="B206" s="39">
        <v>36000000</v>
      </c>
      <c r="C206" s="39">
        <f>VLOOKUP(A206,[1]Tabla!F$3:G$394,2,FALSE)</f>
        <v>36000000</v>
      </c>
      <c r="D206" s="39">
        <f t="shared" si="9"/>
        <v>0</v>
      </c>
      <c r="E206" s="43">
        <f t="shared" si="10"/>
        <v>0.21851852777777778</v>
      </c>
      <c r="F206" s="39">
        <f>VLOOKUP(A206,[1]Tabla!F$3:H$394,3,FALSE)</f>
        <v>7866667</v>
      </c>
      <c r="G206" s="39">
        <f>VLOOKUP(A206,[1]Tabla!F$3:I$394,4,FALSE)</f>
        <v>28133333</v>
      </c>
      <c r="H206" s="39">
        <f t="shared" si="11"/>
        <v>0</v>
      </c>
    </row>
    <row r="207" spans="1:8" hidden="1" x14ac:dyDescent="0.25">
      <c r="A207">
        <v>206</v>
      </c>
      <c r="B207" s="39">
        <v>55000000</v>
      </c>
      <c r="C207" s="39">
        <f>VLOOKUP(A207,[1]Tabla!F$3:G$394,2,FALSE)</f>
        <v>55000000</v>
      </c>
      <c r="D207" s="39">
        <f t="shared" si="9"/>
        <v>0</v>
      </c>
      <c r="E207" s="43">
        <f t="shared" si="10"/>
        <v>0.19666667272727273</v>
      </c>
      <c r="F207" s="39">
        <f>VLOOKUP(A207,[1]Tabla!F$3:H$394,3,FALSE)</f>
        <v>10816667</v>
      </c>
      <c r="G207" s="39">
        <f>VLOOKUP(A207,[1]Tabla!F$3:I$394,4,FALSE)</f>
        <v>44183333</v>
      </c>
      <c r="H207" s="39">
        <f t="shared" si="11"/>
        <v>0</v>
      </c>
    </row>
    <row r="208" spans="1:8" hidden="1" x14ac:dyDescent="0.25">
      <c r="A208">
        <v>207</v>
      </c>
      <c r="B208" s="39">
        <v>76000000</v>
      </c>
      <c r="C208" s="39">
        <f>VLOOKUP(A208,[1]Tabla!F$3:G$394,2,FALSE)</f>
        <v>76000000</v>
      </c>
      <c r="D208" s="39">
        <f t="shared" si="9"/>
        <v>0</v>
      </c>
      <c r="E208" s="43">
        <f t="shared" si="10"/>
        <v>0.22456140789473683</v>
      </c>
      <c r="F208" s="39">
        <f>VLOOKUP(A208,[1]Tabla!F$3:H$394,3,FALSE)</f>
        <v>17066667</v>
      </c>
      <c r="G208" s="39">
        <f>VLOOKUP(A208,[1]Tabla!F$3:I$394,4,FALSE)</f>
        <v>58933333</v>
      </c>
      <c r="H208" s="39">
        <f t="shared" si="11"/>
        <v>0</v>
      </c>
    </row>
    <row r="209" spans="1:8" hidden="1" x14ac:dyDescent="0.25">
      <c r="A209">
        <v>208</v>
      </c>
      <c r="B209" s="39">
        <v>48000000</v>
      </c>
      <c r="C209" s="39">
        <f>VLOOKUP(A209,[1]Tabla!F$3:G$394,2,FALSE)</f>
        <v>48000000</v>
      </c>
      <c r="D209" s="39">
        <f t="shared" si="9"/>
        <v>0</v>
      </c>
      <c r="E209" s="43">
        <f t="shared" si="10"/>
        <v>0.22083333333333333</v>
      </c>
      <c r="F209" s="39">
        <f>VLOOKUP(A209,[1]Tabla!F$3:H$394,3,FALSE)</f>
        <v>10600000</v>
      </c>
      <c r="G209" s="39">
        <f>VLOOKUP(A209,[1]Tabla!F$3:I$394,4,FALSE)</f>
        <v>37400000</v>
      </c>
      <c r="H209" s="39">
        <f t="shared" si="11"/>
        <v>0</v>
      </c>
    </row>
    <row r="210" spans="1:8" hidden="1" x14ac:dyDescent="0.25">
      <c r="A210">
        <v>209</v>
      </c>
      <c r="B210" s="39">
        <v>36000000</v>
      </c>
      <c r="C210" s="39">
        <f>VLOOKUP(A210,[1]Tabla!F$3:G$394,2,FALSE)</f>
        <v>36000000</v>
      </c>
      <c r="D210" s="39">
        <f t="shared" si="9"/>
        <v>0</v>
      </c>
      <c r="E210" s="43">
        <f t="shared" si="10"/>
        <v>0.22222222222222221</v>
      </c>
      <c r="F210" s="39">
        <f>VLOOKUP(A210,[1]Tabla!F$3:H$394,3,FALSE)</f>
        <v>8000000</v>
      </c>
      <c r="G210" s="39">
        <f>VLOOKUP(A210,[1]Tabla!F$3:I$394,4,FALSE)</f>
        <v>28000000</v>
      </c>
      <c r="H210" s="39">
        <f t="shared" si="11"/>
        <v>0</v>
      </c>
    </row>
    <row r="211" spans="1:8" hidden="1" x14ac:dyDescent="0.25">
      <c r="A211">
        <v>210</v>
      </c>
      <c r="B211" s="39">
        <v>38700000</v>
      </c>
      <c r="C211" s="39">
        <f>VLOOKUP(A211,[1]Tabla!F$3:G$394,2,FALSE)</f>
        <v>38700000</v>
      </c>
      <c r="D211" s="39">
        <f t="shared" si="9"/>
        <v>0</v>
      </c>
      <c r="E211" s="43">
        <f t="shared" si="10"/>
        <v>0.22222222222222221</v>
      </c>
      <c r="F211" s="39">
        <f>VLOOKUP(A211,[1]Tabla!F$3:H$394,3,FALSE)</f>
        <v>8600000</v>
      </c>
      <c r="G211" s="39">
        <f>VLOOKUP(A211,[1]Tabla!F$3:I$394,4,FALSE)</f>
        <v>30100000</v>
      </c>
      <c r="H211" s="39">
        <f t="shared" si="11"/>
        <v>0</v>
      </c>
    </row>
    <row r="212" spans="1:8" hidden="1" x14ac:dyDescent="0.25">
      <c r="A212">
        <v>211</v>
      </c>
      <c r="B212" s="39">
        <v>72000000</v>
      </c>
      <c r="C212" s="39">
        <f>VLOOKUP(A212,[1]Tabla!F$3:G$394,2,FALSE)</f>
        <v>72000000</v>
      </c>
      <c r="D212" s="39">
        <f t="shared" si="9"/>
        <v>0</v>
      </c>
      <c r="E212" s="43">
        <f t="shared" si="10"/>
        <v>0.21851851388888888</v>
      </c>
      <c r="F212" s="39">
        <f>VLOOKUP(A212,[1]Tabla!F$3:H$394,3,FALSE)</f>
        <v>15733333</v>
      </c>
      <c r="G212" s="39">
        <f>VLOOKUP(A212,[1]Tabla!F$3:I$394,4,FALSE)</f>
        <v>56266667</v>
      </c>
      <c r="H212" s="39">
        <f t="shared" si="11"/>
        <v>0</v>
      </c>
    </row>
    <row r="213" spans="1:8" hidden="1" x14ac:dyDescent="0.25">
      <c r="A213">
        <v>212</v>
      </c>
      <c r="B213" s="39">
        <v>38700000</v>
      </c>
      <c r="C213" s="39">
        <f>VLOOKUP(A213,[1]Tabla!F$3:G$394,2,FALSE)</f>
        <v>38700000</v>
      </c>
      <c r="D213" s="39">
        <f t="shared" si="9"/>
        <v>0</v>
      </c>
      <c r="E213" s="43">
        <f t="shared" si="10"/>
        <v>0.21851852713178294</v>
      </c>
      <c r="F213" s="39">
        <f>VLOOKUP(A213,[1]Tabla!F$3:H$394,3,FALSE)</f>
        <v>8456667</v>
      </c>
      <c r="G213" s="39">
        <f>VLOOKUP(A213,[1]Tabla!F$3:I$394,4,FALSE)</f>
        <v>30243333</v>
      </c>
      <c r="H213" s="39">
        <f t="shared" si="11"/>
        <v>0</v>
      </c>
    </row>
    <row r="214" spans="1:8" hidden="1" x14ac:dyDescent="0.25">
      <c r="A214">
        <v>213</v>
      </c>
      <c r="B214" s="39">
        <v>38700000</v>
      </c>
      <c r="C214" s="39">
        <f>VLOOKUP(A214,[1]Tabla!F$3:G$394,2,FALSE)</f>
        <v>38700000</v>
      </c>
      <c r="D214" s="39">
        <f t="shared" si="9"/>
        <v>0</v>
      </c>
      <c r="E214" s="43">
        <f t="shared" si="10"/>
        <v>0.21851852713178294</v>
      </c>
      <c r="F214" s="39">
        <f>VLOOKUP(A214,[1]Tabla!F$3:H$394,3,FALSE)</f>
        <v>8456667</v>
      </c>
      <c r="G214" s="39">
        <f>VLOOKUP(A214,[1]Tabla!F$3:I$394,4,FALSE)</f>
        <v>30243333</v>
      </c>
      <c r="H214" s="39">
        <f t="shared" si="11"/>
        <v>0</v>
      </c>
    </row>
    <row r="215" spans="1:8" hidden="1" x14ac:dyDescent="0.25">
      <c r="A215">
        <v>214</v>
      </c>
      <c r="B215" s="39">
        <v>38700000</v>
      </c>
      <c r="C215" s="39">
        <f>VLOOKUP(A215,[1]Tabla!F$3:G$394,2,FALSE)</f>
        <v>38700000</v>
      </c>
      <c r="D215" s="39">
        <f t="shared" si="9"/>
        <v>0</v>
      </c>
      <c r="E215" s="43">
        <f t="shared" si="10"/>
        <v>0.21851852713178294</v>
      </c>
      <c r="F215" s="39">
        <f>VLOOKUP(A215,[1]Tabla!F$3:H$394,3,FALSE)</f>
        <v>8456667</v>
      </c>
      <c r="G215" s="39">
        <f>VLOOKUP(A215,[1]Tabla!F$3:I$394,4,FALSE)</f>
        <v>30243333</v>
      </c>
      <c r="H215" s="39">
        <f t="shared" si="11"/>
        <v>0</v>
      </c>
    </row>
    <row r="216" spans="1:8" hidden="1" x14ac:dyDescent="0.25">
      <c r="A216">
        <v>215</v>
      </c>
      <c r="B216" s="39">
        <v>26037917</v>
      </c>
      <c r="C216" s="39">
        <f>VLOOKUP(A216,[1]Tabla!F$3:G$394,2,FALSE)</f>
        <v>26037917</v>
      </c>
      <c r="D216" s="39">
        <f t="shared" si="9"/>
        <v>0</v>
      </c>
      <c r="E216" s="43">
        <f t="shared" si="10"/>
        <v>0.19732442499144612</v>
      </c>
      <c r="F216" s="39">
        <f>VLOOKUP(A216,[1]Tabla!F$3:H$394,3,FALSE)</f>
        <v>5137917</v>
      </c>
      <c r="G216" s="39">
        <f>VLOOKUP(A216,[1]Tabla!F$3:I$394,4,FALSE)</f>
        <v>20900000</v>
      </c>
      <c r="H216" s="39">
        <f t="shared" si="11"/>
        <v>0</v>
      </c>
    </row>
    <row r="217" spans="1:8" hidden="1" x14ac:dyDescent="0.25">
      <c r="A217">
        <v>216</v>
      </c>
      <c r="B217" s="39">
        <v>26037917</v>
      </c>
      <c r="C217" s="39">
        <f>VLOOKUP(A217,[1]Tabla!F$3:G$394,2,FALSE)</f>
        <v>26037917</v>
      </c>
      <c r="D217" s="39">
        <f t="shared" si="9"/>
        <v>0</v>
      </c>
      <c r="E217" s="43">
        <f t="shared" si="10"/>
        <v>0.19732442499144612</v>
      </c>
      <c r="F217" s="39">
        <f>VLOOKUP(A217,[1]Tabla!F$3:H$394,3,FALSE)</f>
        <v>5137917</v>
      </c>
      <c r="G217" s="39">
        <f>VLOOKUP(A217,[1]Tabla!F$3:I$394,4,FALSE)</f>
        <v>20900000</v>
      </c>
      <c r="H217" s="39">
        <f t="shared" si="11"/>
        <v>0</v>
      </c>
    </row>
    <row r="218" spans="1:8" hidden="1" x14ac:dyDescent="0.25">
      <c r="A218">
        <v>217</v>
      </c>
      <c r="B218" s="39">
        <v>18847764</v>
      </c>
      <c r="C218" s="39">
        <f>VLOOKUP(A218,[1]Tabla!F$3:G$394,2,FALSE)</f>
        <v>18847764</v>
      </c>
      <c r="D218" s="39">
        <f t="shared" si="9"/>
        <v>0</v>
      </c>
      <c r="E218" s="43">
        <f t="shared" si="10"/>
        <v>0.19732441471571907</v>
      </c>
      <c r="F218" s="39">
        <f>VLOOKUP(A218,[1]Tabla!F$3:H$394,3,FALSE)</f>
        <v>3719124</v>
      </c>
      <c r="G218" s="39">
        <f>VLOOKUP(A218,[1]Tabla!F$3:I$394,4,FALSE)</f>
        <v>15128640</v>
      </c>
      <c r="H218" s="39">
        <f t="shared" si="11"/>
        <v>0</v>
      </c>
    </row>
    <row r="219" spans="1:8" hidden="1" x14ac:dyDescent="0.25">
      <c r="A219">
        <v>218</v>
      </c>
      <c r="B219" s="39">
        <v>45600000</v>
      </c>
      <c r="C219" s="39">
        <f>VLOOKUP(A219,[1]Tabla!F$3:G$394,2,FALSE)</f>
        <v>45600000</v>
      </c>
      <c r="D219" s="39">
        <f t="shared" si="9"/>
        <v>0</v>
      </c>
      <c r="E219" s="43">
        <f t="shared" si="10"/>
        <v>0.25</v>
      </c>
      <c r="F219" s="39">
        <f>VLOOKUP(A219,[1]Tabla!F$3:H$394,3,FALSE)</f>
        <v>11400000</v>
      </c>
      <c r="G219" s="39">
        <f>VLOOKUP(A219,[1]Tabla!F$3:I$394,4,FALSE)</f>
        <v>34200000</v>
      </c>
      <c r="H219" s="39">
        <f t="shared" si="11"/>
        <v>0</v>
      </c>
    </row>
    <row r="220" spans="1:8" hidden="1" x14ac:dyDescent="0.25">
      <c r="A220">
        <v>219</v>
      </c>
      <c r="B220" s="39">
        <v>38700000</v>
      </c>
      <c r="C220" s="39">
        <f>VLOOKUP(A220,[1]Tabla!F$3:G$394,2,FALSE)</f>
        <v>38700000</v>
      </c>
      <c r="D220" s="39">
        <f t="shared" si="9"/>
        <v>0</v>
      </c>
      <c r="E220" s="43">
        <f t="shared" si="10"/>
        <v>0.21851852713178294</v>
      </c>
      <c r="F220" s="39">
        <f>VLOOKUP(A220,[1]Tabla!F$3:H$394,3,FALSE)</f>
        <v>8456667</v>
      </c>
      <c r="G220" s="39">
        <f>VLOOKUP(A220,[1]Tabla!F$3:I$394,4,FALSE)</f>
        <v>30243333</v>
      </c>
      <c r="H220" s="39">
        <f t="shared" si="11"/>
        <v>0</v>
      </c>
    </row>
    <row r="221" spans="1:8" hidden="1" x14ac:dyDescent="0.25">
      <c r="A221">
        <v>220</v>
      </c>
      <c r="B221" s="39">
        <v>38700000</v>
      </c>
      <c r="C221" s="39">
        <f>VLOOKUP(A221,[1]Tabla!F$3:G$394,2,FALSE)</f>
        <v>38700000</v>
      </c>
      <c r="D221" s="39">
        <f t="shared" si="9"/>
        <v>0</v>
      </c>
      <c r="E221" s="43">
        <f t="shared" si="10"/>
        <v>0.21111111111111111</v>
      </c>
      <c r="F221" s="39">
        <f>VLOOKUP(A221,[1]Tabla!F$3:H$394,3,FALSE)</f>
        <v>8170000</v>
      </c>
      <c r="G221" s="39">
        <f>VLOOKUP(A221,[1]Tabla!F$3:I$394,4,FALSE)</f>
        <v>30530000</v>
      </c>
      <c r="H221" s="39">
        <f t="shared" si="11"/>
        <v>0</v>
      </c>
    </row>
    <row r="222" spans="1:8" hidden="1" x14ac:dyDescent="0.25">
      <c r="A222">
        <v>221</v>
      </c>
      <c r="B222" s="39">
        <v>38700000</v>
      </c>
      <c r="C222" s="39">
        <f>VLOOKUP(A222,[1]Tabla!F$3:G$394,2,FALSE)</f>
        <v>38700000</v>
      </c>
      <c r="D222" s="39">
        <f t="shared" si="9"/>
        <v>0</v>
      </c>
      <c r="E222" s="43">
        <f t="shared" si="10"/>
        <v>0.21111111111111111</v>
      </c>
      <c r="F222" s="39">
        <f>VLOOKUP(A222,[1]Tabla!F$3:H$394,3,FALSE)</f>
        <v>8170000</v>
      </c>
      <c r="G222" s="39">
        <f>VLOOKUP(A222,[1]Tabla!F$3:I$394,4,FALSE)</f>
        <v>30530000</v>
      </c>
      <c r="H222" s="39">
        <f t="shared" si="11"/>
        <v>0</v>
      </c>
    </row>
    <row r="223" spans="1:8" hidden="1" x14ac:dyDescent="0.25">
      <c r="A223">
        <v>222</v>
      </c>
      <c r="B223" s="39">
        <v>72000000</v>
      </c>
      <c r="C223" s="39">
        <f>VLOOKUP(A223,[1]Tabla!F$3:G$394,2,FALSE)</f>
        <v>72000000</v>
      </c>
      <c r="D223" s="39">
        <f t="shared" si="9"/>
        <v>0</v>
      </c>
      <c r="E223" s="43">
        <f t="shared" si="10"/>
        <v>0.21111111111111111</v>
      </c>
      <c r="F223" s="39">
        <f>VLOOKUP(A223,[1]Tabla!F$3:H$394,3,FALSE)</f>
        <v>15200000</v>
      </c>
      <c r="G223" s="39">
        <f>VLOOKUP(A223,[1]Tabla!F$3:I$394,4,FALSE)</f>
        <v>56800000</v>
      </c>
      <c r="H223" s="39">
        <f t="shared" si="11"/>
        <v>0</v>
      </c>
    </row>
    <row r="224" spans="1:8" hidden="1" x14ac:dyDescent="0.25">
      <c r="A224">
        <v>223</v>
      </c>
      <c r="B224" s="39">
        <v>63345600</v>
      </c>
      <c r="C224" s="39">
        <f>VLOOKUP(A224,[1]Tabla!F$3:G$394,2,FALSE)</f>
        <v>63345600</v>
      </c>
      <c r="D224" s="39">
        <f t="shared" si="9"/>
        <v>0</v>
      </c>
      <c r="E224" s="43">
        <f t="shared" si="10"/>
        <v>0.21851852378065723</v>
      </c>
      <c r="F224" s="39">
        <f>VLOOKUP(A224,[1]Tabla!F$3:H$394,3,FALSE)</f>
        <v>13842187</v>
      </c>
      <c r="G224" s="39">
        <f>VLOOKUP(A224,[1]Tabla!F$3:I$394,4,FALSE)</f>
        <v>49503413</v>
      </c>
      <c r="H224" s="39">
        <f t="shared" si="11"/>
        <v>0</v>
      </c>
    </row>
    <row r="225" spans="1:8" hidden="1" x14ac:dyDescent="0.25">
      <c r="A225">
        <v>224</v>
      </c>
      <c r="B225" s="39">
        <v>24000000</v>
      </c>
      <c r="C225" s="39">
        <f>VLOOKUP(A225,[1]Tabla!F$3:G$394,2,FALSE)</f>
        <v>24000000</v>
      </c>
      <c r="D225" s="39">
        <f t="shared" si="9"/>
        <v>0</v>
      </c>
      <c r="E225" s="43">
        <f t="shared" si="10"/>
        <v>0.47499999999999998</v>
      </c>
      <c r="F225" s="39">
        <f>VLOOKUP(A225,[1]Tabla!F$3:H$394,3,FALSE)</f>
        <v>11400000</v>
      </c>
      <c r="G225" s="39">
        <f>VLOOKUP(A225,[1]Tabla!F$3:I$394,4,FALSE)</f>
        <v>12600000</v>
      </c>
      <c r="H225" s="39">
        <f t="shared" si="11"/>
        <v>0</v>
      </c>
    </row>
    <row r="226" spans="1:8" hidden="1" x14ac:dyDescent="0.25">
      <c r="A226">
        <v>225</v>
      </c>
      <c r="B226" s="39">
        <v>47787850</v>
      </c>
      <c r="C226" s="39">
        <f>VLOOKUP(A226,[1]Tabla!F$3:G$394,2,FALSE)</f>
        <v>47787850</v>
      </c>
      <c r="D226" s="39">
        <f t="shared" si="9"/>
        <v>0</v>
      </c>
      <c r="E226" s="43">
        <f t="shared" si="10"/>
        <v>0.2</v>
      </c>
      <c r="F226" s="39">
        <f>VLOOKUP(A226,[1]Tabla!F$3:H$394,3,FALSE)</f>
        <v>9557570</v>
      </c>
      <c r="G226" s="39">
        <f>VLOOKUP(A226,[1]Tabla!F$3:I$394,4,FALSE)</f>
        <v>38230280</v>
      </c>
      <c r="H226" s="39">
        <f t="shared" si="11"/>
        <v>0</v>
      </c>
    </row>
    <row r="227" spans="1:8" hidden="1" x14ac:dyDescent="0.25">
      <c r="A227">
        <v>226</v>
      </c>
      <c r="B227" s="39">
        <v>47787850</v>
      </c>
      <c r="C227" s="39">
        <f>VLOOKUP(A227,[1]Tabla!F$3:G$394,2,FALSE)</f>
        <v>47787850</v>
      </c>
      <c r="D227" s="39">
        <f t="shared" si="9"/>
        <v>0</v>
      </c>
      <c r="E227" s="43">
        <f t="shared" si="10"/>
        <v>0.22352941176470589</v>
      </c>
      <c r="F227" s="39">
        <f>VLOOKUP(A227,[1]Tabla!F$3:H$394,3,FALSE)</f>
        <v>10681990</v>
      </c>
      <c r="G227" s="39">
        <f>VLOOKUP(A227,[1]Tabla!F$3:I$394,4,FALSE)</f>
        <v>37105860</v>
      </c>
      <c r="H227" s="39">
        <f t="shared" si="11"/>
        <v>0</v>
      </c>
    </row>
    <row r="228" spans="1:8" hidden="1" x14ac:dyDescent="0.25">
      <c r="A228">
        <v>227</v>
      </c>
      <c r="B228" s="39">
        <v>63345600</v>
      </c>
      <c r="C228" s="39">
        <f>VLOOKUP(A228,[1]Tabla!F$3:G$394,2,FALSE)</f>
        <v>63345600</v>
      </c>
      <c r="D228" s="39">
        <f t="shared" si="9"/>
        <v>0</v>
      </c>
      <c r="E228" s="43">
        <f t="shared" si="10"/>
        <v>0.21111111111111111</v>
      </c>
      <c r="F228" s="39">
        <f>VLOOKUP(A228,[1]Tabla!F$3:H$394,3,FALSE)</f>
        <v>13372960</v>
      </c>
      <c r="G228" s="39">
        <f>VLOOKUP(A228,[1]Tabla!F$3:I$394,4,FALSE)</f>
        <v>49972640</v>
      </c>
      <c r="H228" s="39">
        <f t="shared" si="11"/>
        <v>0</v>
      </c>
    </row>
    <row r="229" spans="1:8" hidden="1" x14ac:dyDescent="0.25">
      <c r="A229">
        <v>228</v>
      </c>
      <c r="B229" s="39">
        <v>47787850</v>
      </c>
      <c r="C229" s="39">
        <f>VLOOKUP(A229,[1]Tabla!F$3:G$394,2,FALSE)</f>
        <v>47787850</v>
      </c>
      <c r="D229" s="39">
        <f t="shared" si="9"/>
        <v>0</v>
      </c>
      <c r="E229" s="43">
        <f t="shared" si="10"/>
        <v>0.22352941176470589</v>
      </c>
      <c r="F229" s="39">
        <f>VLOOKUP(A229,[1]Tabla!F$3:H$394,3,FALSE)</f>
        <v>10681990</v>
      </c>
      <c r="G229" s="39">
        <f>VLOOKUP(A229,[1]Tabla!F$3:I$394,4,FALSE)</f>
        <v>37105860</v>
      </c>
      <c r="H229" s="39">
        <f t="shared" si="11"/>
        <v>0</v>
      </c>
    </row>
    <row r="230" spans="1:8" hidden="1" x14ac:dyDescent="0.25">
      <c r="A230">
        <v>229</v>
      </c>
      <c r="B230" s="39">
        <v>42000000</v>
      </c>
      <c r="C230" s="39">
        <f>VLOOKUP(A230,[1]Tabla!F$3:G$394,2,FALSE)</f>
        <v>42000000</v>
      </c>
      <c r="D230" s="39">
        <f t="shared" si="9"/>
        <v>0</v>
      </c>
      <c r="E230" s="43">
        <f t="shared" si="10"/>
        <v>0.31666666666666665</v>
      </c>
      <c r="F230" s="39">
        <f>VLOOKUP(A230,[1]Tabla!F$3:H$394,3,FALSE)</f>
        <v>13300000</v>
      </c>
      <c r="G230" s="39">
        <f>VLOOKUP(A230,[1]Tabla!F$3:I$394,4,FALSE)</f>
        <v>28700000</v>
      </c>
      <c r="H230" s="39">
        <f t="shared" si="11"/>
        <v>0</v>
      </c>
    </row>
    <row r="231" spans="1:8" hidden="1" x14ac:dyDescent="0.25">
      <c r="A231">
        <v>230</v>
      </c>
      <c r="B231" s="39">
        <v>91597000</v>
      </c>
      <c r="C231" s="39">
        <f>VLOOKUP(A231,[1]Tabla!F$3:G$394,2,FALSE)</f>
        <v>91597000</v>
      </c>
      <c r="D231" s="39">
        <f t="shared" si="9"/>
        <v>0</v>
      </c>
      <c r="E231" s="43">
        <f t="shared" si="10"/>
        <v>0</v>
      </c>
      <c r="F231" s="39">
        <f>VLOOKUP(A231,[1]Tabla!F$3:H$394,3,FALSE)</f>
        <v>0</v>
      </c>
      <c r="G231" s="39">
        <f>VLOOKUP(A231,[1]Tabla!F$3:I$394,4,FALSE)</f>
        <v>91597000</v>
      </c>
      <c r="H231" s="39">
        <f t="shared" si="11"/>
        <v>0</v>
      </c>
    </row>
    <row r="232" spans="1:8" hidden="1" x14ac:dyDescent="0.25">
      <c r="A232">
        <v>231</v>
      </c>
      <c r="B232" s="39">
        <v>31224600</v>
      </c>
      <c r="C232" s="39">
        <f>VLOOKUP(A232,[1]Tabla!F$3:G$394,2,FALSE)</f>
        <v>31224600</v>
      </c>
      <c r="D232" s="39">
        <f t="shared" si="9"/>
        <v>0</v>
      </c>
      <c r="E232" s="43">
        <f t="shared" si="10"/>
        <v>0.20740739673206382</v>
      </c>
      <c r="F232" s="39">
        <f>VLOOKUP(A232,[1]Tabla!F$3:H$394,3,FALSE)</f>
        <v>6476213</v>
      </c>
      <c r="G232" s="39">
        <f>VLOOKUP(A232,[1]Tabla!F$3:I$394,4,FALSE)</f>
        <v>24748387</v>
      </c>
      <c r="H232" s="39">
        <f t="shared" si="11"/>
        <v>0</v>
      </c>
    </row>
    <row r="233" spans="1:8" hidden="1" x14ac:dyDescent="0.25">
      <c r="A233">
        <v>232</v>
      </c>
      <c r="B233" s="39">
        <v>31224600</v>
      </c>
      <c r="C233" s="39">
        <f>VLOOKUP(A233,[1]Tabla!F$3:G$394,2,FALSE)</f>
        <v>31224600</v>
      </c>
      <c r="D233" s="39">
        <f t="shared" si="9"/>
        <v>0</v>
      </c>
      <c r="E233" s="43">
        <f t="shared" si="10"/>
        <v>0.20740739673206382</v>
      </c>
      <c r="F233" s="39">
        <f>VLOOKUP(A233,[1]Tabla!F$3:H$394,3,FALSE)</f>
        <v>6476213</v>
      </c>
      <c r="G233" s="39">
        <f>VLOOKUP(A233,[1]Tabla!F$3:I$394,4,FALSE)</f>
        <v>24748387</v>
      </c>
      <c r="H233" s="39">
        <f t="shared" si="11"/>
        <v>0</v>
      </c>
    </row>
    <row r="234" spans="1:8" hidden="1" x14ac:dyDescent="0.25">
      <c r="A234">
        <v>233</v>
      </c>
      <c r="B234" s="39">
        <v>44976800</v>
      </c>
      <c r="C234" s="39">
        <f>VLOOKUP(A234,[1]Tabla!F$3:G$394,2,FALSE)</f>
        <v>44976800</v>
      </c>
      <c r="D234" s="39">
        <f t="shared" si="9"/>
        <v>0</v>
      </c>
      <c r="E234" s="43">
        <f t="shared" si="10"/>
        <v>0.23333334074456163</v>
      </c>
      <c r="F234" s="39">
        <f>VLOOKUP(A234,[1]Tabla!F$3:H$394,3,FALSE)</f>
        <v>10494587</v>
      </c>
      <c r="G234" s="39">
        <f>VLOOKUP(A234,[1]Tabla!F$3:I$394,4,FALSE)</f>
        <v>34482213</v>
      </c>
      <c r="H234" s="39">
        <f t="shared" si="11"/>
        <v>0</v>
      </c>
    </row>
    <row r="235" spans="1:8" hidden="1" x14ac:dyDescent="0.25">
      <c r="A235">
        <v>234</v>
      </c>
      <c r="B235" s="39">
        <v>82293750</v>
      </c>
      <c r="C235" s="39">
        <f>VLOOKUP(A235,[1]Tabla!F$3:G$394,2,FALSE)</f>
        <v>82293750</v>
      </c>
      <c r="D235" s="39">
        <f t="shared" si="9"/>
        <v>0</v>
      </c>
      <c r="E235" s="43">
        <f t="shared" si="10"/>
        <v>0.18148148553201185</v>
      </c>
      <c r="F235" s="39">
        <f>VLOOKUP(A235,[1]Tabla!F$3:H$394,3,FALSE)</f>
        <v>14934792</v>
      </c>
      <c r="G235" s="39">
        <f>VLOOKUP(A235,[1]Tabla!F$3:I$394,4,FALSE)</f>
        <v>67358958</v>
      </c>
      <c r="H235" s="39">
        <f t="shared" si="11"/>
        <v>0</v>
      </c>
    </row>
    <row r="236" spans="1:8" hidden="1" x14ac:dyDescent="0.25">
      <c r="A236">
        <v>235</v>
      </c>
      <c r="B236" s="39">
        <v>50598900</v>
      </c>
      <c r="C236" s="39">
        <f>VLOOKUP(A236,[1]Tabla!F$3:G$394,2,FALSE)</f>
        <v>50598900</v>
      </c>
      <c r="D236" s="39">
        <f t="shared" si="9"/>
        <v>0</v>
      </c>
      <c r="E236" s="43">
        <f t="shared" si="10"/>
        <v>0.20740741399516591</v>
      </c>
      <c r="F236" s="39">
        <f>VLOOKUP(A236,[1]Tabla!F$3:H$394,3,FALSE)</f>
        <v>10494587</v>
      </c>
      <c r="G236" s="39">
        <f>VLOOKUP(A236,[1]Tabla!F$3:I$394,4,FALSE)</f>
        <v>40104313</v>
      </c>
      <c r="H236" s="39">
        <f t="shared" si="11"/>
        <v>0</v>
      </c>
    </row>
    <row r="237" spans="1:8" hidden="1" x14ac:dyDescent="0.25">
      <c r="A237">
        <v>236</v>
      </c>
      <c r="B237" s="39">
        <v>42000000</v>
      </c>
      <c r="C237" s="39">
        <f>VLOOKUP(A237,[1]Tabla!F$3:G$394,2,FALSE)</f>
        <v>42000000</v>
      </c>
      <c r="D237" s="39">
        <f t="shared" si="9"/>
        <v>0</v>
      </c>
      <c r="E237" s="43">
        <f t="shared" si="10"/>
        <v>0.31666666666666665</v>
      </c>
      <c r="F237" s="39">
        <f>VLOOKUP(A237,[1]Tabla!F$3:H$394,3,FALSE)</f>
        <v>13300000</v>
      </c>
      <c r="G237" s="39">
        <f>VLOOKUP(A237,[1]Tabla!F$3:I$394,4,FALSE)</f>
        <v>28700000</v>
      </c>
      <c r="H237" s="39">
        <f t="shared" si="11"/>
        <v>0</v>
      </c>
    </row>
    <row r="238" spans="1:8" hidden="1" x14ac:dyDescent="0.25">
      <c r="A238">
        <v>237</v>
      </c>
      <c r="B238" s="39">
        <v>58500000</v>
      </c>
      <c r="C238" s="39">
        <f>VLOOKUP(A238,[1]Tabla!F$3:G$394,2,FALSE)</f>
        <v>58500000</v>
      </c>
      <c r="D238" s="39">
        <f t="shared" si="9"/>
        <v>0</v>
      </c>
      <c r="E238" s="43">
        <f t="shared" si="10"/>
        <v>0.21111111111111111</v>
      </c>
      <c r="F238" s="39">
        <f>VLOOKUP(A238,[1]Tabla!F$3:H$394,3,FALSE)</f>
        <v>12350000</v>
      </c>
      <c r="G238" s="39">
        <f>VLOOKUP(A238,[1]Tabla!F$3:I$394,4,FALSE)</f>
        <v>46150000</v>
      </c>
      <c r="H238" s="39">
        <f t="shared" si="11"/>
        <v>0</v>
      </c>
    </row>
    <row r="239" spans="1:8" hidden="1" x14ac:dyDescent="0.25">
      <c r="A239">
        <v>238</v>
      </c>
      <c r="B239" s="39">
        <v>26037917</v>
      </c>
      <c r="C239" s="39">
        <f>VLOOKUP(A239,[1]Tabla!F$3:G$394,2,FALSE)</f>
        <v>26037917</v>
      </c>
      <c r="D239" s="39">
        <f t="shared" si="9"/>
        <v>0</v>
      </c>
      <c r="E239" s="43">
        <f t="shared" si="10"/>
        <v>0.19732442499144612</v>
      </c>
      <c r="F239" s="39">
        <f>VLOOKUP(A239,[1]Tabla!F$3:H$394,3,FALSE)</f>
        <v>5137917</v>
      </c>
      <c r="G239" s="39">
        <f>VLOOKUP(A239,[1]Tabla!F$3:I$394,4,FALSE)</f>
        <v>20900000</v>
      </c>
      <c r="H239" s="39">
        <f t="shared" si="11"/>
        <v>0</v>
      </c>
    </row>
    <row r="240" spans="1:8" hidden="1" x14ac:dyDescent="0.25">
      <c r="A240">
        <v>239</v>
      </c>
      <c r="B240" s="39">
        <v>44976800</v>
      </c>
      <c r="C240" s="39">
        <f>VLOOKUP(A240,[1]Tabla!F$3:G$394,2,FALSE)</f>
        <v>44976800</v>
      </c>
      <c r="D240" s="39">
        <f t="shared" si="9"/>
        <v>0</v>
      </c>
      <c r="E240" s="43">
        <f t="shared" si="10"/>
        <v>0.23749999999999999</v>
      </c>
      <c r="F240" s="39">
        <f>VLOOKUP(A240,[1]Tabla!F$3:H$394,3,FALSE)</f>
        <v>10681990</v>
      </c>
      <c r="G240" s="39">
        <f>VLOOKUP(A240,[1]Tabla!F$3:I$394,4,FALSE)</f>
        <v>34294810</v>
      </c>
      <c r="H240" s="39">
        <f t="shared" si="11"/>
        <v>0</v>
      </c>
    </row>
    <row r="241" spans="1:8" hidden="1" x14ac:dyDescent="0.25">
      <c r="A241">
        <v>240</v>
      </c>
      <c r="B241" s="39">
        <v>47787850</v>
      </c>
      <c r="C241" s="39">
        <f>VLOOKUP(A241,[1]Tabla!F$3:G$394,2,FALSE)</f>
        <v>47787850</v>
      </c>
      <c r="D241" s="39">
        <f t="shared" si="9"/>
        <v>0</v>
      </c>
      <c r="E241" s="43">
        <f t="shared" si="10"/>
        <v>0.22352941176470589</v>
      </c>
      <c r="F241" s="39">
        <f>VLOOKUP(A241,[1]Tabla!F$3:H$394,3,FALSE)</f>
        <v>10681990</v>
      </c>
      <c r="G241" s="39">
        <f>VLOOKUP(A241,[1]Tabla!F$3:I$394,4,FALSE)</f>
        <v>37105860</v>
      </c>
      <c r="H241" s="39">
        <f t="shared" si="11"/>
        <v>0</v>
      </c>
    </row>
    <row r="242" spans="1:8" hidden="1" x14ac:dyDescent="0.25">
      <c r="A242">
        <v>241</v>
      </c>
      <c r="B242" s="39">
        <v>70537500</v>
      </c>
      <c r="C242" s="39">
        <f>VLOOKUP(A242,[1]Tabla!F$3:G$394,2,FALSE)</f>
        <v>70537500</v>
      </c>
      <c r="D242" s="39">
        <f t="shared" si="9"/>
        <v>0</v>
      </c>
      <c r="E242" s="43">
        <f t="shared" si="10"/>
        <v>0.17037037037037037</v>
      </c>
      <c r="F242" s="39">
        <f>VLOOKUP(A242,[1]Tabla!F$3:H$394,3,FALSE)</f>
        <v>12017500</v>
      </c>
      <c r="G242" s="39">
        <f>VLOOKUP(A242,[1]Tabla!F$3:I$394,4,FALSE)</f>
        <v>58520000</v>
      </c>
      <c r="H242" s="39">
        <f t="shared" si="11"/>
        <v>0</v>
      </c>
    </row>
    <row r="243" spans="1:8" hidden="1" x14ac:dyDescent="0.25">
      <c r="A243">
        <v>242</v>
      </c>
      <c r="B243" s="39">
        <v>47787850</v>
      </c>
      <c r="C243" s="39">
        <f>VLOOKUP(A243,[1]Tabla!F$3:G$394,2,FALSE)</f>
        <v>47787850</v>
      </c>
      <c r="D243" s="39">
        <f t="shared" si="9"/>
        <v>0</v>
      </c>
      <c r="E243" s="43">
        <f t="shared" si="10"/>
        <v>0.22352941176470589</v>
      </c>
      <c r="F243" s="39">
        <f>VLOOKUP(A243,[1]Tabla!F$3:H$394,3,FALSE)</f>
        <v>10681990</v>
      </c>
      <c r="G243" s="39">
        <f>VLOOKUP(A243,[1]Tabla!F$3:I$394,4,FALSE)</f>
        <v>37105860</v>
      </c>
      <c r="H243" s="39">
        <f t="shared" si="11"/>
        <v>0</v>
      </c>
    </row>
    <row r="244" spans="1:8" hidden="1" x14ac:dyDescent="0.25">
      <c r="A244">
        <v>243</v>
      </c>
      <c r="B244" s="39">
        <v>42500000</v>
      </c>
      <c r="C244" s="39">
        <f>VLOOKUP(A244,[1]Tabla!F$3:G$394,2,FALSE)</f>
        <v>42500000</v>
      </c>
      <c r="D244" s="39">
        <f t="shared" si="9"/>
        <v>0</v>
      </c>
      <c r="E244" s="43">
        <f t="shared" si="10"/>
        <v>0.22352941176470589</v>
      </c>
      <c r="F244" s="39">
        <f>VLOOKUP(A244,[1]Tabla!F$3:H$394,3,FALSE)</f>
        <v>9500000</v>
      </c>
      <c r="G244" s="39">
        <f>VLOOKUP(A244,[1]Tabla!F$3:I$394,4,FALSE)</f>
        <v>33000000</v>
      </c>
      <c r="H244" s="39">
        <f t="shared" si="11"/>
        <v>0</v>
      </c>
    </row>
    <row r="245" spans="1:8" hidden="1" x14ac:dyDescent="0.25">
      <c r="A245">
        <v>244</v>
      </c>
      <c r="B245" s="39">
        <v>47787850</v>
      </c>
      <c r="C245" s="39">
        <f>VLOOKUP(A245,[1]Tabla!F$3:G$394,2,FALSE)</f>
        <v>47787850</v>
      </c>
      <c r="D245" s="39">
        <f t="shared" si="9"/>
        <v>0</v>
      </c>
      <c r="E245" s="43">
        <f t="shared" si="10"/>
        <v>0.20784314423017566</v>
      </c>
      <c r="F245" s="39">
        <f>VLOOKUP(A245,[1]Tabla!F$3:H$394,3,FALSE)</f>
        <v>9932377</v>
      </c>
      <c r="G245" s="39">
        <f>VLOOKUP(A245,[1]Tabla!F$3:I$394,4,FALSE)</f>
        <v>37855473</v>
      </c>
      <c r="H245" s="39">
        <f t="shared" si="11"/>
        <v>0</v>
      </c>
    </row>
    <row r="246" spans="1:8" hidden="1" x14ac:dyDescent="0.25">
      <c r="A246">
        <v>245</v>
      </c>
      <c r="B246" s="39">
        <v>39971250</v>
      </c>
      <c r="C246" s="39">
        <f>VLOOKUP(A246,[1]Tabla!F$3:G$394,2,FALSE)</f>
        <v>39971250</v>
      </c>
      <c r="D246" s="39">
        <f t="shared" si="9"/>
        <v>0</v>
      </c>
      <c r="E246" s="43">
        <f t="shared" si="10"/>
        <v>0.20392156862745098</v>
      </c>
      <c r="F246" s="39">
        <f>VLOOKUP(A246,[1]Tabla!F$3:H$394,3,FALSE)</f>
        <v>8151000</v>
      </c>
      <c r="G246" s="39">
        <f>VLOOKUP(A246,[1]Tabla!F$3:I$394,4,FALSE)</f>
        <v>31820250</v>
      </c>
      <c r="H246" s="39">
        <f t="shared" si="11"/>
        <v>0</v>
      </c>
    </row>
    <row r="247" spans="1:8" hidden="1" x14ac:dyDescent="0.25">
      <c r="A247">
        <v>246</v>
      </c>
      <c r="B247" s="39">
        <v>63345600</v>
      </c>
      <c r="C247" s="39">
        <f>VLOOKUP(A247,[1]Tabla!F$3:G$394,2,FALSE)</f>
        <v>63345600</v>
      </c>
      <c r="D247" s="39">
        <f t="shared" si="9"/>
        <v>0</v>
      </c>
      <c r="E247" s="43">
        <f t="shared" si="10"/>
        <v>0.21111111111111111</v>
      </c>
      <c r="F247" s="39">
        <f>VLOOKUP(A247,[1]Tabla!F$3:H$394,3,FALSE)</f>
        <v>13372960</v>
      </c>
      <c r="G247" s="39">
        <f>VLOOKUP(A247,[1]Tabla!F$3:I$394,4,FALSE)</f>
        <v>49972640</v>
      </c>
      <c r="H247" s="39">
        <f t="shared" si="11"/>
        <v>0</v>
      </c>
    </row>
    <row r="248" spans="1:8" hidden="1" x14ac:dyDescent="0.25">
      <c r="A248">
        <v>247</v>
      </c>
      <c r="B248" s="39">
        <v>63345600</v>
      </c>
      <c r="C248" s="39">
        <f>VLOOKUP(A248,[1]Tabla!F$3:G$394,2,FALSE)</f>
        <v>63345600</v>
      </c>
      <c r="D248" s="39">
        <f t="shared" si="9"/>
        <v>0</v>
      </c>
      <c r="E248" s="43">
        <f t="shared" si="10"/>
        <v>0.17037036510823167</v>
      </c>
      <c r="F248" s="39">
        <f>VLOOKUP(A248,[1]Tabla!F$3:H$394,3,FALSE)</f>
        <v>10792213</v>
      </c>
      <c r="G248" s="39">
        <f>VLOOKUP(A248,[1]Tabla!F$3:I$394,4,FALSE)</f>
        <v>52553387</v>
      </c>
      <c r="H248" s="39">
        <f t="shared" si="11"/>
        <v>0</v>
      </c>
    </row>
    <row r="249" spans="1:8" hidden="1" x14ac:dyDescent="0.25">
      <c r="A249">
        <v>248</v>
      </c>
      <c r="B249" s="39">
        <v>63345600</v>
      </c>
      <c r="C249" s="39">
        <f>VLOOKUP(A249,[1]Tabla!F$3:G$394,2,FALSE)</f>
        <v>63345600</v>
      </c>
      <c r="D249" s="39">
        <f t="shared" si="9"/>
        <v>0</v>
      </c>
      <c r="E249" s="43">
        <f t="shared" si="10"/>
        <v>0.196296301558435</v>
      </c>
      <c r="F249" s="39">
        <f>VLOOKUP(A249,[1]Tabla!F$3:H$394,3,FALSE)</f>
        <v>12434507</v>
      </c>
      <c r="G249" s="39">
        <f>VLOOKUP(A249,[1]Tabla!F$3:I$394,4,FALSE)</f>
        <v>50911093</v>
      </c>
      <c r="H249" s="39">
        <f t="shared" si="11"/>
        <v>0</v>
      </c>
    </row>
    <row r="250" spans="1:8" hidden="1" x14ac:dyDescent="0.25">
      <c r="A250">
        <v>249</v>
      </c>
      <c r="B250" s="39">
        <v>93391650</v>
      </c>
      <c r="C250" s="39">
        <f>VLOOKUP(A250,[1]Tabla!F$3:G$394,2,FALSE)</f>
        <v>93391650</v>
      </c>
      <c r="D250" s="39">
        <f t="shared" si="9"/>
        <v>0</v>
      </c>
      <c r="E250" s="43">
        <f t="shared" si="10"/>
        <v>0.1962962962962963</v>
      </c>
      <c r="F250" s="39">
        <f>VLOOKUP(A250,[1]Tabla!F$3:H$394,3,FALSE)</f>
        <v>18332435</v>
      </c>
      <c r="G250" s="39">
        <f>VLOOKUP(A250,[1]Tabla!F$3:I$394,4,FALSE)</f>
        <v>75059215</v>
      </c>
      <c r="H250" s="39">
        <f t="shared" si="11"/>
        <v>0</v>
      </c>
    </row>
    <row r="251" spans="1:8" hidden="1" x14ac:dyDescent="0.25">
      <c r="A251">
        <v>250</v>
      </c>
      <c r="B251" s="39">
        <v>42500000</v>
      </c>
      <c r="C251" s="39">
        <f>VLOOKUP(A251,[1]Tabla!F$3:G$394,2,FALSE)</f>
        <v>42500000</v>
      </c>
      <c r="D251" s="39">
        <f t="shared" si="9"/>
        <v>0</v>
      </c>
      <c r="E251" s="43">
        <f t="shared" si="10"/>
        <v>0.22352941176470589</v>
      </c>
      <c r="F251" s="39">
        <f>VLOOKUP(A251,[1]Tabla!F$3:H$394,3,FALSE)</f>
        <v>9500000</v>
      </c>
      <c r="G251" s="39">
        <f>VLOOKUP(A251,[1]Tabla!F$3:I$394,4,FALSE)</f>
        <v>33000000</v>
      </c>
      <c r="H251" s="39">
        <f t="shared" si="11"/>
        <v>0</v>
      </c>
    </row>
    <row r="252" spans="1:8" hidden="1" x14ac:dyDescent="0.25">
      <c r="A252">
        <v>251</v>
      </c>
      <c r="B252" s="39">
        <v>50598900</v>
      </c>
      <c r="C252" s="39">
        <f>VLOOKUP(A252,[1]Tabla!F$3:G$394,2,FALSE)</f>
        <v>50598900</v>
      </c>
      <c r="D252" s="39">
        <f t="shared" si="9"/>
        <v>0</v>
      </c>
      <c r="E252" s="43">
        <f t="shared" si="10"/>
        <v>0.20740741399516591</v>
      </c>
      <c r="F252" s="39">
        <f>VLOOKUP(A252,[1]Tabla!F$3:H$394,3,FALSE)</f>
        <v>10494587</v>
      </c>
      <c r="G252" s="39">
        <f>VLOOKUP(A252,[1]Tabla!F$3:I$394,4,FALSE)</f>
        <v>40104313</v>
      </c>
      <c r="H252" s="39">
        <f t="shared" si="11"/>
        <v>0</v>
      </c>
    </row>
    <row r="253" spans="1:8" hidden="1" x14ac:dyDescent="0.25">
      <c r="A253">
        <v>252</v>
      </c>
      <c r="B253" s="39">
        <v>44976800</v>
      </c>
      <c r="C253" s="39">
        <f>VLOOKUP(A253,[1]Tabla!F$3:G$394,2,FALSE)</f>
        <v>44976800</v>
      </c>
      <c r="D253" s="39">
        <f t="shared" si="9"/>
        <v>0</v>
      </c>
      <c r="E253" s="43">
        <f t="shared" si="10"/>
        <v>0.22083334074456165</v>
      </c>
      <c r="F253" s="39">
        <f>VLOOKUP(A253,[1]Tabla!F$3:H$394,3,FALSE)</f>
        <v>9932377</v>
      </c>
      <c r="G253" s="39">
        <f>VLOOKUP(A253,[1]Tabla!F$3:I$394,4,FALSE)</f>
        <v>35044423</v>
      </c>
      <c r="H253" s="39">
        <f t="shared" si="11"/>
        <v>0</v>
      </c>
    </row>
    <row r="254" spans="1:8" hidden="1" x14ac:dyDescent="0.25">
      <c r="A254">
        <v>253</v>
      </c>
      <c r="B254" s="39">
        <v>72000000</v>
      </c>
      <c r="C254" s="39">
        <f>VLOOKUP(A254,[1]Tabla!F$3:G$394,2,FALSE)</f>
        <v>72000000</v>
      </c>
      <c r="D254" s="39">
        <f t="shared" si="9"/>
        <v>0</v>
      </c>
      <c r="E254" s="43">
        <f t="shared" si="10"/>
        <v>0.21111111111111111</v>
      </c>
      <c r="F254" s="39">
        <f>VLOOKUP(A254,[1]Tabla!F$3:H$394,3,FALSE)</f>
        <v>15200000</v>
      </c>
      <c r="G254" s="39">
        <f>VLOOKUP(A254,[1]Tabla!F$3:I$394,4,FALSE)</f>
        <v>56800000</v>
      </c>
      <c r="H254" s="39">
        <f t="shared" si="11"/>
        <v>0</v>
      </c>
    </row>
    <row r="255" spans="1:8" hidden="1" x14ac:dyDescent="0.25">
      <c r="A255">
        <v>254</v>
      </c>
      <c r="B255" s="39">
        <v>34154083</v>
      </c>
      <c r="C255" s="39">
        <f>VLOOKUP(A255,[1]Tabla!F$3:G$394,2,FALSE)</f>
        <v>34154083</v>
      </c>
      <c r="D255" s="39">
        <f t="shared" si="9"/>
        <v>0</v>
      </c>
      <c r="E255" s="43">
        <f t="shared" si="10"/>
        <v>0.21509434172189604</v>
      </c>
      <c r="F255" s="39">
        <f>VLOOKUP(A255,[1]Tabla!F$3:H$394,3,FALSE)</f>
        <v>7346350</v>
      </c>
      <c r="G255" s="39">
        <f>VLOOKUP(A255,[1]Tabla!F$3:I$394,4,FALSE)</f>
        <v>26807733</v>
      </c>
      <c r="H255" s="39">
        <f t="shared" si="11"/>
        <v>0</v>
      </c>
    </row>
    <row r="256" spans="1:8" hidden="1" x14ac:dyDescent="0.25">
      <c r="A256">
        <v>255</v>
      </c>
      <c r="B256" s="39">
        <v>22950000</v>
      </c>
      <c r="C256" s="39">
        <f>VLOOKUP(A256,[1]Tabla!F$3:G$394,2,FALSE)</f>
        <v>22950000</v>
      </c>
      <c r="D256" s="39">
        <f t="shared" si="9"/>
        <v>0</v>
      </c>
      <c r="E256" s="43">
        <f t="shared" si="10"/>
        <v>0.19607843137254902</v>
      </c>
      <c r="F256" s="39">
        <f>VLOOKUP(A256,[1]Tabla!F$3:H$394,3,FALSE)</f>
        <v>4500000</v>
      </c>
      <c r="G256" s="39">
        <f>VLOOKUP(A256,[1]Tabla!F$3:I$394,4,FALSE)</f>
        <v>18450000</v>
      </c>
      <c r="H256" s="39">
        <f t="shared" si="11"/>
        <v>0</v>
      </c>
    </row>
    <row r="257" spans="1:8" hidden="1" x14ac:dyDescent="0.25">
      <c r="A257">
        <v>256</v>
      </c>
      <c r="B257" s="39">
        <v>36731750</v>
      </c>
      <c r="C257" s="39">
        <f>VLOOKUP(A257,[1]Tabla!F$3:G$394,2,FALSE)</f>
        <v>36731750</v>
      </c>
      <c r="D257" s="39">
        <f t="shared" si="9"/>
        <v>0</v>
      </c>
      <c r="E257" s="43">
        <f t="shared" si="10"/>
        <v>0.2</v>
      </c>
      <c r="F257" s="39">
        <f>VLOOKUP(A257,[1]Tabla!F$3:H$394,3,FALSE)</f>
        <v>7346350</v>
      </c>
      <c r="G257" s="39">
        <f>VLOOKUP(A257,[1]Tabla!F$3:I$394,4,FALSE)</f>
        <v>29385400</v>
      </c>
      <c r="H257" s="39">
        <f t="shared" si="11"/>
        <v>0</v>
      </c>
    </row>
    <row r="258" spans="1:8" hidden="1" x14ac:dyDescent="0.25">
      <c r="A258">
        <v>257</v>
      </c>
      <c r="B258" s="39">
        <v>38000000</v>
      </c>
      <c r="C258" s="39">
        <f>VLOOKUP(A258,[1]Tabla!F$3:G$394,2,FALSE)</f>
        <v>38000000</v>
      </c>
      <c r="D258" s="39">
        <f t="shared" si="9"/>
        <v>0</v>
      </c>
      <c r="E258" s="43">
        <f t="shared" si="10"/>
        <v>0.18596492105263157</v>
      </c>
      <c r="F258" s="39">
        <f>VLOOKUP(A258,[1]Tabla!F$3:H$394,3,FALSE)</f>
        <v>7066667</v>
      </c>
      <c r="G258" s="39">
        <f>VLOOKUP(A258,[1]Tabla!F$3:I$394,4,FALSE)</f>
        <v>30933333</v>
      </c>
      <c r="H258" s="39">
        <f t="shared" si="11"/>
        <v>0</v>
      </c>
    </row>
    <row r="259" spans="1:8" hidden="1" x14ac:dyDescent="0.25">
      <c r="A259">
        <v>258</v>
      </c>
      <c r="B259" s="39">
        <v>20510000</v>
      </c>
      <c r="C259" s="39">
        <f>VLOOKUP(A259,[1]Tabla!F$3:G$394,2,FALSE)</f>
        <v>20510000</v>
      </c>
      <c r="D259" s="39">
        <f t="shared" si="9"/>
        <v>0</v>
      </c>
      <c r="E259" s="43">
        <f t="shared" si="10"/>
        <v>0.2523809361287177</v>
      </c>
      <c r="F259" s="39">
        <f>VLOOKUP(A259,[1]Tabla!F$3:H$394,3,FALSE)</f>
        <v>5176333</v>
      </c>
      <c r="G259" s="39">
        <f>VLOOKUP(A259,[1]Tabla!F$3:I$394,4,FALSE)</f>
        <v>15333667</v>
      </c>
      <c r="H259" s="39">
        <f t="shared" si="11"/>
        <v>0</v>
      </c>
    </row>
    <row r="260" spans="1:8" hidden="1" x14ac:dyDescent="0.25">
      <c r="A260">
        <v>259</v>
      </c>
      <c r="B260" s="39">
        <v>61950000</v>
      </c>
      <c r="C260" s="39">
        <f>VLOOKUP(A260,[1]Tabla!F$3:G$394,2,FALSE)</f>
        <v>61950000</v>
      </c>
      <c r="D260" s="39">
        <f t="shared" ref="D260:D323" si="12">B260-C260</f>
        <v>0</v>
      </c>
      <c r="E260" s="43">
        <f t="shared" ref="E260:E323" si="13">F260/C260</f>
        <v>0.17966101694915254</v>
      </c>
      <c r="F260" s="39">
        <f>VLOOKUP(A260,[1]Tabla!F$3:H$394,3,FALSE)</f>
        <v>11130000</v>
      </c>
      <c r="G260" s="39">
        <f>VLOOKUP(A260,[1]Tabla!F$3:I$394,4,FALSE)</f>
        <v>50820000</v>
      </c>
      <c r="H260" s="39">
        <f t="shared" ref="H260:H323" si="14">F260+G260-C260</f>
        <v>0</v>
      </c>
    </row>
    <row r="261" spans="1:8" hidden="1" x14ac:dyDescent="0.25">
      <c r="A261">
        <v>260</v>
      </c>
      <c r="B261" s="39">
        <v>53295000</v>
      </c>
      <c r="C261" s="39">
        <f>VLOOKUP(A261,[1]Tabla!F$3:G$394,2,FALSE)</f>
        <v>53295000</v>
      </c>
      <c r="D261" s="39">
        <f t="shared" si="12"/>
        <v>0</v>
      </c>
      <c r="E261" s="43">
        <f t="shared" si="13"/>
        <v>0.19215686274509805</v>
      </c>
      <c r="F261" s="39">
        <f>VLOOKUP(A261,[1]Tabla!F$3:H$394,3,FALSE)</f>
        <v>10241000</v>
      </c>
      <c r="G261" s="39">
        <f>VLOOKUP(A261,[1]Tabla!F$3:I$394,4,FALSE)</f>
        <v>43054000</v>
      </c>
      <c r="H261" s="39">
        <f t="shared" si="14"/>
        <v>0</v>
      </c>
    </row>
    <row r="262" spans="1:8" hidden="1" x14ac:dyDescent="0.25">
      <c r="A262">
        <v>261</v>
      </c>
      <c r="B262" s="39">
        <v>47787850</v>
      </c>
      <c r="C262" s="39">
        <f>VLOOKUP(A262,[1]Tabla!F$3:G$394,2,FALSE)</f>
        <v>47787850</v>
      </c>
      <c r="D262" s="39">
        <f t="shared" si="12"/>
        <v>0</v>
      </c>
      <c r="E262" s="43">
        <f t="shared" si="13"/>
        <v>0.1803921498874714</v>
      </c>
      <c r="F262" s="39">
        <f>VLOOKUP(A262,[1]Tabla!F$3:H$394,3,FALSE)</f>
        <v>8620553</v>
      </c>
      <c r="G262" s="39">
        <f>VLOOKUP(A262,[1]Tabla!F$3:I$394,4,FALSE)</f>
        <v>39167297</v>
      </c>
      <c r="H262" s="39">
        <f t="shared" si="14"/>
        <v>0</v>
      </c>
    </row>
    <row r="263" spans="1:8" hidden="1" x14ac:dyDescent="0.25">
      <c r="A263">
        <v>262</v>
      </c>
      <c r="B263" s="39">
        <v>82293750</v>
      </c>
      <c r="C263" s="39">
        <f>VLOOKUP(A263,[1]Tabla!F$3:G$394,2,FALSE)</f>
        <v>82293750</v>
      </c>
      <c r="D263" s="39">
        <f t="shared" si="12"/>
        <v>0</v>
      </c>
      <c r="E263" s="43">
        <f t="shared" si="13"/>
        <v>0.18888888888888888</v>
      </c>
      <c r="F263" s="39">
        <f>VLOOKUP(A263,[1]Tabla!F$3:H$394,3,FALSE)</f>
        <v>15544375</v>
      </c>
      <c r="G263" s="39">
        <f>VLOOKUP(A263,[1]Tabla!F$3:I$394,4,FALSE)</f>
        <v>66749375</v>
      </c>
      <c r="H263" s="39">
        <f t="shared" si="14"/>
        <v>0</v>
      </c>
    </row>
    <row r="264" spans="1:8" hidden="1" x14ac:dyDescent="0.25">
      <c r="A264">
        <v>263</v>
      </c>
      <c r="B264" s="39">
        <v>58624500</v>
      </c>
      <c r="C264" s="39">
        <f>VLOOKUP(A264,[1]Tabla!F$3:G$394,2,FALSE)</f>
        <v>58624500</v>
      </c>
      <c r="D264" s="39">
        <f t="shared" si="12"/>
        <v>0</v>
      </c>
      <c r="E264" s="43">
        <f t="shared" si="13"/>
        <v>0.2</v>
      </c>
      <c r="F264" s="39">
        <f>VLOOKUP(A264,[1]Tabla!F$3:H$394,3,FALSE)</f>
        <v>11724900</v>
      </c>
      <c r="G264" s="39">
        <f>VLOOKUP(A264,[1]Tabla!F$3:I$394,4,FALSE)</f>
        <v>46899600</v>
      </c>
      <c r="H264" s="39">
        <f t="shared" si="14"/>
        <v>0</v>
      </c>
    </row>
    <row r="265" spans="1:8" hidden="1" x14ac:dyDescent="0.25">
      <c r="A265">
        <v>264</v>
      </c>
      <c r="B265" s="39">
        <v>47787850</v>
      </c>
      <c r="C265" s="39">
        <f>VLOOKUP(A265,[1]Tabla!F$3:G$394,2,FALSE)</f>
        <v>47787850</v>
      </c>
      <c r="D265" s="39">
        <f t="shared" si="12"/>
        <v>0</v>
      </c>
      <c r="E265" s="43">
        <f t="shared" si="13"/>
        <v>0.20784314423017566</v>
      </c>
      <c r="F265" s="39">
        <f>VLOOKUP(A265,[1]Tabla!F$3:H$394,3,FALSE)</f>
        <v>9932377</v>
      </c>
      <c r="G265" s="39">
        <f>VLOOKUP(A265,[1]Tabla!F$3:I$394,4,FALSE)</f>
        <v>37855473</v>
      </c>
      <c r="H265" s="39">
        <f t="shared" si="14"/>
        <v>0</v>
      </c>
    </row>
    <row r="266" spans="1:8" hidden="1" x14ac:dyDescent="0.25">
      <c r="A266">
        <v>265</v>
      </c>
      <c r="B266" s="39">
        <v>47787850</v>
      </c>
      <c r="C266" s="39">
        <f>VLOOKUP(A266,[1]Tabla!F$3:G$394,2,FALSE)</f>
        <v>47787850</v>
      </c>
      <c r="D266" s="39">
        <f t="shared" si="12"/>
        <v>0</v>
      </c>
      <c r="E266" s="43">
        <f t="shared" si="13"/>
        <v>0.2</v>
      </c>
      <c r="F266" s="39">
        <f>VLOOKUP(A266,[1]Tabla!F$3:H$394,3,FALSE)</f>
        <v>9557570</v>
      </c>
      <c r="G266" s="39">
        <f>VLOOKUP(A266,[1]Tabla!F$3:I$394,4,FALSE)</f>
        <v>38230280</v>
      </c>
      <c r="H266" s="39">
        <f t="shared" si="14"/>
        <v>0</v>
      </c>
    </row>
    <row r="267" spans="1:8" hidden="1" x14ac:dyDescent="0.25">
      <c r="A267">
        <v>266</v>
      </c>
      <c r="B267" s="39">
        <v>47787850</v>
      </c>
      <c r="C267" s="39">
        <f>VLOOKUP(A267,[1]Tabla!F$3:G$394,2,FALSE)</f>
        <v>47787850</v>
      </c>
      <c r="D267" s="39">
        <f t="shared" si="12"/>
        <v>0</v>
      </c>
      <c r="E267" s="43">
        <f t="shared" si="13"/>
        <v>0.19215685576982433</v>
      </c>
      <c r="F267" s="39">
        <f>VLOOKUP(A267,[1]Tabla!F$3:H$394,3,FALSE)</f>
        <v>9182763</v>
      </c>
      <c r="G267" s="39">
        <f>VLOOKUP(A267,[1]Tabla!F$3:I$394,4,FALSE)</f>
        <v>38605087</v>
      </c>
      <c r="H267" s="39">
        <f t="shared" si="14"/>
        <v>0</v>
      </c>
    </row>
    <row r="268" spans="1:8" hidden="1" x14ac:dyDescent="0.25">
      <c r="A268">
        <v>267</v>
      </c>
      <c r="B268" s="39">
        <v>47787850</v>
      </c>
      <c r="C268" s="39">
        <f>VLOOKUP(A268,[1]Tabla!F$3:G$394,2,FALSE)</f>
        <v>47787850</v>
      </c>
      <c r="D268" s="39">
        <f t="shared" si="12"/>
        <v>0</v>
      </c>
      <c r="E268" s="43">
        <f t="shared" si="13"/>
        <v>0.2</v>
      </c>
      <c r="F268" s="39">
        <f>VLOOKUP(A268,[1]Tabla!F$3:H$394,3,FALSE)</f>
        <v>9557570</v>
      </c>
      <c r="G268" s="39">
        <f>VLOOKUP(A268,[1]Tabla!F$3:I$394,4,FALSE)</f>
        <v>38230280</v>
      </c>
      <c r="H268" s="39">
        <f t="shared" si="14"/>
        <v>0</v>
      </c>
    </row>
    <row r="269" spans="1:8" hidden="1" x14ac:dyDescent="0.25">
      <c r="A269">
        <v>268</v>
      </c>
      <c r="B269" s="39">
        <v>31008000</v>
      </c>
      <c r="C269" s="39">
        <f>VLOOKUP(A269,[1]Tabla!F$3:G$394,2,FALSE)</f>
        <v>31008000</v>
      </c>
      <c r="D269" s="39">
        <f t="shared" si="12"/>
        <v>0</v>
      </c>
      <c r="E269" s="43">
        <f t="shared" si="13"/>
        <v>0.21666666666666667</v>
      </c>
      <c r="F269" s="39">
        <f>VLOOKUP(A269,[1]Tabla!F$3:H$394,3,FALSE)</f>
        <v>6718400</v>
      </c>
      <c r="G269" s="39">
        <f>VLOOKUP(A269,[1]Tabla!F$3:I$394,4,FALSE)</f>
        <v>24289600</v>
      </c>
      <c r="H269" s="39">
        <f t="shared" si="14"/>
        <v>0</v>
      </c>
    </row>
    <row r="270" spans="1:8" hidden="1" x14ac:dyDescent="0.25">
      <c r="A270">
        <v>269</v>
      </c>
      <c r="B270" s="39">
        <v>32000000</v>
      </c>
      <c r="C270" s="39">
        <f>VLOOKUP(A270,[1]Tabla!F$3:G$394,2,FALSE)</f>
        <v>32000000</v>
      </c>
      <c r="D270" s="39">
        <f t="shared" si="12"/>
        <v>0</v>
      </c>
      <c r="E270" s="43">
        <f t="shared" si="13"/>
        <v>0.21249999999999999</v>
      </c>
      <c r="F270" s="39">
        <f>VLOOKUP(A270,[1]Tabla!F$3:H$394,3,FALSE)</f>
        <v>6800000</v>
      </c>
      <c r="G270" s="39">
        <f>VLOOKUP(A270,[1]Tabla!F$3:I$394,4,FALSE)</f>
        <v>25200000</v>
      </c>
      <c r="H270" s="39">
        <f t="shared" si="14"/>
        <v>0</v>
      </c>
    </row>
    <row r="271" spans="1:8" hidden="1" x14ac:dyDescent="0.25">
      <c r="A271">
        <v>270</v>
      </c>
      <c r="B271" s="39">
        <v>40500000</v>
      </c>
      <c r="C271" s="39">
        <f>VLOOKUP(A271,[1]Tabla!F$3:G$394,2,FALSE)</f>
        <v>40500000</v>
      </c>
      <c r="D271" s="39">
        <f t="shared" si="12"/>
        <v>0</v>
      </c>
      <c r="E271" s="43">
        <f t="shared" si="13"/>
        <v>0.18888888888888888</v>
      </c>
      <c r="F271" s="39">
        <f>VLOOKUP(A271,[1]Tabla!F$3:H$394,3,FALSE)</f>
        <v>7650000</v>
      </c>
      <c r="G271" s="39">
        <f>VLOOKUP(A271,[1]Tabla!F$3:I$394,4,FALSE)</f>
        <v>32850000</v>
      </c>
      <c r="H271" s="39">
        <f t="shared" si="14"/>
        <v>0</v>
      </c>
    </row>
    <row r="272" spans="1:8" hidden="1" x14ac:dyDescent="0.25">
      <c r="A272">
        <v>271</v>
      </c>
      <c r="B272" s="39">
        <v>39354700</v>
      </c>
      <c r="C272" s="39">
        <f>VLOOKUP(A272,[1]Tabla!F$3:G$394,2,FALSE)</f>
        <v>39354700</v>
      </c>
      <c r="D272" s="39">
        <f t="shared" si="12"/>
        <v>0</v>
      </c>
      <c r="E272" s="43">
        <f t="shared" si="13"/>
        <v>0.20952381799378472</v>
      </c>
      <c r="F272" s="39">
        <f>VLOOKUP(A272,[1]Tabla!F$3:H$394,3,FALSE)</f>
        <v>8245747</v>
      </c>
      <c r="G272" s="39">
        <f>VLOOKUP(A272,[1]Tabla!F$3:I$394,4,FALSE)</f>
        <v>31108953</v>
      </c>
      <c r="H272" s="39">
        <f t="shared" si="14"/>
        <v>0</v>
      </c>
    </row>
    <row r="273" spans="1:8" hidden="1" x14ac:dyDescent="0.25">
      <c r="A273">
        <v>272</v>
      </c>
      <c r="B273" s="39">
        <v>47787850</v>
      </c>
      <c r="C273" s="39">
        <f>VLOOKUP(A273,[1]Tabla!F$3:G$394,2,FALSE)</f>
        <v>47787850</v>
      </c>
      <c r="D273" s="39">
        <f t="shared" si="12"/>
        <v>0</v>
      </c>
      <c r="E273" s="43">
        <f t="shared" si="13"/>
        <v>0.20392156165217729</v>
      </c>
      <c r="F273" s="39">
        <f>VLOOKUP(A273,[1]Tabla!F$3:H$394,3,FALSE)</f>
        <v>9744973</v>
      </c>
      <c r="G273" s="39">
        <f>VLOOKUP(A273,[1]Tabla!F$3:I$394,4,FALSE)</f>
        <v>38042877</v>
      </c>
      <c r="H273" s="39">
        <f t="shared" si="14"/>
        <v>0</v>
      </c>
    </row>
    <row r="274" spans="1:8" hidden="1" x14ac:dyDescent="0.25">
      <c r="A274">
        <v>273</v>
      </c>
      <c r="B274" s="39">
        <v>47787850</v>
      </c>
      <c r="C274" s="39">
        <f>VLOOKUP(A274,[1]Tabla!F$3:G$394,2,FALSE)</f>
        <v>47787850</v>
      </c>
      <c r="D274" s="39">
        <f t="shared" si="12"/>
        <v>0</v>
      </c>
      <c r="E274" s="43">
        <f t="shared" si="13"/>
        <v>0.20392156165217729</v>
      </c>
      <c r="F274" s="39">
        <f>VLOOKUP(A274,[1]Tabla!F$3:H$394,3,FALSE)</f>
        <v>9744973</v>
      </c>
      <c r="G274" s="39">
        <f>VLOOKUP(A274,[1]Tabla!F$3:I$394,4,FALSE)</f>
        <v>38042877</v>
      </c>
      <c r="H274" s="39">
        <f t="shared" si="14"/>
        <v>0</v>
      </c>
    </row>
    <row r="275" spans="1:8" hidden="1" x14ac:dyDescent="0.25">
      <c r="A275">
        <v>274</v>
      </c>
      <c r="B275" s="39">
        <v>3594800</v>
      </c>
      <c r="C275" s="39">
        <f>VLOOKUP(A275,[1]Tabla!F$3:G$394,2,FALSE)</f>
        <v>3594800</v>
      </c>
      <c r="D275" s="39">
        <f t="shared" si="12"/>
        <v>0</v>
      </c>
      <c r="E275" s="43">
        <f t="shared" si="13"/>
        <v>1</v>
      </c>
      <c r="F275" s="39">
        <f>VLOOKUP(A275,[1]Tabla!F$3:H$394,3,FALSE)</f>
        <v>3594800</v>
      </c>
      <c r="G275" s="39">
        <f>VLOOKUP(A275,[1]Tabla!F$3:I$394,4,FALSE)</f>
        <v>0</v>
      </c>
      <c r="H275" s="39">
        <f t="shared" si="14"/>
        <v>0</v>
      </c>
    </row>
    <row r="276" spans="1:8" hidden="1" x14ac:dyDescent="0.25">
      <c r="A276">
        <v>275</v>
      </c>
      <c r="B276" s="39">
        <v>3594800</v>
      </c>
      <c r="C276" s="39">
        <f>VLOOKUP(A276,[1]Tabla!F$3:G$394,2,FALSE)</f>
        <v>3594800</v>
      </c>
      <c r="D276" s="39">
        <f t="shared" si="12"/>
        <v>0</v>
      </c>
      <c r="E276" s="43">
        <f t="shared" si="13"/>
        <v>1</v>
      </c>
      <c r="F276" s="39">
        <f>VLOOKUP(A276,[1]Tabla!F$3:H$394,3,FALSE)</f>
        <v>3594800</v>
      </c>
      <c r="G276" s="39">
        <f>VLOOKUP(A276,[1]Tabla!F$3:I$394,4,FALSE)</f>
        <v>0</v>
      </c>
      <c r="H276" s="39">
        <f t="shared" si="14"/>
        <v>0</v>
      </c>
    </row>
    <row r="277" spans="1:8" hidden="1" x14ac:dyDescent="0.25">
      <c r="A277">
        <v>276</v>
      </c>
      <c r="B277" s="39">
        <v>3594800</v>
      </c>
      <c r="C277" s="39">
        <f>VLOOKUP(A277,[1]Tabla!F$3:G$394,2,FALSE)</f>
        <v>3594800</v>
      </c>
      <c r="D277" s="39">
        <f t="shared" si="12"/>
        <v>0</v>
      </c>
      <c r="E277" s="43">
        <f t="shared" si="13"/>
        <v>1</v>
      </c>
      <c r="F277" s="39">
        <f>VLOOKUP(A277,[1]Tabla!F$3:H$394,3,FALSE)</f>
        <v>3594800</v>
      </c>
      <c r="G277" s="39">
        <f>VLOOKUP(A277,[1]Tabla!F$3:I$394,4,FALSE)</f>
        <v>0</v>
      </c>
      <c r="H277" s="39">
        <f t="shared" si="14"/>
        <v>0</v>
      </c>
    </row>
    <row r="278" spans="1:8" hidden="1" x14ac:dyDescent="0.25">
      <c r="A278">
        <v>277</v>
      </c>
      <c r="B278" s="39">
        <v>3594800</v>
      </c>
      <c r="C278" s="39">
        <f>VLOOKUP(A278,[1]Tabla!F$3:G$394,2,FALSE)</f>
        <v>3594800</v>
      </c>
      <c r="D278" s="39">
        <f t="shared" si="12"/>
        <v>0</v>
      </c>
      <c r="E278" s="43">
        <f t="shared" si="13"/>
        <v>1</v>
      </c>
      <c r="F278" s="39">
        <f>VLOOKUP(A278,[1]Tabla!F$3:H$394,3,FALSE)</f>
        <v>3594800</v>
      </c>
      <c r="G278" s="39">
        <f>VLOOKUP(A278,[1]Tabla!F$3:I$394,4,FALSE)</f>
        <v>0</v>
      </c>
      <c r="H278" s="39">
        <f t="shared" si="14"/>
        <v>0</v>
      </c>
    </row>
    <row r="279" spans="1:8" hidden="1" x14ac:dyDescent="0.25">
      <c r="A279">
        <v>278</v>
      </c>
      <c r="B279" s="39">
        <v>3594800</v>
      </c>
      <c r="C279" s="39">
        <f>VLOOKUP(A279,[1]Tabla!F$3:G$394,2,FALSE)</f>
        <v>3594800</v>
      </c>
      <c r="D279" s="39">
        <f t="shared" si="12"/>
        <v>0</v>
      </c>
      <c r="E279" s="43">
        <f t="shared" si="13"/>
        <v>1</v>
      </c>
      <c r="F279" s="39">
        <f>VLOOKUP(A279,[1]Tabla!F$3:H$394,3,FALSE)</f>
        <v>3594800</v>
      </c>
      <c r="G279" s="39">
        <f>VLOOKUP(A279,[1]Tabla!F$3:I$394,4,FALSE)</f>
        <v>0</v>
      </c>
      <c r="H279" s="39">
        <f t="shared" si="14"/>
        <v>0</v>
      </c>
    </row>
    <row r="280" spans="1:8" hidden="1" x14ac:dyDescent="0.25">
      <c r="A280">
        <v>279</v>
      </c>
      <c r="B280" s="39">
        <v>3594800</v>
      </c>
      <c r="C280" s="39">
        <f>VLOOKUP(A280,[1]Tabla!F$3:G$394,2,FALSE)</f>
        <v>3594800</v>
      </c>
      <c r="D280" s="39">
        <f t="shared" si="12"/>
        <v>0</v>
      </c>
      <c r="E280" s="43">
        <f t="shared" si="13"/>
        <v>1</v>
      </c>
      <c r="F280" s="39">
        <f>VLOOKUP(A280,[1]Tabla!F$3:H$394,3,FALSE)</f>
        <v>3594800</v>
      </c>
      <c r="G280" s="39">
        <f>VLOOKUP(A280,[1]Tabla!F$3:I$394,4,FALSE)</f>
        <v>0</v>
      </c>
      <c r="H280" s="39">
        <f t="shared" si="14"/>
        <v>0</v>
      </c>
    </row>
    <row r="281" spans="1:8" hidden="1" x14ac:dyDescent="0.25">
      <c r="A281">
        <v>280</v>
      </c>
      <c r="B281" s="39">
        <v>3594800</v>
      </c>
      <c r="C281" s="39">
        <f>VLOOKUP(A281,[1]Tabla!F$3:G$394,2,FALSE)</f>
        <v>3594800</v>
      </c>
      <c r="D281" s="39">
        <f t="shared" si="12"/>
        <v>0</v>
      </c>
      <c r="E281" s="43">
        <f t="shared" si="13"/>
        <v>1</v>
      </c>
      <c r="F281" s="39">
        <f>VLOOKUP(A281,[1]Tabla!F$3:H$394,3,FALSE)</f>
        <v>3594800</v>
      </c>
      <c r="G281" s="39">
        <f>VLOOKUP(A281,[1]Tabla!F$3:I$394,4,FALSE)</f>
        <v>0</v>
      </c>
      <c r="H281" s="39">
        <f t="shared" si="14"/>
        <v>0</v>
      </c>
    </row>
    <row r="282" spans="1:8" hidden="1" x14ac:dyDescent="0.25">
      <c r="A282">
        <v>281</v>
      </c>
      <c r="B282" s="39">
        <v>3594800</v>
      </c>
      <c r="C282" s="39">
        <f>VLOOKUP(A282,[1]Tabla!F$3:G$394,2,FALSE)</f>
        <v>3594800</v>
      </c>
      <c r="D282" s="39">
        <f t="shared" si="12"/>
        <v>0</v>
      </c>
      <c r="E282" s="43">
        <f t="shared" si="13"/>
        <v>1</v>
      </c>
      <c r="F282" s="39">
        <f>VLOOKUP(A282,[1]Tabla!F$3:H$394,3,FALSE)</f>
        <v>3594800</v>
      </c>
      <c r="G282" s="39">
        <f>VLOOKUP(A282,[1]Tabla!F$3:I$394,4,FALSE)</f>
        <v>0</v>
      </c>
      <c r="H282" s="39">
        <f t="shared" si="14"/>
        <v>0</v>
      </c>
    </row>
    <row r="283" spans="1:8" hidden="1" x14ac:dyDescent="0.25">
      <c r="A283">
        <v>282</v>
      </c>
      <c r="B283" s="39">
        <v>3594800</v>
      </c>
      <c r="C283" s="39">
        <f>VLOOKUP(A283,[1]Tabla!F$3:G$394,2,FALSE)</f>
        <v>3594800</v>
      </c>
      <c r="D283" s="39">
        <f t="shared" si="12"/>
        <v>0</v>
      </c>
      <c r="E283" s="43">
        <f t="shared" si="13"/>
        <v>1</v>
      </c>
      <c r="F283" s="39">
        <f>VLOOKUP(A283,[1]Tabla!F$3:H$394,3,FALSE)</f>
        <v>3594800</v>
      </c>
      <c r="G283" s="39">
        <f>VLOOKUP(A283,[1]Tabla!F$3:I$394,4,FALSE)</f>
        <v>0</v>
      </c>
      <c r="H283" s="39">
        <f t="shared" si="14"/>
        <v>0</v>
      </c>
    </row>
    <row r="284" spans="1:8" hidden="1" x14ac:dyDescent="0.25">
      <c r="A284">
        <v>283</v>
      </c>
      <c r="B284" s="39">
        <v>47787850</v>
      </c>
      <c r="C284" s="39">
        <f>VLOOKUP(A284,[1]Tabla!F$3:G$394,2,FALSE)</f>
        <v>47787850</v>
      </c>
      <c r="D284" s="39">
        <f t="shared" si="12"/>
        <v>0</v>
      </c>
      <c r="E284" s="43">
        <f t="shared" si="13"/>
        <v>0.20784314423017566</v>
      </c>
      <c r="F284" s="39">
        <f>VLOOKUP(A284,[1]Tabla!F$3:H$394,3,FALSE)</f>
        <v>9932377</v>
      </c>
      <c r="G284" s="39">
        <f>VLOOKUP(A284,[1]Tabla!F$3:I$394,4,FALSE)</f>
        <v>37855473</v>
      </c>
      <c r="H284" s="39">
        <f t="shared" si="14"/>
        <v>0</v>
      </c>
    </row>
    <row r="285" spans="1:8" hidden="1" x14ac:dyDescent="0.25">
      <c r="A285">
        <v>284</v>
      </c>
      <c r="B285" s="39">
        <v>47787850</v>
      </c>
      <c r="C285" s="39">
        <f>VLOOKUP(A285,[1]Tabla!F$3:G$394,2,FALSE)</f>
        <v>47787850</v>
      </c>
      <c r="D285" s="39">
        <f t="shared" si="12"/>
        <v>0</v>
      </c>
      <c r="E285" s="43">
        <f t="shared" si="13"/>
        <v>0.20784314423017566</v>
      </c>
      <c r="F285" s="39">
        <f>VLOOKUP(A285,[1]Tabla!F$3:H$394,3,FALSE)</f>
        <v>9932377</v>
      </c>
      <c r="G285" s="39">
        <f>VLOOKUP(A285,[1]Tabla!F$3:I$394,4,FALSE)</f>
        <v>37855473</v>
      </c>
      <c r="H285" s="39">
        <f t="shared" si="14"/>
        <v>0</v>
      </c>
    </row>
    <row r="286" spans="1:8" hidden="1" x14ac:dyDescent="0.25">
      <c r="A286">
        <v>285</v>
      </c>
      <c r="B286" s="39">
        <v>47787850</v>
      </c>
      <c r="C286" s="39">
        <f>VLOOKUP(A286,[1]Tabla!F$3:G$394,2,FALSE)</f>
        <v>47787850</v>
      </c>
      <c r="D286" s="39">
        <f t="shared" si="12"/>
        <v>0</v>
      </c>
      <c r="E286" s="43">
        <f t="shared" si="13"/>
        <v>0.20392156165217729</v>
      </c>
      <c r="F286" s="39">
        <f>VLOOKUP(A286,[1]Tabla!F$3:H$394,3,FALSE)</f>
        <v>9744973</v>
      </c>
      <c r="G286" s="39">
        <f>VLOOKUP(A286,[1]Tabla!F$3:I$394,4,FALSE)</f>
        <v>38042877</v>
      </c>
      <c r="H286" s="39">
        <f t="shared" si="14"/>
        <v>0</v>
      </c>
    </row>
    <row r="287" spans="1:8" hidden="1" x14ac:dyDescent="0.25">
      <c r="A287">
        <v>286</v>
      </c>
      <c r="B287" s="39">
        <v>27069000</v>
      </c>
      <c r="C287" s="39">
        <f>VLOOKUP(A287,[1]Tabla!F$3:G$394,2,FALSE)</f>
        <v>27069000</v>
      </c>
      <c r="D287" s="39">
        <f t="shared" si="12"/>
        <v>0</v>
      </c>
      <c r="E287" s="43">
        <f t="shared" si="13"/>
        <v>0.24761904761904763</v>
      </c>
      <c r="F287" s="39">
        <f>VLOOKUP(A287,[1]Tabla!F$3:H$394,3,FALSE)</f>
        <v>6702800</v>
      </c>
      <c r="G287" s="39">
        <f>VLOOKUP(A287,[1]Tabla!F$3:I$394,4,FALSE)</f>
        <v>20366200</v>
      </c>
      <c r="H287" s="39">
        <f t="shared" si="14"/>
        <v>0</v>
      </c>
    </row>
    <row r="288" spans="1:8" hidden="1" x14ac:dyDescent="0.25">
      <c r="A288">
        <v>287</v>
      </c>
      <c r="B288" s="39">
        <v>47787850</v>
      </c>
      <c r="C288" s="39">
        <f>VLOOKUP(A288,[1]Tabla!F$3:G$394,2,FALSE)</f>
        <v>47787850</v>
      </c>
      <c r="D288" s="39">
        <f t="shared" si="12"/>
        <v>0</v>
      </c>
      <c r="E288" s="43">
        <f t="shared" si="13"/>
        <v>0.19215685576982433</v>
      </c>
      <c r="F288" s="39">
        <f>VLOOKUP(A288,[1]Tabla!F$3:H$394,3,FALSE)</f>
        <v>9182763</v>
      </c>
      <c r="G288" s="39">
        <f>VLOOKUP(A288,[1]Tabla!F$3:I$394,4,FALSE)</f>
        <v>38605087</v>
      </c>
      <c r="H288" s="39">
        <f t="shared" si="14"/>
        <v>0</v>
      </c>
    </row>
    <row r="289" spans="1:8" hidden="1" x14ac:dyDescent="0.25">
      <c r="A289">
        <v>288</v>
      </c>
      <c r="B289" s="39">
        <v>47787850</v>
      </c>
      <c r="C289" s="39">
        <f>VLOOKUP(A289,[1]Tabla!F$3:G$394,2,FALSE)</f>
        <v>47787850</v>
      </c>
      <c r="D289" s="39">
        <f t="shared" si="12"/>
        <v>0</v>
      </c>
      <c r="E289" s="43">
        <f t="shared" si="13"/>
        <v>0.19215685576982433</v>
      </c>
      <c r="F289" s="39">
        <f>VLOOKUP(A289,[1]Tabla!F$3:H$394,3,FALSE)</f>
        <v>9182763</v>
      </c>
      <c r="G289" s="39">
        <f>VLOOKUP(A289,[1]Tabla!F$3:I$394,4,FALSE)</f>
        <v>38605087</v>
      </c>
      <c r="H289" s="39">
        <f t="shared" si="14"/>
        <v>0</v>
      </c>
    </row>
    <row r="290" spans="1:8" hidden="1" x14ac:dyDescent="0.25">
      <c r="A290">
        <v>289</v>
      </c>
      <c r="B290" s="39">
        <v>3594800</v>
      </c>
      <c r="C290" s="39">
        <f>VLOOKUP(A290,[1]Tabla!F$3:G$394,2,FALSE)</f>
        <v>3594800</v>
      </c>
      <c r="D290" s="39">
        <f t="shared" si="12"/>
        <v>0</v>
      </c>
      <c r="E290" s="43">
        <f t="shared" si="13"/>
        <v>1</v>
      </c>
      <c r="F290" s="39">
        <f>VLOOKUP(A290,[1]Tabla!F$3:H$394,3,FALSE)</f>
        <v>3594800</v>
      </c>
      <c r="G290" s="39">
        <f>VLOOKUP(A290,[1]Tabla!F$3:I$394,4,FALSE)</f>
        <v>0</v>
      </c>
      <c r="H290" s="39">
        <f t="shared" si="14"/>
        <v>0</v>
      </c>
    </row>
    <row r="291" spans="1:8" hidden="1" x14ac:dyDescent="0.25">
      <c r="A291">
        <v>290</v>
      </c>
      <c r="B291" s="39">
        <v>3594800</v>
      </c>
      <c r="C291" s="39">
        <f>VLOOKUP(A291,[1]Tabla!F$3:G$394,2,FALSE)</f>
        <v>3594800</v>
      </c>
      <c r="D291" s="39">
        <f t="shared" si="12"/>
        <v>0</v>
      </c>
      <c r="E291" s="43">
        <f t="shared" si="13"/>
        <v>1</v>
      </c>
      <c r="F291" s="39">
        <f>VLOOKUP(A291,[1]Tabla!F$3:H$394,3,FALSE)</f>
        <v>3594800</v>
      </c>
      <c r="G291" s="39">
        <f>VLOOKUP(A291,[1]Tabla!F$3:I$394,4,FALSE)</f>
        <v>0</v>
      </c>
      <c r="H291" s="39">
        <f t="shared" si="14"/>
        <v>0</v>
      </c>
    </row>
    <row r="292" spans="1:8" hidden="1" x14ac:dyDescent="0.25">
      <c r="A292">
        <v>291</v>
      </c>
      <c r="B292" s="39">
        <v>3594800</v>
      </c>
      <c r="C292" s="39">
        <f>VLOOKUP(A292,[1]Tabla!F$3:G$394,2,FALSE)</f>
        <v>3594800</v>
      </c>
      <c r="D292" s="39">
        <f t="shared" si="12"/>
        <v>0</v>
      </c>
      <c r="E292" s="43">
        <f t="shared" si="13"/>
        <v>1</v>
      </c>
      <c r="F292" s="39">
        <f>VLOOKUP(A292,[1]Tabla!F$3:H$394,3,FALSE)</f>
        <v>3594800</v>
      </c>
      <c r="G292" s="39">
        <f>VLOOKUP(A292,[1]Tabla!F$3:I$394,4,FALSE)</f>
        <v>0</v>
      </c>
      <c r="H292" s="39">
        <f t="shared" si="14"/>
        <v>0</v>
      </c>
    </row>
    <row r="293" spans="1:8" hidden="1" x14ac:dyDescent="0.25">
      <c r="A293">
        <v>292</v>
      </c>
      <c r="B293" s="39">
        <v>47787850</v>
      </c>
      <c r="C293" s="39">
        <f>VLOOKUP(A293,[1]Tabla!F$3:G$394,2,FALSE)</f>
        <v>47787850</v>
      </c>
      <c r="D293" s="39">
        <f t="shared" si="12"/>
        <v>0</v>
      </c>
      <c r="E293" s="43">
        <f t="shared" si="13"/>
        <v>0.2</v>
      </c>
      <c r="F293" s="39">
        <f>VLOOKUP(A293,[1]Tabla!F$3:H$394,3,FALSE)</f>
        <v>9557570</v>
      </c>
      <c r="G293" s="39">
        <f>VLOOKUP(A293,[1]Tabla!F$3:I$394,4,FALSE)</f>
        <v>38230280</v>
      </c>
      <c r="H293" s="39">
        <f t="shared" si="14"/>
        <v>0</v>
      </c>
    </row>
    <row r="294" spans="1:8" hidden="1" x14ac:dyDescent="0.25">
      <c r="A294">
        <v>293</v>
      </c>
      <c r="B294" s="39">
        <v>47787850</v>
      </c>
      <c r="C294" s="39">
        <f>VLOOKUP(A294,[1]Tabla!F$3:G$394,2,FALSE)</f>
        <v>47787850</v>
      </c>
      <c r="D294" s="39">
        <f t="shared" si="12"/>
        <v>0</v>
      </c>
      <c r="E294" s="43">
        <f t="shared" si="13"/>
        <v>0.19607843834782271</v>
      </c>
      <c r="F294" s="39">
        <f>VLOOKUP(A294,[1]Tabla!F$3:H$394,3,FALSE)</f>
        <v>9370167</v>
      </c>
      <c r="G294" s="39">
        <f>VLOOKUP(A294,[1]Tabla!F$3:I$394,4,FALSE)</f>
        <v>38417683</v>
      </c>
      <c r="H294" s="39">
        <f t="shared" si="14"/>
        <v>0</v>
      </c>
    </row>
    <row r="295" spans="1:8" hidden="1" x14ac:dyDescent="0.25">
      <c r="A295">
        <v>294</v>
      </c>
      <c r="B295" s="39">
        <v>47787850</v>
      </c>
      <c r="C295" s="39">
        <f>VLOOKUP(A295,[1]Tabla!F$3:G$394,2,FALSE)</f>
        <v>47787850</v>
      </c>
      <c r="D295" s="39">
        <f t="shared" si="12"/>
        <v>0</v>
      </c>
      <c r="E295" s="43">
        <f t="shared" si="13"/>
        <v>0.2</v>
      </c>
      <c r="F295" s="39">
        <f>VLOOKUP(A295,[1]Tabla!F$3:H$394,3,FALSE)</f>
        <v>9557570</v>
      </c>
      <c r="G295" s="39">
        <f>VLOOKUP(A295,[1]Tabla!F$3:I$394,4,FALSE)</f>
        <v>38230280</v>
      </c>
      <c r="H295" s="39">
        <f t="shared" si="14"/>
        <v>0</v>
      </c>
    </row>
    <row r="296" spans="1:8" hidden="1" x14ac:dyDescent="0.25">
      <c r="A296">
        <v>295</v>
      </c>
      <c r="B296" s="39">
        <v>44976800</v>
      </c>
      <c r="C296" s="39">
        <f>VLOOKUP(A296,[1]Tabla!F$3:G$394,2,FALSE)</f>
        <v>44976800</v>
      </c>
      <c r="D296" s="39">
        <f t="shared" si="12"/>
        <v>0</v>
      </c>
      <c r="E296" s="43">
        <f t="shared" si="13"/>
        <v>0.21249999999999999</v>
      </c>
      <c r="F296" s="39">
        <f>VLOOKUP(A296,[1]Tabla!F$3:H$394,3,FALSE)</f>
        <v>9557570</v>
      </c>
      <c r="G296" s="39">
        <f>VLOOKUP(A296,[1]Tabla!F$3:I$394,4,FALSE)</f>
        <v>35419230</v>
      </c>
      <c r="H296" s="39">
        <f t="shared" si="14"/>
        <v>0</v>
      </c>
    </row>
    <row r="297" spans="1:8" hidden="1" x14ac:dyDescent="0.25">
      <c r="A297">
        <v>296</v>
      </c>
      <c r="B297" s="39">
        <v>52200000</v>
      </c>
      <c r="C297" s="39">
        <f>VLOOKUP(A297,[1]Tabla!F$3:G$394,2,FALSE)</f>
        <v>52200000</v>
      </c>
      <c r="D297" s="39">
        <f t="shared" si="12"/>
        <v>0</v>
      </c>
      <c r="E297" s="43">
        <f t="shared" si="13"/>
        <v>0.18518519157088123</v>
      </c>
      <c r="F297" s="39">
        <f>VLOOKUP(A297,[1]Tabla!F$3:H$394,3,FALSE)</f>
        <v>9666667</v>
      </c>
      <c r="G297" s="39">
        <f>VLOOKUP(A297,[1]Tabla!F$3:I$394,4,FALSE)</f>
        <v>42533333</v>
      </c>
      <c r="H297" s="39">
        <f t="shared" si="14"/>
        <v>0</v>
      </c>
    </row>
    <row r="298" spans="1:8" hidden="1" x14ac:dyDescent="0.25">
      <c r="A298">
        <v>297</v>
      </c>
      <c r="B298" s="39">
        <v>58500000</v>
      </c>
      <c r="C298" s="39">
        <f>VLOOKUP(A298,[1]Tabla!F$3:G$394,2,FALSE)</f>
        <v>58500000</v>
      </c>
      <c r="D298" s="39">
        <f t="shared" si="12"/>
        <v>0</v>
      </c>
      <c r="E298" s="43">
        <f t="shared" si="13"/>
        <v>0.18888888888888888</v>
      </c>
      <c r="F298" s="39">
        <f>VLOOKUP(A298,[1]Tabla!F$3:H$394,3,FALSE)</f>
        <v>11050000</v>
      </c>
      <c r="G298" s="39">
        <f>VLOOKUP(A298,[1]Tabla!F$3:I$394,4,FALSE)</f>
        <v>47450000</v>
      </c>
      <c r="H298" s="39">
        <f t="shared" si="14"/>
        <v>0</v>
      </c>
    </row>
    <row r="299" spans="1:8" hidden="1" x14ac:dyDescent="0.25">
      <c r="A299">
        <v>298</v>
      </c>
      <c r="B299" s="39">
        <v>68000000</v>
      </c>
      <c r="C299" s="39">
        <f>VLOOKUP(A299,[1]Tabla!F$3:G$394,2,FALSE)</f>
        <v>68000000</v>
      </c>
      <c r="D299" s="39">
        <f t="shared" si="12"/>
        <v>0</v>
      </c>
      <c r="E299" s="43">
        <f t="shared" si="13"/>
        <v>0.2</v>
      </c>
      <c r="F299" s="39">
        <f>VLOOKUP(A299,[1]Tabla!F$3:H$394,3,FALSE)</f>
        <v>13600000</v>
      </c>
      <c r="G299" s="39">
        <f>VLOOKUP(A299,[1]Tabla!F$3:I$394,4,FALSE)</f>
        <v>54400000</v>
      </c>
      <c r="H299" s="39">
        <f t="shared" si="14"/>
        <v>0</v>
      </c>
    </row>
    <row r="300" spans="1:8" hidden="1" x14ac:dyDescent="0.25">
      <c r="A300">
        <v>299</v>
      </c>
      <c r="B300" s="39">
        <v>42300000</v>
      </c>
      <c r="C300" s="39">
        <f>VLOOKUP(A300,[1]Tabla!F$3:G$394,2,FALSE)</f>
        <v>42300000</v>
      </c>
      <c r="D300" s="39">
        <f t="shared" si="12"/>
        <v>0</v>
      </c>
      <c r="E300" s="43">
        <f t="shared" si="13"/>
        <v>0.18148148936170214</v>
      </c>
      <c r="F300" s="39">
        <f>VLOOKUP(A300,[1]Tabla!F$3:H$394,3,FALSE)</f>
        <v>7676667</v>
      </c>
      <c r="G300" s="39">
        <f>VLOOKUP(A300,[1]Tabla!F$3:I$394,4,FALSE)</f>
        <v>34623333</v>
      </c>
      <c r="H300" s="39">
        <f t="shared" si="14"/>
        <v>0</v>
      </c>
    </row>
    <row r="301" spans="1:8" hidden="1" x14ac:dyDescent="0.25">
      <c r="A301">
        <v>300</v>
      </c>
      <c r="B301" s="39">
        <v>42000000</v>
      </c>
      <c r="C301" s="39">
        <f>VLOOKUP(A301,[1]Tabla!F$3:G$394,2,FALSE)</f>
        <v>42000000</v>
      </c>
      <c r="D301" s="39">
        <f t="shared" si="12"/>
        <v>0</v>
      </c>
      <c r="E301" s="43">
        <f t="shared" si="13"/>
        <v>0.25555554761904764</v>
      </c>
      <c r="F301" s="39">
        <f>VLOOKUP(A301,[1]Tabla!F$3:H$394,3,FALSE)</f>
        <v>10733333</v>
      </c>
      <c r="G301" s="39">
        <f>VLOOKUP(A301,[1]Tabla!F$3:I$394,4,FALSE)</f>
        <v>31266667</v>
      </c>
      <c r="H301" s="39">
        <f t="shared" si="14"/>
        <v>0</v>
      </c>
    </row>
    <row r="302" spans="1:8" hidden="1" x14ac:dyDescent="0.25">
      <c r="A302">
        <v>301</v>
      </c>
      <c r="B302" s="39">
        <v>47787850</v>
      </c>
      <c r="C302" s="39">
        <f>VLOOKUP(A302,[1]Tabla!F$3:G$394,2,FALSE)</f>
        <v>47787850</v>
      </c>
      <c r="D302" s="39">
        <f t="shared" si="12"/>
        <v>0</v>
      </c>
      <c r="E302" s="43">
        <f t="shared" si="13"/>
        <v>0.19607843834782271</v>
      </c>
      <c r="F302" s="39">
        <f>VLOOKUP(A302,[1]Tabla!F$3:H$394,3,FALSE)</f>
        <v>9370167</v>
      </c>
      <c r="G302" s="39">
        <f>VLOOKUP(A302,[1]Tabla!F$3:I$394,4,FALSE)</f>
        <v>38417683</v>
      </c>
      <c r="H302" s="39">
        <f t="shared" si="14"/>
        <v>0</v>
      </c>
    </row>
    <row r="303" spans="1:8" hidden="1" x14ac:dyDescent="0.25">
      <c r="A303">
        <v>302</v>
      </c>
      <c r="B303" s="39">
        <v>48000000</v>
      </c>
      <c r="C303" s="39">
        <f>VLOOKUP(A303,[1]Tabla!F$3:G$394,2,FALSE)</f>
        <v>48000000</v>
      </c>
      <c r="D303" s="39">
        <f t="shared" si="12"/>
        <v>0</v>
      </c>
      <c r="E303" s="43">
        <f t="shared" si="13"/>
        <v>0.27777777083333333</v>
      </c>
      <c r="F303" s="39">
        <f>VLOOKUP(A303,[1]Tabla!F$3:H$394,3,FALSE)</f>
        <v>13333333</v>
      </c>
      <c r="G303" s="39">
        <f>VLOOKUP(A303,[1]Tabla!F$3:I$394,4,FALSE)</f>
        <v>34666667</v>
      </c>
      <c r="H303" s="39">
        <f t="shared" si="14"/>
        <v>0</v>
      </c>
    </row>
    <row r="304" spans="1:8" hidden="1" x14ac:dyDescent="0.25">
      <c r="A304">
        <v>303</v>
      </c>
      <c r="B304" s="39">
        <v>40375000</v>
      </c>
      <c r="C304" s="39">
        <f>VLOOKUP(A304,[1]Tabla!F$3:G$394,2,FALSE)</f>
        <v>40375000</v>
      </c>
      <c r="D304" s="39">
        <f t="shared" si="12"/>
        <v>0</v>
      </c>
      <c r="E304" s="43">
        <f t="shared" si="13"/>
        <v>0.17192983281733745</v>
      </c>
      <c r="F304" s="39">
        <f>VLOOKUP(A304,[1]Tabla!F$3:H$394,3,FALSE)</f>
        <v>6941667</v>
      </c>
      <c r="G304" s="39">
        <f>VLOOKUP(A304,[1]Tabla!F$3:I$394,4,FALSE)</f>
        <v>33433333</v>
      </c>
      <c r="H304" s="39">
        <f t="shared" si="14"/>
        <v>0</v>
      </c>
    </row>
    <row r="305" spans="1:8" hidden="1" x14ac:dyDescent="0.25">
      <c r="A305">
        <v>304</v>
      </c>
      <c r="B305" s="39">
        <v>63000000</v>
      </c>
      <c r="C305" s="39">
        <f>VLOOKUP(A305,[1]Tabla!F$3:G$394,2,FALSE)</f>
        <v>63000000</v>
      </c>
      <c r="D305" s="39">
        <f t="shared" si="12"/>
        <v>0</v>
      </c>
      <c r="E305" s="43">
        <f t="shared" si="13"/>
        <v>0.18148147619047619</v>
      </c>
      <c r="F305" s="39">
        <f>VLOOKUP(A305,[1]Tabla!F$3:H$394,3,FALSE)</f>
        <v>11433333</v>
      </c>
      <c r="G305" s="39">
        <f>VLOOKUP(A305,[1]Tabla!F$3:I$394,4,FALSE)</f>
        <v>51566667</v>
      </c>
      <c r="H305" s="39">
        <f t="shared" si="14"/>
        <v>0</v>
      </c>
    </row>
    <row r="306" spans="1:8" hidden="1" x14ac:dyDescent="0.25">
      <c r="A306">
        <v>305</v>
      </c>
      <c r="B306" s="39">
        <v>72000000</v>
      </c>
      <c r="C306" s="39">
        <f>VLOOKUP(A306,[1]Tabla!F$3:G$394,2,FALSE)</f>
        <v>72000000</v>
      </c>
      <c r="D306" s="39">
        <f t="shared" si="12"/>
        <v>0</v>
      </c>
      <c r="E306" s="43">
        <f t="shared" si="13"/>
        <v>0.16666666666666666</v>
      </c>
      <c r="F306" s="39">
        <f>VLOOKUP(A306,[1]Tabla!F$3:H$394,3,FALSE)</f>
        <v>12000000</v>
      </c>
      <c r="G306" s="39">
        <f>VLOOKUP(A306,[1]Tabla!F$3:I$394,4,FALSE)</f>
        <v>60000000</v>
      </c>
      <c r="H306" s="39">
        <f t="shared" si="14"/>
        <v>0</v>
      </c>
    </row>
    <row r="307" spans="1:8" hidden="1" x14ac:dyDescent="0.25">
      <c r="A307">
        <v>306</v>
      </c>
      <c r="B307" s="39">
        <v>52250000</v>
      </c>
      <c r="C307" s="39">
        <f>VLOOKUP(A307,[1]Tabla!F$3:G$394,2,FALSE)</f>
        <v>52250000</v>
      </c>
      <c r="D307" s="39">
        <f t="shared" si="12"/>
        <v>0</v>
      </c>
      <c r="E307" s="43">
        <f t="shared" si="13"/>
        <v>0.17192981818181818</v>
      </c>
      <c r="F307" s="39">
        <f>VLOOKUP(A307,[1]Tabla!F$3:H$394,3,FALSE)</f>
        <v>8983333</v>
      </c>
      <c r="G307" s="39">
        <f>VLOOKUP(A307,[1]Tabla!F$3:I$394,4,FALSE)</f>
        <v>43266667</v>
      </c>
      <c r="H307" s="39">
        <f t="shared" si="14"/>
        <v>0</v>
      </c>
    </row>
    <row r="308" spans="1:8" hidden="1" x14ac:dyDescent="0.25">
      <c r="A308">
        <v>307</v>
      </c>
      <c r="B308" s="39">
        <v>41400000</v>
      </c>
      <c r="C308" s="39">
        <f>VLOOKUP(A308,[1]Tabla!F$3:G$394,2,FALSE)</f>
        <v>41400000</v>
      </c>
      <c r="D308" s="39">
        <f t="shared" si="12"/>
        <v>0</v>
      </c>
      <c r="E308" s="43">
        <f t="shared" si="13"/>
        <v>0.17037036231884059</v>
      </c>
      <c r="F308" s="39">
        <f>VLOOKUP(A308,[1]Tabla!F$3:H$394,3,FALSE)</f>
        <v>7053333</v>
      </c>
      <c r="G308" s="39">
        <f>VLOOKUP(A308,[1]Tabla!F$3:I$394,4,FALSE)</f>
        <v>34346667</v>
      </c>
      <c r="H308" s="39">
        <f t="shared" si="14"/>
        <v>0</v>
      </c>
    </row>
    <row r="309" spans="1:8" hidden="1" x14ac:dyDescent="0.25">
      <c r="A309">
        <v>308</v>
      </c>
      <c r="B309" s="39">
        <v>72000000</v>
      </c>
      <c r="C309" s="39">
        <f>VLOOKUP(A309,[1]Tabla!F$3:G$394,2,FALSE)</f>
        <v>72000000</v>
      </c>
      <c r="D309" s="39">
        <f t="shared" si="12"/>
        <v>0</v>
      </c>
      <c r="E309" s="43">
        <f t="shared" si="13"/>
        <v>0.15925926388888889</v>
      </c>
      <c r="F309" s="39">
        <f>VLOOKUP(A309,[1]Tabla!F$3:H$394,3,FALSE)</f>
        <v>11466667</v>
      </c>
      <c r="G309" s="39">
        <f>VLOOKUP(A309,[1]Tabla!F$3:I$394,4,FALSE)</f>
        <v>60533333</v>
      </c>
      <c r="H309" s="39">
        <f t="shared" si="14"/>
        <v>0</v>
      </c>
    </row>
    <row r="310" spans="1:8" hidden="1" x14ac:dyDescent="0.25">
      <c r="A310">
        <v>309</v>
      </c>
      <c r="B310" s="39">
        <v>45000000</v>
      </c>
      <c r="C310" s="39">
        <f>VLOOKUP(A310,[1]Tabla!F$3:G$394,2,FALSE)</f>
        <v>45000000</v>
      </c>
      <c r="D310" s="39">
        <f t="shared" si="12"/>
        <v>0</v>
      </c>
      <c r="E310" s="43">
        <f t="shared" si="13"/>
        <v>0.25333333333333335</v>
      </c>
      <c r="F310" s="39">
        <f>VLOOKUP(A310,[1]Tabla!F$3:H$394,3,FALSE)</f>
        <v>11400000</v>
      </c>
      <c r="G310" s="39">
        <f>VLOOKUP(A310,[1]Tabla!F$3:I$394,4,FALSE)</f>
        <v>33600000</v>
      </c>
      <c r="H310" s="39">
        <f t="shared" si="14"/>
        <v>0</v>
      </c>
    </row>
    <row r="311" spans="1:8" hidden="1" x14ac:dyDescent="0.25">
      <c r="A311">
        <v>310</v>
      </c>
      <c r="B311" s="39">
        <v>90000000</v>
      </c>
      <c r="C311" s="39">
        <f>VLOOKUP(A311,[1]Tabla!F$3:G$394,2,FALSE)</f>
        <v>90000000</v>
      </c>
      <c r="D311" s="39">
        <f t="shared" si="12"/>
        <v>0</v>
      </c>
      <c r="E311" s="43">
        <f t="shared" si="13"/>
        <v>0.17037036666666666</v>
      </c>
      <c r="F311" s="39">
        <f>VLOOKUP(A311,[1]Tabla!F$3:H$394,3,FALSE)</f>
        <v>15333333</v>
      </c>
      <c r="G311" s="39">
        <f>VLOOKUP(A311,[1]Tabla!F$3:I$394,4,FALSE)</f>
        <v>74666667</v>
      </c>
      <c r="H311" s="39">
        <f t="shared" si="14"/>
        <v>0</v>
      </c>
    </row>
    <row r="312" spans="1:8" hidden="1" x14ac:dyDescent="0.25">
      <c r="A312">
        <v>311</v>
      </c>
      <c r="B312" s="39">
        <v>12350000</v>
      </c>
      <c r="C312" s="39">
        <f>VLOOKUP(A312,[1]Tabla!F$3:G$394,2,FALSE)</f>
        <v>12350000</v>
      </c>
      <c r="D312" s="39">
        <f t="shared" si="12"/>
        <v>0</v>
      </c>
      <c r="E312" s="43">
        <f t="shared" si="13"/>
        <v>0.13813319838056681</v>
      </c>
      <c r="F312" s="39">
        <f>VLOOKUP(A312,[1]Tabla!F$3:H$394,3,FALSE)</f>
        <v>1705945</v>
      </c>
      <c r="G312" s="39">
        <f>VLOOKUP(A312,[1]Tabla!F$3:I$394,4,FALSE)</f>
        <v>10644055</v>
      </c>
      <c r="H312" s="39">
        <f t="shared" si="14"/>
        <v>0</v>
      </c>
    </row>
    <row r="313" spans="1:8" hidden="1" x14ac:dyDescent="0.25">
      <c r="A313">
        <v>312</v>
      </c>
      <c r="B313" s="39">
        <v>19944797</v>
      </c>
      <c r="C313" s="39">
        <f>VLOOKUP(A313,[1]Tabla!F$3:G$394,2,FALSE)</f>
        <v>19944797</v>
      </c>
      <c r="D313" s="39">
        <f t="shared" si="12"/>
        <v>0</v>
      </c>
      <c r="E313" s="43">
        <f t="shared" si="13"/>
        <v>0</v>
      </c>
      <c r="F313" s="39">
        <f>VLOOKUP(A313,[1]Tabla!F$3:H$394,3,FALSE)</f>
        <v>0</v>
      </c>
      <c r="G313" s="39">
        <f>VLOOKUP(A313,[1]Tabla!F$3:I$394,4,FALSE)</f>
        <v>19944797</v>
      </c>
      <c r="H313" s="39">
        <f t="shared" si="14"/>
        <v>0</v>
      </c>
    </row>
    <row r="314" spans="1:8" hidden="1" x14ac:dyDescent="0.25">
      <c r="A314">
        <v>313</v>
      </c>
      <c r="B314" s="39">
        <v>8500000</v>
      </c>
      <c r="C314" s="39">
        <f>VLOOKUP(A314,[1]Tabla!F$3:G$394,2,FALSE)</f>
        <v>8500000</v>
      </c>
      <c r="D314" s="39">
        <f t="shared" si="12"/>
        <v>0</v>
      </c>
      <c r="E314" s="43">
        <f t="shared" si="13"/>
        <v>0.75</v>
      </c>
      <c r="F314" s="39">
        <f>VLOOKUP(A314,[1]Tabla!F$3:H$394,3,FALSE)</f>
        <v>6375000</v>
      </c>
      <c r="G314" s="39">
        <f>VLOOKUP(A314,[1]Tabla!F$3:I$394,4,FALSE)</f>
        <v>2125000</v>
      </c>
      <c r="H314" s="39">
        <f t="shared" si="14"/>
        <v>0</v>
      </c>
    </row>
    <row r="315" spans="1:8" hidden="1" x14ac:dyDescent="0.25">
      <c r="A315">
        <v>314</v>
      </c>
      <c r="B315" s="39">
        <v>36082667</v>
      </c>
      <c r="C315" s="39">
        <f>VLOOKUP(A315,[1]Tabla!F$3:G$394,2,FALSE)</f>
        <v>36082667</v>
      </c>
      <c r="D315" s="39">
        <f t="shared" si="12"/>
        <v>0</v>
      </c>
      <c r="E315" s="43">
        <f t="shared" si="13"/>
        <v>0.16071428422959977</v>
      </c>
      <c r="F315" s="39">
        <f>VLOOKUP(A315,[1]Tabla!F$3:H$394,3,FALSE)</f>
        <v>5799000</v>
      </c>
      <c r="G315" s="39">
        <f>VLOOKUP(A315,[1]Tabla!F$3:I$394,4,FALSE)</f>
        <v>30283667</v>
      </c>
      <c r="H315" s="39">
        <f t="shared" si="14"/>
        <v>0</v>
      </c>
    </row>
    <row r="316" spans="1:8" hidden="1" x14ac:dyDescent="0.25">
      <c r="A316">
        <v>315</v>
      </c>
      <c r="B316" s="39">
        <v>56307200</v>
      </c>
      <c r="C316" s="39">
        <f>VLOOKUP(A316,[1]Tabla!F$3:G$394,2,FALSE)</f>
        <v>56307200</v>
      </c>
      <c r="D316" s="39">
        <f t="shared" si="12"/>
        <v>0</v>
      </c>
      <c r="E316" s="43">
        <f t="shared" si="13"/>
        <v>0.15833333925323936</v>
      </c>
      <c r="F316" s="39">
        <f>VLOOKUP(A316,[1]Tabla!F$3:H$394,3,FALSE)</f>
        <v>8915307</v>
      </c>
      <c r="G316" s="39">
        <f>VLOOKUP(A316,[1]Tabla!F$3:I$394,4,FALSE)</f>
        <v>47391893</v>
      </c>
      <c r="H316" s="39">
        <f t="shared" si="14"/>
        <v>0</v>
      </c>
    </row>
    <row r="317" spans="1:8" hidden="1" x14ac:dyDescent="0.25">
      <c r="A317">
        <v>316</v>
      </c>
      <c r="B317" s="39">
        <v>5574149</v>
      </c>
      <c r="C317" s="39">
        <f>VLOOKUP(A317,[1]Tabla!F$3:G$394,2,FALSE)</f>
        <v>5574149</v>
      </c>
      <c r="D317" s="39">
        <f t="shared" si="12"/>
        <v>0</v>
      </c>
      <c r="E317" s="43">
        <f t="shared" si="13"/>
        <v>0</v>
      </c>
      <c r="F317" s="39">
        <f>VLOOKUP(A317,[1]Tabla!F$3:H$394,3,FALSE)</f>
        <v>0</v>
      </c>
      <c r="G317" s="39">
        <f>VLOOKUP(A317,[1]Tabla!F$3:I$394,4,FALSE)</f>
        <v>5574149</v>
      </c>
      <c r="H317" s="39">
        <f t="shared" si="14"/>
        <v>0</v>
      </c>
    </row>
    <row r="318" spans="1:8" hidden="1" x14ac:dyDescent="0.25">
      <c r="A318">
        <v>317</v>
      </c>
      <c r="B318" s="39">
        <v>423237</v>
      </c>
      <c r="C318" s="39">
        <f>VLOOKUP(A318,[1]Tabla!F$3:G$394,2,FALSE)</f>
        <v>423237</v>
      </c>
      <c r="D318" s="39">
        <f t="shared" si="12"/>
        <v>0</v>
      </c>
      <c r="E318" s="43">
        <f t="shared" si="13"/>
        <v>0</v>
      </c>
      <c r="F318" s="39">
        <f>VLOOKUP(A318,[1]Tabla!F$3:H$394,3,FALSE)</f>
        <v>0</v>
      </c>
      <c r="G318" s="39">
        <f>VLOOKUP(A318,[1]Tabla!F$3:I$394,4,FALSE)</f>
        <v>423237</v>
      </c>
      <c r="H318" s="39">
        <f t="shared" si="14"/>
        <v>0</v>
      </c>
    </row>
    <row r="319" spans="1:8" hidden="1" x14ac:dyDescent="0.25">
      <c r="A319">
        <v>318</v>
      </c>
      <c r="B319" s="39">
        <v>36125000</v>
      </c>
      <c r="C319" s="39">
        <f>VLOOKUP(A319,[1]Tabla!F$3:G$394,2,FALSE)</f>
        <v>36125000</v>
      </c>
      <c r="D319" s="39">
        <f t="shared" si="12"/>
        <v>0</v>
      </c>
      <c r="E319" s="43">
        <f t="shared" si="13"/>
        <v>0.16470588235294117</v>
      </c>
      <c r="F319" s="39">
        <f>VLOOKUP(A319,[1]Tabla!F$3:H$394,3,FALSE)</f>
        <v>5950000</v>
      </c>
      <c r="G319" s="39">
        <f>VLOOKUP(A319,[1]Tabla!F$3:I$394,4,FALSE)</f>
        <v>30175000</v>
      </c>
      <c r="H319" s="39">
        <f t="shared" si="14"/>
        <v>0</v>
      </c>
    </row>
    <row r="320" spans="1:8" hidden="1" x14ac:dyDescent="0.25">
      <c r="A320">
        <v>319</v>
      </c>
      <c r="B320" s="39">
        <v>43350000</v>
      </c>
      <c r="C320" s="39">
        <f>VLOOKUP(A320,[1]Tabla!F$3:G$394,2,FALSE)</f>
        <v>43350000</v>
      </c>
      <c r="D320" s="39">
        <f t="shared" si="12"/>
        <v>0</v>
      </c>
      <c r="E320" s="43">
        <f t="shared" si="13"/>
        <v>0.14509803921568629</v>
      </c>
      <c r="F320" s="39">
        <f>VLOOKUP(A320,[1]Tabla!F$3:H$394,3,FALSE)</f>
        <v>6290000</v>
      </c>
      <c r="G320" s="39">
        <f>VLOOKUP(A320,[1]Tabla!F$3:I$394,4,FALSE)</f>
        <v>37060000</v>
      </c>
      <c r="H320" s="39">
        <f t="shared" si="14"/>
        <v>0</v>
      </c>
    </row>
    <row r="321" spans="1:8" hidden="1" x14ac:dyDescent="0.25">
      <c r="A321">
        <v>320</v>
      </c>
      <c r="B321" s="39">
        <v>49300000</v>
      </c>
      <c r="C321" s="39">
        <f>VLOOKUP(A321,[1]Tabla!F$3:G$394,2,FALSE)</f>
        <v>49300000</v>
      </c>
      <c r="D321" s="39">
        <f t="shared" si="12"/>
        <v>0</v>
      </c>
      <c r="E321" s="43">
        <f t="shared" si="13"/>
        <v>0.14901961460446247</v>
      </c>
      <c r="F321" s="39">
        <f>VLOOKUP(A321,[1]Tabla!F$3:H$394,3,FALSE)</f>
        <v>7346667</v>
      </c>
      <c r="G321" s="39">
        <f>VLOOKUP(A321,[1]Tabla!F$3:I$394,4,FALSE)</f>
        <v>41953333</v>
      </c>
      <c r="H321" s="39">
        <f t="shared" si="14"/>
        <v>0</v>
      </c>
    </row>
    <row r="322" spans="1:8" hidden="1" x14ac:dyDescent="0.25">
      <c r="A322">
        <v>321</v>
      </c>
      <c r="B322" s="39">
        <v>24650000</v>
      </c>
      <c r="C322" s="39">
        <f>VLOOKUP(A322,[1]Tabla!F$3:G$394,2,FALSE)</f>
        <v>24650000</v>
      </c>
      <c r="D322" s="39">
        <f t="shared" si="12"/>
        <v>0</v>
      </c>
      <c r="E322" s="43">
        <f t="shared" si="13"/>
        <v>0.16470588235294117</v>
      </c>
      <c r="F322" s="39">
        <f>VLOOKUP(A322,[1]Tabla!F$3:H$394,3,FALSE)</f>
        <v>4060000</v>
      </c>
      <c r="G322" s="39">
        <f>VLOOKUP(A322,[1]Tabla!F$3:I$394,4,FALSE)</f>
        <v>20590000</v>
      </c>
      <c r="H322" s="39">
        <f t="shared" si="14"/>
        <v>0</v>
      </c>
    </row>
    <row r="323" spans="1:8" hidden="1" x14ac:dyDescent="0.25">
      <c r="A323">
        <v>322</v>
      </c>
      <c r="B323" s="39">
        <v>72000000</v>
      </c>
      <c r="C323" s="39">
        <f>VLOOKUP(A323,[1]Tabla!F$3:G$394,2,FALSE)</f>
        <v>72000000</v>
      </c>
      <c r="D323" s="39">
        <f t="shared" si="12"/>
        <v>0</v>
      </c>
      <c r="E323" s="43">
        <f t="shared" si="13"/>
        <v>0.15555555555555556</v>
      </c>
      <c r="F323" s="39">
        <f>VLOOKUP(A323,[1]Tabla!F$3:H$394,3,FALSE)</f>
        <v>11200000</v>
      </c>
      <c r="G323" s="39">
        <f>VLOOKUP(A323,[1]Tabla!F$3:I$394,4,FALSE)</f>
        <v>60800000</v>
      </c>
      <c r="H323" s="39">
        <f t="shared" si="14"/>
        <v>0</v>
      </c>
    </row>
    <row r="324" spans="1:8" hidden="1" x14ac:dyDescent="0.25">
      <c r="A324">
        <v>323</v>
      </c>
      <c r="B324" s="39">
        <v>49500000</v>
      </c>
      <c r="C324" s="39">
        <f>VLOOKUP(A324,[1]Tabla!F$3:G$394,2,FALSE)</f>
        <v>49500000</v>
      </c>
      <c r="D324" s="39">
        <f t="shared" ref="D324:D387" si="15">B324-C324</f>
        <v>0</v>
      </c>
      <c r="E324" s="43">
        <f t="shared" ref="E324:E387" si="16">F324/C324</f>
        <v>0.1111111111111111</v>
      </c>
      <c r="F324" s="39">
        <f>VLOOKUP(A324,[1]Tabla!F$3:H$394,3,FALSE)</f>
        <v>5500000</v>
      </c>
      <c r="G324" s="39">
        <f>VLOOKUP(A324,[1]Tabla!F$3:I$394,4,FALSE)</f>
        <v>44000000</v>
      </c>
      <c r="H324" s="39">
        <f t="shared" ref="H324:H387" si="17">F324+G324-C324</f>
        <v>0</v>
      </c>
    </row>
    <row r="325" spans="1:8" hidden="1" x14ac:dyDescent="0.25">
      <c r="A325">
        <v>324</v>
      </c>
      <c r="B325" s="39">
        <v>248225720</v>
      </c>
      <c r="C325" s="39">
        <f>VLOOKUP(A325,[1]Tabla!F$3:G$394,2,FALSE)</f>
        <v>248225720</v>
      </c>
      <c r="D325" s="39">
        <f t="shared" si="15"/>
        <v>0</v>
      </c>
      <c r="E325" s="43">
        <f t="shared" si="16"/>
        <v>0.1059515065562102</v>
      </c>
      <c r="F325" s="39">
        <f>VLOOKUP(A325,[1]Tabla!F$3:H$394,3,FALSE)</f>
        <v>26299889</v>
      </c>
      <c r="G325" s="39">
        <f>VLOOKUP(A325,[1]Tabla!F$3:I$394,4,FALSE)</f>
        <v>221925831</v>
      </c>
      <c r="H325" s="39">
        <f t="shared" si="17"/>
        <v>0</v>
      </c>
    </row>
    <row r="326" spans="1:8" hidden="1" x14ac:dyDescent="0.25">
      <c r="A326">
        <v>325</v>
      </c>
      <c r="B326" s="39">
        <v>53550000</v>
      </c>
      <c r="C326" s="39">
        <f>VLOOKUP(A326,[1]Tabla!F$3:G$394,2,FALSE)</f>
        <v>53550000</v>
      </c>
      <c r="D326" s="39">
        <f t="shared" si="15"/>
        <v>0</v>
      </c>
      <c r="E326" s="43">
        <f t="shared" si="16"/>
        <v>0.14509803921568629</v>
      </c>
      <c r="F326" s="39">
        <f>VLOOKUP(A326,[1]Tabla!F$3:H$394,3,FALSE)</f>
        <v>7770000</v>
      </c>
      <c r="G326" s="39">
        <f>VLOOKUP(A326,[1]Tabla!F$3:I$394,4,FALSE)</f>
        <v>45780000</v>
      </c>
      <c r="H326" s="39">
        <f t="shared" si="17"/>
        <v>0</v>
      </c>
    </row>
    <row r="327" spans="1:8" hidden="1" x14ac:dyDescent="0.25">
      <c r="A327">
        <v>326</v>
      </c>
      <c r="B327" s="39">
        <v>50400000</v>
      </c>
      <c r="C327" s="39">
        <f>VLOOKUP(A327,[1]Tabla!F$3:G$394,2,FALSE)</f>
        <v>50400000</v>
      </c>
      <c r="D327" s="39">
        <f t="shared" si="15"/>
        <v>0</v>
      </c>
      <c r="E327" s="43">
        <f t="shared" si="16"/>
        <v>0.15416666666666667</v>
      </c>
      <c r="F327" s="39">
        <f>VLOOKUP(A327,[1]Tabla!F$3:H$394,3,FALSE)</f>
        <v>7770000</v>
      </c>
      <c r="G327" s="39">
        <f>VLOOKUP(A327,[1]Tabla!F$3:I$394,4,FALSE)</f>
        <v>42630000</v>
      </c>
      <c r="H327" s="39">
        <f t="shared" si="17"/>
        <v>0</v>
      </c>
    </row>
    <row r="328" spans="1:8" hidden="1" x14ac:dyDescent="0.25">
      <c r="A328">
        <v>327</v>
      </c>
      <c r="B328" s="39">
        <v>53550000</v>
      </c>
      <c r="C328" s="39">
        <f>VLOOKUP(A328,[1]Tabla!F$3:G$394,2,FALSE)</f>
        <v>53550000</v>
      </c>
      <c r="D328" s="39">
        <f t="shared" si="15"/>
        <v>0</v>
      </c>
      <c r="E328" s="43">
        <f t="shared" si="16"/>
        <v>0.14509803921568629</v>
      </c>
      <c r="F328" s="39">
        <f>VLOOKUP(A328,[1]Tabla!F$3:H$394,3,FALSE)</f>
        <v>7770000</v>
      </c>
      <c r="G328" s="39">
        <f>VLOOKUP(A328,[1]Tabla!F$3:I$394,4,FALSE)</f>
        <v>45780000</v>
      </c>
      <c r="H328" s="39">
        <f t="shared" si="17"/>
        <v>0</v>
      </c>
    </row>
    <row r="329" spans="1:8" hidden="1" x14ac:dyDescent="0.25">
      <c r="A329">
        <v>328</v>
      </c>
      <c r="B329" s="39">
        <v>31450000</v>
      </c>
      <c r="C329" s="39">
        <f>VLOOKUP(A329,[1]Tabla!F$3:G$394,2,FALSE)</f>
        <v>31450000</v>
      </c>
      <c r="D329" s="39">
        <f t="shared" si="15"/>
        <v>0</v>
      </c>
      <c r="E329" s="43">
        <f t="shared" si="16"/>
        <v>0.14117647058823529</v>
      </c>
      <c r="F329" s="39">
        <f>VLOOKUP(A329,[1]Tabla!F$3:H$394,3,FALSE)</f>
        <v>4440000</v>
      </c>
      <c r="G329" s="39">
        <f>VLOOKUP(A329,[1]Tabla!F$3:I$394,4,FALSE)</f>
        <v>27010000</v>
      </c>
      <c r="H329" s="39">
        <f t="shared" si="17"/>
        <v>0</v>
      </c>
    </row>
    <row r="330" spans="1:8" hidden="1" x14ac:dyDescent="0.25">
      <c r="A330">
        <v>329</v>
      </c>
      <c r="B330" s="39">
        <v>53550000</v>
      </c>
      <c r="C330" s="39">
        <f>VLOOKUP(A330,[1]Tabla!F$3:G$394,2,FALSE)</f>
        <v>53550000</v>
      </c>
      <c r="D330" s="39">
        <f t="shared" si="15"/>
        <v>0</v>
      </c>
      <c r="E330" s="43">
        <f t="shared" si="16"/>
        <v>0.14117647058823529</v>
      </c>
      <c r="F330" s="39">
        <f>VLOOKUP(A330,[1]Tabla!F$3:H$394,3,FALSE)</f>
        <v>7560000</v>
      </c>
      <c r="G330" s="39">
        <f>VLOOKUP(A330,[1]Tabla!F$3:I$394,4,FALSE)</f>
        <v>45990000</v>
      </c>
      <c r="H330" s="39">
        <f t="shared" si="17"/>
        <v>0</v>
      </c>
    </row>
    <row r="331" spans="1:8" hidden="1" x14ac:dyDescent="0.25">
      <c r="A331">
        <v>330</v>
      </c>
      <c r="B331" s="39">
        <v>56000000</v>
      </c>
      <c r="C331" s="39">
        <f>VLOOKUP(A331,[1]Tabla!F$3:G$394,2,FALSE)</f>
        <v>56000000</v>
      </c>
      <c r="D331" s="39">
        <f t="shared" si="15"/>
        <v>0</v>
      </c>
      <c r="E331" s="43">
        <f t="shared" si="16"/>
        <v>0.15</v>
      </c>
      <c r="F331" s="39">
        <f>VLOOKUP(A331,[1]Tabla!F$3:H$394,3,FALSE)</f>
        <v>8400000</v>
      </c>
      <c r="G331" s="39">
        <f>VLOOKUP(A331,[1]Tabla!F$3:I$394,4,FALSE)</f>
        <v>47600000</v>
      </c>
      <c r="H331" s="39">
        <f t="shared" si="17"/>
        <v>0</v>
      </c>
    </row>
    <row r="332" spans="1:8" hidden="1" x14ac:dyDescent="0.25">
      <c r="A332">
        <v>331</v>
      </c>
      <c r="B332" s="39">
        <v>20000000</v>
      </c>
      <c r="C332" s="39">
        <f>VLOOKUP(A332,[1]Tabla!F$3:G$394,2,FALSE)</f>
        <v>20000000</v>
      </c>
      <c r="D332" s="39">
        <f t="shared" si="15"/>
        <v>0</v>
      </c>
      <c r="E332" s="43">
        <f t="shared" si="16"/>
        <v>0.3</v>
      </c>
      <c r="F332" s="39">
        <f>VLOOKUP(A332,[1]Tabla!F$3:H$394,3,FALSE)</f>
        <v>6000000</v>
      </c>
      <c r="G332" s="39">
        <f>VLOOKUP(A332,[1]Tabla!F$3:I$394,4,FALSE)</f>
        <v>14000000</v>
      </c>
      <c r="H332" s="39">
        <f t="shared" si="17"/>
        <v>0</v>
      </c>
    </row>
    <row r="333" spans="1:8" hidden="1" x14ac:dyDescent="0.25">
      <c r="A333">
        <v>332</v>
      </c>
      <c r="B333" s="39">
        <v>56000000</v>
      </c>
      <c r="C333" s="39">
        <f>VLOOKUP(A333,[1]Tabla!F$3:G$394,2,FALSE)</f>
        <v>56000000</v>
      </c>
      <c r="D333" s="39">
        <f t="shared" si="15"/>
        <v>0</v>
      </c>
      <c r="E333" s="43">
        <f t="shared" si="16"/>
        <v>0.17142857142857143</v>
      </c>
      <c r="F333" s="39">
        <f>VLOOKUP(A333,[1]Tabla!F$3:H$394,3,FALSE)</f>
        <v>9600000</v>
      </c>
      <c r="G333" s="39">
        <f>VLOOKUP(A333,[1]Tabla!F$3:I$394,4,FALSE)</f>
        <v>46400000</v>
      </c>
      <c r="H333" s="39">
        <f t="shared" si="17"/>
        <v>0</v>
      </c>
    </row>
    <row r="334" spans="1:8" hidden="1" x14ac:dyDescent="0.25">
      <c r="A334">
        <v>333</v>
      </c>
      <c r="B334" s="39">
        <v>72000000</v>
      </c>
      <c r="C334" s="39">
        <f>VLOOKUP(A334,[1]Tabla!F$3:G$394,2,FALSE)</f>
        <v>72000000</v>
      </c>
      <c r="D334" s="39">
        <f t="shared" si="15"/>
        <v>0</v>
      </c>
      <c r="E334" s="43">
        <f t="shared" si="16"/>
        <v>0.13333333333333333</v>
      </c>
      <c r="F334" s="39">
        <f>VLOOKUP(A334,[1]Tabla!F$3:H$394,3,FALSE)</f>
        <v>9600000</v>
      </c>
      <c r="G334" s="39">
        <f>VLOOKUP(A334,[1]Tabla!F$3:I$394,4,FALSE)</f>
        <v>62400000</v>
      </c>
      <c r="H334" s="39">
        <f t="shared" si="17"/>
        <v>0</v>
      </c>
    </row>
    <row r="335" spans="1:8" hidden="1" x14ac:dyDescent="0.25">
      <c r="A335">
        <v>334</v>
      </c>
      <c r="B335" s="39">
        <v>16176600</v>
      </c>
      <c r="C335" s="39">
        <f>VLOOKUP(A335,[1]Tabla!F$3:G$394,2,FALSE)</f>
        <v>16176600</v>
      </c>
      <c r="D335" s="39">
        <f t="shared" si="15"/>
        <v>0</v>
      </c>
      <c r="E335" s="43">
        <f t="shared" si="16"/>
        <v>0.13333333333333333</v>
      </c>
      <c r="F335" s="39">
        <f>VLOOKUP(A335,[1]Tabla!F$3:H$394,3,FALSE)</f>
        <v>2156880</v>
      </c>
      <c r="G335" s="39">
        <f>VLOOKUP(A335,[1]Tabla!F$3:I$394,4,FALSE)</f>
        <v>14019720</v>
      </c>
      <c r="H335" s="39">
        <f t="shared" si="17"/>
        <v>0</v>
      </c>
    </row>
    <row r="336" spans="1:8" hidden="1" x14ac:dyDescent="0.25">
      <c r="A336">
        <v>335</v>
      </c>
      <c r="B336" s="39">
        <v>44937375</v>
      </c>
      <c r="C336" s="39">
        <f>VLOOKUP(A336,[1]Tabla!F$3:G$394,2,FALSE)</f>
        <v>44937375</v>
      </c>
      <c r="D336" s="39">
        <f t="shared" si="15"/>
        <v>0</v>
      </c>
      <c r="E336" s="43">
        <f t="shared" si="16"/>
        <v>0.12156862745098039</v>
      </c>
      <c r="F336" s="39">
        <f>VLOOKUP(A336,[1]Tabla!F$3:H$394,3,FALSE)</f>
        <v>5462975</v>
      </c>
      <c r="G336" s="39">
        <f>VLOOKUP(A336,[1]Tabla!F$3:I$394,4,FALSE)</f>
        <v>39474400</v>
      </c>
      <c r="H336" s="39">
        <f t="shared" si="17"/>
        <v>0</v>
      </c>
    </row>
    <row r="337" spans="1:9" hidden="1" x14ac:dyDescent="0.25">
      <c r="A337">
        <v>336</v>
      </c>
      <c r="B337" s="39">
        <v>45000000</v>
      </c>
      <c r="C337" s="39">
        <f>VLOOKUP(A337,[1]Tabla!F$3:G$394,2,FALSE)</f>
        <v>45000000</v>
      </c>
      <c r="D337" s="39">
        <f t="shared" si="15"/>
        <v>0</v>
      </c>
      <c r="E337" s="43">
        <f t="shared" si="16"/>
        <v>0.13333333333333333</v>
      </c>
      <c r="F337" s="39">
        <f>VLOOKUP(A337,[1]Tabla!F$3:H$394,3,FALSE)</f>
        <v>6000000</v>
      </c>
      <c r="G337" s="39">
        <f>VLOOKUP(A337,[1]Tabla!F$3:I$394,4,FALSE)</f>
        <v>39000000</v>
      </c>
      <c r="H337" s="39">
        <f t="shared" si="17"/>
        <v>0</v>
      </c>
    </row>
    <row r="338" spans="1:9" hidden="1" x14ac:dyDescent="0.25">
      <c r="A338">
        <v>337</v>
      </c>
      <c r="B338" s="39">
        <v>53550000</v>
      </c>
      <c r="C338" s="39">
        <f>VLOOKUP(A338,[1]Tabla!F$3:G$394,2,FALSE)</f>
        <v>53550000</v>
      </c>
      <c r="D338" s="39">
        <f t="shared" si="15"/>
        <v>0</v>
      </c>
      <c r="E338" s="43">
        <f t="shared" si="16"/>
        <v>0.14117647058823529</v>
      </c>
      <c r="F338" s="39">
        <f>VLOOKUP(A338,[1]Tabla!F$3:H$394,3,FALSE)</f>
        <v>7560000</v>
      </c>
      <c r="G338" s="39">
        <f>VLOOKUP(A338,[1]Tabla!F$3:I$394,4,FALSE)</f>
        <v>45990000</v>
      </c>
      <c r="H338" s="39">
        <f t="shared" si="17"/>
        <v>0</v>
      </c>
    </row>
    <row r="339" spans="1:9" hidden="1" x14ac:dyDescent="0.25">
      <c r="A339">
        <v>338</v>
      </c>
      <c r="B339" s="39">
        <v>39000000</v>
      </c>
      <c r="C339" s="39">
        <f>VLOOKUP(A339,[1]Tabla!F$3:G$394,2,FALSE)</f>
        <v>39000000</v>
      </c>
      <c r="D339" s="39">
        <f t="shared" si="15"/>
        <v>0</v>
      </c>
      <c r="E339" s="43">
        <f t="shared" si="16"/>
        <v>0.17777776923076924</v>
      </c>
      <c r="F339" s="39">
        <f>VLOOKUP(A339,[1]Tabla!F$3:H$394,3,FALSE)</f>
        <v>6933333</v>
      </c>
      <c r="G339" s="39">
        <f>VLOOKUP(A339,[1]Tabla!F$3:I$394,4,FALSE)</f>
        <v>32066667</v>
      </c>
      <c r="H339" s="39">
        <f t="shared" si="17"/>
        <v>0</v>
      </c>
    </row>
    <row r="340" spans="1:9" hidden="1" x14ac:dyDescent="0.25">
      <c r="A340">
        <v>339</v>
      </c>
      <c r="B340" s="39">
        <v>17221600</v>
      </c>
      <c r="C340" s="39">
        <f>VLOOKUP(A340,[1]Tabla!F$3:G$394,2,FALSE)</f>
        <v>17221600</v>
      </c>
      <c r="D340" s="39">
        <f t="shared" si="15"/>
        <v>0</v>
      </c>
      <c r="E340" s="43">
        <f t="shared" si="16"/>
        <v>0.13333331397779533</v>
      </c>
      <c r="F340" s="39">
        <f>VLOOKUP(A340,[1]Tabla!F$3:H$394,3,FALSE)</f>
        <v>2296213</v>
      </c>
      <c r="G340" s="39">
        <f>VLOOKUP(A340,[1]Tabla!F$3:I$394,4,FALSE)</f>
        <v>14925387</v>
      </c>
      <c r="H340" s="39">
        <f t="shared" si="17"/>
        <v>0</v>
      </c>
    </row>
    <row r="341" spans="1:9" hidden="1" x14ac:dyDescent="0.25">
      <c r="A341">
        <v>340</v>
      </c>
      <c r="B341" s="39">
        <v>38250000</v>
      </c>
      <c r="C341" s="39">
        <f>VLOOKUP(A341,[1]Tabla!F$3:G$394,2,FALSE)</f>
        <v>38250000</v>
      </c>
      <c r="D341" s="39">
        <f t="shared" si="15"/>
        <v>0</v>
      </c>
      <c r="E341" s="43">
        <f t="shared" si="16"/>
        <v>0.11481482352941176</v>
      </c>
      <c r="F341" s="39">
        <f>VLOOKUP(A341,[1]Tabla!F$3:H$394,3,FALSE)</f>
        <v>4391667</v>
      </c>
      <c r="G341" s="39">
        <f>VLOOKUP(A341,[1]Tabla!F$3:I$394,4,FALSE)</f>
        <v>33858333</v>
      </c>
      <c r="H341" s="39">
        <f t="shared" si="17"/>
        <v>0</v>
      </c>
    </row>
    <row r="342" spans="1:9" hidden="1" x14ac:dyDescent="0.25">
      <c r="A342">
        <v>341</v>
      </c>
      <c r="B342" s="39">
        <v>64000000</v>
      </c>
      <c r="C342" s="39">
        <f>VLOOKUP(A342,[1]Tabla!F$3:G$394,2,FALSE)</f>
        <v>64000000</v>
      </c>
      <c r="D342" s="39">
        <f t="shared" si="15"/>
        <v>0</v>
      </c>
      <c r="E342" s="43">
        <f t="shared" si="16"/>
        <v>0.129166671875</v>
      </c>
      <c r="F342" s="39">
        <f>VLOOKUP(A342,[1]Tabla!F$3:H$394,3,FALSE)</f>
        <v>8266667</v>
      </c>
      <c r="G342" s="39">
        <f>VLOOKUP(A342,[1]Tabla!F$3:I$394,4,FALSE)</f>
        <v>55733333</v>
      </c>
      <c r="H342" s="39">
        <f t="shared" si="17"/>
        <v>0</v>
      </c>
    </row>
    <row r="343" spans="1:9" hidden="1" x14ac:dyDescent="0.25">
      <c r="A343">
        <v>342</v>
      </c>
      <c r="B343" s="39">
        <v>24212650</v>
      </c>
      <c r="C343" s="39">
        <f>VLOOKUP(A343,[1]Tabla!F$3:G$394,2,FALSE)</f>
        <v>24212650</v>
      </c>
      <c r="D343" s="39">
        <f t="shared" si="15"/>
        <v>0</v>
      </c>
      <c r="E343" s="43">
        <f t="shared" si="16"/>
        <v>0</v>
      </c>
      <c r="F343" s="39">
        <f>VLOOKUP(A343,[1]Tabla!F$3:H$394,3,FALSE)</f>
        <v>0</v>
      </c>
      <c r="G343" s="39">
        <f>VLOOKUP(A343,[1]Tabla!F$3:I$394,4,FALSE)</f>
        <v>24212650</v>
      </c>
      <c r="H343" s="39">
        <f t="shared" si="17"/>
        <v>0</v>
      </c>
    </row>
    <row r="344" spans="1:9" hidden="1" x14ac:dyDescent="0.25">
      <c r="A344">
        <v>343</v>
      </c>
      <c r="B344" s="39">
        <v>20115000</v>
      </c>
      <c r="C344" s="39">
        <f>VLOOKUP(A344,[1]Tabla!F$3:G$394,2,FALSE)</f>
        <v>20115000</v>
      </c>
      <c r="D344" s="39">
        <f t="shared" si="15"/>
        <v>0</v>
      </c>
      <c r="E344" s="43">
        <f t="shared" si="16"/>
        <v>0</v>
      </c>
      <c r="F344" s="39">
        <f>VLOOKUP(A344,[1]Tabla!F$3:H$394,3,FALSE)</f>
        <v>0</v>
      </c>
      <c r="G344" s="39">
        <f>VLOOKUP(A344,[1]Tabla!F$3:I$394,4,FALSE)</f>
        <v>20115000</v>
      </c>
      <c r="H344" s="39">
        <f t="shared" si="17"/>
        <v>0</v>
      </c>
    </row>
    <row r="345" spans="1:9" hidden="1" x14ac:dyDescent="0.25">
      <c r="A345">
        <v>344</v>
      </c>
      <c r="B345" s="39">
        <v>47787850</v>
      </c>
      <c r="C345" s="39">
        <f>VLOOKUP(A345,[1]Tabla!F$3:G$394,2,FALSE)</f>
        <v>47787850</v>
      </c>
      <c r="D345" s="39">
        <f t="shared" si="15"/>
        <v>0</v>
      </c>
      <c r="E345" s="43">
        <f t="shared" si="16"/>
        <v>0.11764705882352941</v>
      </c>
      <c r="F345" s="39">
        <f>VLOOKUP(A345,[1]Tabla!F$3:H$394,3,FALSE)</f>
        <v>5622100</v>
      </c>
      <c r="G345" s="39">
        <f>VLOOKUP(A345,[1]Tabla!F$3:I$394,4,FALSE)</f>
        <v>42165750</v>
      </c>
      <c r="H345" s="39">
        <f t="shared" si="17"/>
        <v>0</v>
      </c>
    </row>
    <row r="346" spans="1:9" hidden="1" x14ac:dyDescent="0.25">
      <c r="A346">
        <v>345</v>
      </c>
      <c r="B346" s="39">
        <v>39900000</v>
      </c>
      <c r="C346" s="39">
        <f>VLOOKUP(A346,[1]Tabla!F$3:G$394,2,FALSE)</f>
        <v>39900000</v>
      </c>
      <c r="D346" s="39">
        <f t="shared" si="15"/>
        <v>0</v>
      </c>
      <c r="E346" s="43">
        <f t="shared" si="16"/>
        <v>0.14761904761904762</v>
      </c>
      <c r="F346" s="39">
        <f>VLOOKUP(A346,[1]Tabla!F$3:H$394,3,FALSE)</f>
        <v>5890000</v>
      </c>
      <c r="G346" s="39">
        <f>VLOOKUP(A346,[1]Tabla!F$3:I$394,4,FALSE)</f>
        <v>34010000</v>
      </c>
      <c r="H346" s="39">
        <f t="shared" si="17"/>
        <v>0</v>
      </c>
    </row>
    <row r="347" spans="1:9" hidden="1" x14ac:dyDescent="0.25">
      <c r="A347">
        <v>346</v>
      </c>
      <c r="B347" s="39">
        <v>2629800</v>
      </c>
      <c r="C347" s="39">
        <f>VLOOKUP(A347,[1]Tabla!F$3:G$394,2,FALSE)</f>
        <v>2629800</v>
      </c>
      <c r="D347" s="39">
        <f t="shared" si="15"/>
        <v>0</v>
      </c>
      <c r="E347" s="43">
        <f t="shared" si="16"/>
        <v>1</v>
      </c>
      <c r="F347" s="39">
        <f>VLOOKUP(A347,[1]Tabla!F$3:H$394,3,FALSE)</f>
        <v>2629800</v>
      </c>
      <c r="G347" s="39">
        <f>VLOOKUP(A347,[1]Tabla!F$3:I$394,4,FALSE)</f>
        <v>0</v>
      </c>
      <c r="H347" s="39">
        <f t="shared" si="17"/>
        <v>0</v>
      </c>
    </row>
    <row r="348" spans="1:9" hidden="1" x14ac:dyDescent="0.25">
      <c r="A348">
        <v>347</v>
      </c>
      <c r="B348" s="39">
        <v>30000000</v>
      </c>
      <c r="C348" s="39">
        <f>VLOOKUP(A348,[1]Tabla!F$3:G$394,2,FALSE)</f>
        <v>30000000</v>
      </c>
      <c r="D348" s="39">
        <f t="shared" si="15"/>
        <v>0</v>
      </c>
      <c r="E348" s="43">
        <f t="shared" si="16"/>
        <v>0.16666666666666666</v>
      </c>
      <c r="F348" s="39">
        <f>VLOOKUP(A348,[1]Tabla!F$3:H$394,3,FALSE)</f>
        <v>5000000</v>
      </c>
      <c r="G348" s="39">
        <f>VLOOKUP(A348,[1]Tabla!F$3:I$394,4,FALSE)</f>
        <v>25000000</v>
      </c>
      <c r="H348" s="39">
        <f t="shared" si="17"/>
        <v>0</v>
      </c>
    </row>
    <row r="349" spans="1:9" hidden="1" x14ac:dyDescent="0.25">
      <c r="A349">
        <v>348</v>
      </c>
      <c r="B349" s="39">
        <v>36125000</v>
      </c>
      <c r="C349" s="39">
        <f>VLOOKUP(A349,[1]Tabla!F$3:G$394,2,FALSE)</f>
        <v>36125000</v>
      </c>
      <c r="D349" s="39">
        <f t="shared" si="15"/>
        <v>0</v>
      </c>
      <c r="E349" s="43">
        <f t="shared" si="16"/>
        <v>8.6274519031141875E-2</v>
      </c>
      <c r="F349" s="39">
        <f>VLOOKUP(A349,[1]Tabla!F$3:H$394,3,FALSE)</f>
        <v>3116667</v>
      </c>
      <c r="G349" s="39">
        <f>VLOOKUP(A349,[1]Tabla!F$3:I$394,4,FALSE)</f>
        <v>33008333</v>
      </c>
      <c r="H349" s="39">
        <f t="shared" si="17"/>
        <v>0</v>
      </c>
    </row>
    <row r="350" spans="1:9" hidden="1" x14ac:dyDescent="0.25">
      <c r="A350">
        <v>349</v>
      </c>
      <c r="B350" s="39">
        <v>27650700</v>
      </c>
      <c r="C350" s="39">
        <f>VLOOKUP(A350,[1]Tabla!F$3:G$394,2,FALSE)</f>
        <v>27650700</v>
      </c>
      <c r="D350" s="39">
        <f t="shared" si="15"/>
        <v>0</v>
      </c>
      <c r="E350" s="43">
        <f t="shared" si="16"/>
        <v>0.11481481481481481</v>
      </c>
      <c r="F350" s="39">
        <f>VLOOKUP(A350,[1]Tabla!F$3:H$394,3,FALSE)</f>
        <v>3174710</v>
      </c>
      <c r="G350" s="39">
        <f>VLOOKUP(A350,[1]Tabla!F$3:I$394,4,FALSE)</f>
        <v>24475990</v>
      </c>
      <c r="H350" s="39">
        <f t="shared" si="17"/>
        <v>0</v>
      </c>
    </row>
    <row r="351" spans="1:9" hidden="1" x14ac:dyDescent="0.25">
      <c r="A351">
        <v>350</v>
      </c>
      <c r="B351" s="39">
        <v>27650700</v>
      </c>
      <c r="C351" s="39">
        <f>VLOOKUP(A351,[1]Tabla!F$3:G$394,2,FALSE)</f>
        <v>27650700</v>
      </c>
      <c r="D351" s="39">
        <f t="shared" si="15"/>
        <v>0</v>
      </c>
      <c r="E351" s="43">
        <f t="shared" si="16"/>
        <v>0.1111111111111111</v>
      </c>
      <c r="F351" s="39">
        <f>VLOOKUP(A351,[1]Tabla!F$3:H$394,3,FALSE)</f>
        <v>3072300</v>
      </c>
      <c r="G351" s="39">
        <f>VLOOKUP(A351,[1]Tabla!F$3:I$394,4,FALSE)</f>
        <v>24578400</v>
      </c>
      <c r="H351" s="39">
        <f t="shared" si="17"/>
        <v>0</v>
      </c>
    </row>
    <row r="352" spans="1:9" s="47" customFormat="1" x14ac:dyDescent="0.25">
      <c r="A352" s="47">
        <v>351</v>
      </c>
      <c r="B352" s="48">
        <v>21566208</v>
      </c>
      <c r="C352" s="48">
        <v>0</v>
      </c>
      <c r="D352" s="48">
        <f t="shared" si="15"/>
        <v>21566208</v>
      </c>
      <c r="E352" s="49"/>
      <c r="F352" s="48"/>
      <c r="G352" s="48"/>
      <c r="H352" s="48">
        <f t="shared" si="17"/>
        <v>0</v>
      </c>
      <c r="I352" s="48" t="s">
        <v>1190</v>
      </c>
    </row>
    <row r="353" spans="1:9" hidden="1" x14ac:dyDescent="0.25">
      <c r="A353">
        <v>352</v>
      </c>
      <c r="B353" s="39">
        <v>64626</v>
      </c>
      <c r="C353" s="39">
        <f>VLOOKUP(A353,[1]Tabla!F$3:G$394,2,FALSE)</f>
        <v>64626</v>
      </c>
      <c r="D353" s="39">
        <f t="shared" si="15"/>
        <v>0</v>
      </c>
      <c r="E353" s="43">
        <f t="shared" si="16"/>
        <v>0</v>
      </c>
      <c r="F353" s="39">
        <f>VLOOKUP(A353,[1]Tabla!F$3:H$394,3,FALSE)</f>
        <v>0</v>
      </c>
      <c r="G353" s="39">
        <f>VLOOKUP(A353,[1]Tabla!F$3:I$394,4,FALSE)</f>
        <v>64626</v>
      </c>
      <c r="H353" s="39">
        <f t="shared" si="17"/>
        <v>0</v>
      </c>
    </row>
    <row r="354" spans="1:9" hidden="1" x14ac:dyDescent="0.25">
      <c r="A354">
        <v>353</v>
      </c>
      <c r="B354" s="39">
        <v>349635</v>
      </c>
      <c r="C354" s="39">
        <f>VLOOKUP(A354,[1]Tabla!F$3:G$394,2,FALSE)</f>
        <v>349635</v>
      </c>
      <c r="D354" s="39">
        <f t="shared" si="15"/>
        <v>0</v>
      </c>
      <c r="E354" s="43">
        <f t="shared" si="16"/>
        <v>0</v>
      </c>
      <c r="F354" s="39">
        <f>VLOOKUP(A354,[1]Tabla!F$3:H$394,3,FALSE)</f>
        <v>0</v>
      </c>
      <c r="G354" s="39">
        <f>VLOOKUP(A354,[1]Tabla!F$3:I$394,4,FALSE)</f>
        <v>349635</v>
      </c>
      <c r="H354" s="39">
        <f t="shared" si="17"/>
        <v>0</v>
      </c>
    </row>
    <row r="355" spans="1:9" hidden="1" x14ac:dyDescent="0.25">
      <c r="A355">
        <v>354</v>
      </c>
      <c r="B355" s="39">
        <v>8987000</v>
      </c>
      <c r="C355" s="39">
        <f>VLOOKUP(A355,[1]Tabla!F$3:G$394,2,FALSE)</f>
        <v>8987000</v>
      </c>
      <c r="D355" s="39">
        <f t="shared" si="15"/>
        <v>0</v>
      </c>
      <c r="E355" s="43">
        <f t="shared" si="16"/>
        <v>0.12666662957605429</v>
      </c>
      <c r="F355" s="39">
        <f>VLOOKUP(A355,[1]Tabla!F$3:H$394,3,FALSE)</f>
        <v>1138353</v>
      </c>
      <c r="G355" s="39">
        <f>VLOOKUP(A355,[1]Tabla!F$3:I$394,4,FALSE)</f>
        <v>7848647</v>
      </c>
      <c r="H355" s="39">
        <f t="shared" si="17"/>
        <v>0</v>
      </c>
    </row>
    <row r="356" spans="1:9" hidden="1" x14ac:dyDescent="0.25">
      <c r="A356">
        <v>355</v>
      </c>
      <c r="B356" s="39">
        <v>11200000</v>
      </c>
      <c r="C356" s="39">
        <f>VLOOKUP(A356,[1]Tabla!F$3:G$394,2,FALSE)</f>
        <v>11200000</v>
      </c>
      <c r="D356" s="39">
        <f t="shared" si="15"/>
        <v>0</v>
      </c>
      <c r="E356" s="43">
        <f t="shared" si="16"/>
        <v>0</v>
      </c>
      <c r="F356" s="39">
        <f>VLOOKUP(A356,[1]Tabla!F$3:H$394,3,FALSE)</f>
        <v>0</v>
      </c>
      <c r="G356" s="39">
        <f>VLOOKUP(A356,[1]Tabla!F$3:I$394,4,FALSE)</f>
        <v>11200000</v>
      </c>
      <c r="H356" s="39">
        <f t="shared" si="17"/>
        <v>0</v>
      </c>
    </row>
    <row r="357" spans="1:9" hidden="1" x14ac:dyDescent="0.25">
      <c r="A357">
        <v>356</v>
      </c>
      <c r="B357" s="39">
        <v>36000000</v>
      </c>
      <c r="C357" s="39">
        <f>VLOOKUP(A357,[1]Tabla!F$3:G$394,2,FALSE)</f>
        <v>36000000</v>
      </c>
      <c r="D357" s="39">
        <f t="shared" si="15"/>
        <v>0</v>
      </c>
      <c r="E357" s="43">
        <f t="shared" si="16"/>
        <v>9.4444444444444442E-2</v>
      </c>
      <c r="F357" s="39">
        <f>VLOOKUP(A357,[1]Tabla!F$3:H$394,3,FALSE)</f>
        <v>3400000</v>
      </c>
      <c r="G357" s="39">
        <f>VLOOKUP(A357,[1]Tabla!F$3:I$394,4,FALSE)</f>
        <v>32600000</v>
      </c>
      <c r="H357" s="39">
        <f t="shared" si="17"/>
        <v>0</v>
      </c>
    </row>
    <row r="358" spans="1:9" hidden="1" x14ac:dyDescent="0.25">
      <c r="A358">
        <v>357</v>
      </c>
      <c r="B358" s="39">
        <v>15466000</v>
      </c>
      <c r="C358" s="39">
        <f>VLOOKUP(A358,[1]Tabla!F$3:G$394,2,FALSE)</f>
        <v>15466000</v>
      </c>
      <c r="D358" s="39">
        <f t="shared" si="15"/>
        <v>0</v>
      </c>
      <c r="E358" s="43">
        <f t="shared" si="16"/>
        <v>0.1416666882193198</v>
      </c>
      <c r="F358" s="39">
        <f>VLOOKUP(A358,[1]Tabla!F$3:H$394,3,FALSE)</f>
        <v>2191017</v>
      </c>
      <c r="G358" s="39">
        <f>VLOOKUP(A358,[1]Tabla!F$3:I$394,4,FALSE)</f>
        <v>13274983</v>
      </c>
      <c r="H358" s="39">
        <f t="shared" si="17"/>
        <v>0</v>
      </c>
    </row>
    <row r="359" spans="1:9" hidden="1" x14ac:dyDescent="0.25">
      <c r="A359">
        <v>358</v>
      </c>
      <c r="B359" s="39">
        <v>1000000</v>
      </c>
      <c r="C359" s="39">
        <f>VLOOKUP(A359,[1]Tabla!F$3:G$394,2,FALSE)</f>
        <v>1000000</v>
      </c>
      <c r="D359" s="39">
        <f t="shared" si="15"/>
        <v>0</v>
      </c>
      <c r="E359" s="43">
        <f t="shared" si="16"/>
        <v>0</v>
      </c>
      <c r="F359" s="39">
        <f>VLOOKUP(A359,[1]Tabla!F$3:H$394,3,FALSE)</f>
        <v>0</v>
      </c>
      <c r="G359" s="39">
        <f>VLOOKUP(A359,[1]Tabla!F$3:I$394,4,FALSE)</f>
        <v>1000000</v>
      </c>
      <c r="H359" s="39">
        <f t="shared" si="17"/>
        <v>0</v>
      </c>
    </row>
    <row r="360" spans="1:9" s="47" customFormat="1" x14ac:dyDescent="0.25">
      <c r="A360" s="47">
        <v>359</v>
      </c>
      <c r="B360" s="48">
        <v>0</v>
      </c>
      <c r="C360" s="48">
        <v>0</v>
      </c>
      <c r="D360" s="48">
        <f t="shared" si="15"/>
        <v>0</v>
      </c>
      <c r="E360" s="49"/>
      <c r="F360" s="48"/>
      <c r="G360" s="48"/>
      <c r="H360" s="48">
        <f t="shared" si="17"/>
        <v>0</v>
      </c>
      <c r="I360" s="48" t="s">
        <v>1190</v>
      </c>
    </row>
    <row r="361" spans="1:9" hidden="1" x14ac:dyDescent="0.25">
      <c r="A361">
        <v>360</v>
      </c>
      <c r="B361" s="39">
        <v>26590100</v>
      </c>
      <c r="C361" s="39">
        <f>VLOOKUP(A361,[1]Tabla!F$3:G$394,2,FALSE)</f>
        <v>26590100</v>
      </c>
      <c r="D361" s="39">
        <f t="shared" si="15"/>
        <v>0</v>
      </c>
      <c r="E361" s="43">
        <f t="shared" si="16"/>
        <v>0</v>
      </c>
      <c r="F361" s="39">
        <f>VLOOKUP(A361,[1]Tabla!F$3:H$394,3,FALSE)</f>
        <v>0</v>
      </c>
      <c r="G361" s="39">
        <f>VLOOKUP(A361,[1]Tabla!F$3:I$394,4,FALSE)</f>
        <v>26590100</v>
      </c>
      <c r="H361" s="39">
        <f t="shared" si="17"/>
        <v>0</v>
      </c>
    </row>
    <row r="362" spans="1:9" hidden="1" x14ac:dyDescent="0.25">
      <c r="A362">
        <v>361</v>
      </c>
      <c r="B362" s="39">
        <v>42000000</v>
      </c>
      <c r="C362" s="39">
        <f>VLOOKUP(A362,[1]Tabla!F$3:G$394,2,FALSE)</f>
        <v>42000000</v>
      </c>
      <c r="D362" s="39">
        <f t="shared" si="15"/>
        <v>0</v>
      </c>
      <c r="E362" s="43">
        <f t="shared" si="16"/>
        <v>3.8095238095238099E-2</v>
      </c>
      <c r="F362" s="39">
        <f>VLOOKUP(A362,[1]Tabla!F$3:H$394,3,FALSE)</f>
        <v>1600000</v>
      </c>
      <c r="G362" s="39">
        <f>VLOOKUP(A362,[1]Tabla!F$3:I$394,4,FALSE)</f>
        <v>40400000</v>
      </c>
      <c r="H362" s="39">
        <f t="shared" si="17"/>
        <v>0</v>
      </c>
    </row>
    <row r="363" spans="1:9" hidden="1" x14ac:dyDescent="0.25">
      <c r="A363">
        <v>362</v>
      </c>
      <c r="B363" s="39">
        <v>30000000</v>
      </c>
      <c r="C363" s="39">
        <f>VLOOKUP(A363,[1]Tabla!F$3:G$394,2,FALSE)</f>
        <v>30000000</v>
      </c>
      <c r="D363" s="39">
        <f t="shared" si="15"/>
        <v>0</v>
      </c>
      <c r="E363" s="43">
        <f t="shared" si="16"/>
        <v>0</v>
      </c>
      <c r="F363" s="39">
        <f>VLOOKUP(A363,[1]Tabla!F$3:H$394,3,FALSE)</f>
        <v>0</v>
      </c>
      <c r="G363" s="39">
        <f>VLOOKUP(A363,[1]Tabla!F$3:I$394,4,FALSE)</f>
        <v>30000000</v>
      </c>
      <c r="H363" s="39">
        <f t="shared" si="17"/>
        <v>0</v>
      </c>
    </row>
    <row r="364" spans="1:9" hidden="1" x14ac:dyDescent="0.25">
      <c r="A364">
        <v>363</v>
      </c>
      <c r="B364" s="39">
        <v>8800000</v>
      </c>
      <c r="C364" s="39">
        <f>VLOOKUP(A364,[1]Tabla!F$3:G$394,2,FALSE)</f>
        <v>8800000</v>
      </c>
      <c r="D364" s="39">
        <f t="shared" si="15"/>
        <v>0</v>
      </c>
      <c r="E364" s="43">
        <f t="shared" si="16"/>
        <v>0</v>
      </c>
      <c r="F364" s="39">
        <f>VLOOKUP(A364,[1]Tabla!F$3:H$394,3,FALSE)</f>
        <v>0</v>
      </c>
      <c r="G364" s="39">
        <f>VLOOKUP(A364,[1]Tabla!F$3:I$394,4,FALSE)</f>
        <v>8800000</v>
      </c>
      <c r="H364" s="39">
        <f t="shared" si="17"/>
        <v>0</v>
      </c>
    </row>
    <row r="365" spans="1:9" hidden="1" x14ac:dyDescent="0.25">
      <c r="A365">
        <v>364</v>
      </c>
      <c r="B365" s="39">
        <v>93317791</v>
      </c>
      <c r="C365" s="39">
        <f>VLOOKUP(A365,[1]Tabla!F$3:G$394,2,FALSE)</f>
        <v>93317791</v>
      </c>
      <c r="D365" s="39">
        <f t="shared" si="15"/>
        <v>0</v>
      </c>
      <c r="E365" s="43">
        <f t="shared" si="16"/>
        <v>0</v>
      </c>
      <c r="F365" s="39">
        <f>VLOOKUP(A365,[1]Tabla!F$3:H$394,3,FALSE)</f>
        <v>0</v>
      </c>
      <c r="G365" s="39">
        <f>VLOOKUP(A365,[1]Tabla!F$3:I$394,4,FALSE)</f>
        <v>93317791</v>
      </c>
      <c r="H365" s="39">
        <f t="shared" si="17"/>
        <v>0</v>
      </c>
    </row>
    <row r="366" spans="1:9" hidden="1" x14ac:dyDescent="0.25">
      <c r="A366">
        <v>365</v>
      </c>
      <c r="B366" s="39">
        <v>31977000</v>
      </c>
      <c r="C366" s="39">
        <f>VLOOKUP(A366,[1]Tabla!F$3:G$394,2,FALSE)</f>
        <v>31977000</v>
      </c>
      <c r="D366" s="39">
        <f t="shared" si="15"/>
        <v>0</v>
      </c>
      <c r="E366" s="43">
        <f t="shared" si="16"/>
        <v>0</v>
      </c>
      <c r="F366" s="39">
        <f>VLOOKUP(A366,[1]Tabla!F$3:H$394,3,FALSE)</f>
        <v>0</v>
      </c>
      <c r="G366" s="39">
        <f>VLOOKUP(A366,[1]Tabla!F$3:I$394,4,FALSE)</f>
        <v>31977000</v>
      </c>
      <c r="H366" s="39">
        <f t="shared" si="17"/>
        <v>0</v>
      </c>
    </row>
    <row r="367" spans="1:9" hidden="1" x14ac:dyDescent="0.25">
      <c r="A367">
        <v>366</v>
      </c>
      <c r="B367" s="39">
        <v>35000000</v>
      </c>
      <c r="C367" s="39">
        <f>VLOOKUP(A367,[1]Tabla!F$3:G$394,2,FALSE)</f>
        <v>35000000</v>
      </c>
      <c r="D367" s="39">
        <f t="shared" si="15"/>
        <v>0</v>
      </c>
      <c r="E367" s="43">
        <f t="shared" si="16"/>
        <v>0</v>
      </c>
      <c r="F367" s="39">
        <f>VLOOKUP(A367,[1]Tabla!F$3:H$394,3,FALSE)</f>
        <v>0</v>
      </c>
      <c r="G367" s="39">
        <f>VLOOKUP(A367,[1]Tabla!F$3:I$394,4,FALSE)</f>
        <v>35000000</v>
      </c>
      <c r="H367" s="39">
        <f t="shared" si="17"/>
        <v>0</v>
      </c>
    </row>
    <row r="368" spans="1:9" hidden="1" x14ac:dyDescent="0.25">
      <c r="A368">
        <v>367</v>
      </c>
      <c r="B368" s="39">
        <v>12600000</v>
      </c>
      <c r="C368" s="39">
        <f>VLOOKUP(A368,[1]Tabla!F$3:G$394,2,FALSE)</f>
        <v>12600000</v>
      </c>
      <c r="D368" s="39">
        <f t="shared" si="15"/>
        <v>0</v>
      </c>
      <c r="E368" s="43">
        <f t="shared" si="16"/>
        <v>0</v>
      </c>
      <c r="F368" s="39">
        <f>VLOOKUP(A368,[1]Tabla!F$3:H$394,3,FALSE)</f>
        <v>0</v>
      </c>
      <c r="G368" s="39">
        <f>VLOOKUP(A368,[1]Tabla!F$3:I$394,4,FALSE)</f>
        <v>12600000</v>
      </c>
      <c r="H368" s="39">
        <f t="shared" si="17"/>
        <v>0</v>
      </c>
    </row>
    <row r="369" spans="1:9" hidden="1" x14ac:dyDescent="0.25">
      <c r="A369">
        <v>368</v>
      </c>
      <c r="B369" s="39">
        <v>109988340</v>
      </c>
      <c r="C369" s="39">
        <f>VLOOKUP(A369,[1]Tabla!F$3:G$394,2,FALSE)</f>
        <v>109988340</v>
      </c>
      <c r="D369" s="39">
        <f t="shared" si="15"/>
        <v>0</v>
      </c>
      <c r="E369" s="43">
        <f t="shared" si="16"/>
        <v>0</v>
      </c>
      <c r="F369" s="39">
        <f>VLOOKUP(A369,[1]Tabla!F$3:H$394,3,FALSE)</f>
        <v>0</v>
      </c>
      <c r="G369" s="39">
        <f>VLOOKUP(A369,[1]Tabla!F$3:I$394,4,FALSE)</f>
        <v>109988340</v>
      </c>
      <c r="H369" s="39">
        <f t="shared" si="17"/>
        <v>0</v>
      </c>
    </row>
    <row r="370" spans="1:9" hidden="1" x14ac:dyDescent="0.25">
      <c r="A370">
        <v>369</v>
      </c>
      <c r="B370" s="39">
        <v>1275320906</v>
      </c>
      <c r="C370" s="39">
        <f>VLOOKUP(A370,[1]Tabla!F$3:G$394,2,FALSE)</f>
        <v>1275320906</v>
      </c>
      <c r="D370" s="39">
        <f t="shared" si="15"/>
        <v>0</v>
      </c>
      <c r="E370" s="43">
        <f t="shared" si="16"/>
        <v>0</v>
      </c>
      <c r="F370" s="39">
        <f>VLOOKUP(A370,[1]Tabla!F$3:H$394,3,FALSE)</f>
        <v>0</v>
      </c>
      <c r="G370" s="39">
        <f>VLOOKUP(A370,[1]Tabla!F$3:I$394,4,FALSE)</f>
        <v>1275320906</v>
      </c>
      <c r="H370" s="39">
        <f t="shared" si="17"/>
        <v>0</v>
      </c>
    </row>
    <row r="371" spans="1:9" hidden="1" x14ac:dyDescent="0.25">
      <c r="A371">
        <v>370</v>
      </c>
      <c r="B371" s="39">
        <v>319331185</v>
      </c>
      <c r="C371" s="39">
        <f>VLOOKUP(A371,[1]Tabla!F$3:G$394,2,FALSE)</f>
        <v>319331185</v>
      </c>
      <c r="D371" s="39">
        <f t="shared" si="15"/>
        <v>0</v>
      </c>
      <c r="E371" s="43">
        <f t="shared" si="16"/>
        <v>0</v>
      </c>
      <c r="F371" s="39">
        <f>VLOOKUP(A371,[1]Tabla!F$3:H$394,3,FALSE)</f>
        <v>0</v>
      </c>
      <c r="G371" s="39">
        <f>VLOOKUP(A371,[1]Tabla!F$3:I$394,4,FALSE)</f>
        <v>319331185</v>
      </c>
      <c r="H371" s="39">
        <f t="shared" si="17"/>
        <v>0</v>
      </c>
    </row>
    <row r="372" spans="1:9" hidden="1" x14ac:dyDescent="0.25">
      <c r="A372">
        <v>371</v>
      </c>
      <c r="B372" s="39">
        <v>21966564</v>
      </c>
      <c r="C372" s="39">
        <f>VLOOKUP(A372,[1]Tabla!F$3:G$394,2,FALSE)</f>
        <v>21966564</v>
      </c>
      <c r="D372" s="39">
        <f t="shared" si="15"/>
        <v>0</v>
      </c>
      <c r="E372" s="43">
        <f t="shared" si="16"/>
        <v>0</v>
      </c>
      <c r="F372" s="39">
        <f>VLOOKUP(A372,[1]Tabla!F$3:H$394,3,FALSE)</f>
        <v>0</v>
      </c>
      <c r="G372" s="39">
        <f>VLOOKUP(A372,[1]Tabla!F$3:I$394,4,FALSE)</f>
        <v>21966564</v>
      </c>
      <c r="H372" s="39">
        <f t="shared" si="17"/>
        <v>0</v>
      </c>
    </row>
    <row r="373" spans="1:9" hidden="1" x14ac:dyDescent="0.25">
      <c r="A373">
        <v>372</v>
      </c>
      <c r="B373" s="39">
        <v>105165000</v>
      </c>
      <c r="C373" s="39">
        <f>VLOOKUP(A373,[1]Tabla!F$3:G$394,2,FALSE)</f>
        <v>105165000</v>
      </c>
      <c r="D373" s="39">
        <f t="shared" si="15"/>
        <v>0</v>
      </c>
      <c r="E373" s="43">
        <f t="shared" si="16"/>
        <v>0</v>
      </c>
      <c r="F373" s="39">
        <f>VLOOKUP(A373,[1]Tabla!F$3:H$394,3,FALSE)</f>
        <v>0</v>
      </c>
      <c r="G373" s="39">
        <f>VLOOKUP(A373,[1]Tabla!F$3:I$394,4,FALSE)</f>
        <v>105165000</v>
      </c>
      <c r="H373" s="39">
        <f t="shared" si="17"/>
        <v>0</v>
      </c>
    </row>
    <row r="374" spans="1:9" hidden="1" x14ac:dyDescent="0.25">
      <c r="A374">
        <v>373</v>
      </c>
      <c r="B374" s="39">
        <v>47231245</v>
      </c>
      <c r="C374" s="39">
        <f>VLOOKUP(A374,[1]Tabla!F$3:G$394,2,FALSE)</f>
        <v>47231245</v>
      </c>
      <c r="D374" s="39">
        <f t="shared" si="15"/>
        <v>0</v>
      </c>
      <c r="E374" s="43">
        <f t="shared" si="16"/>
        <v>0</v>
      </c>
      <c r="F374" s="39">
        <f>VLOOKUP(A374,[1]Tabla!F$3:H$394,3,FALSE)</f>
        <v>0</v>
      </c>
      <c r="G374" s="39">
        <f>VLOOKUP(A374,[1]Tabla!F$3:I$394,4,FALSE)</f>
        <v>47231245</v>
      </c>
      <c r="H374" s="39">
        <f t="shared" si="17"/>
        <v>0</v>
      </c>
    </row>
    <row r="375" spans="1:9" hidden="1" x14ac:dyDescent="0.25">
      <c r="A375">
        <v>374</v>
      </c>
      <c r="B375" s="39">
        <v>22165000</v>
      </c>
      <c r="C375" s="39">
        <f>VLOOKUP(A375,[1]Tabla!F$3:G$394,2,FALSE)</f>
        <v>22165000</v>
      </c>
      <c r="D375" s="39">
        <f t="shared" si="15"/>
        <v>0</v>
      </c>
      <c r="E375" s="43">
        <f t="shared" si="16"/>
        <v>0</v>
      </c>
      <c r="F375" s="39">
        <f>VLOOKUP(A375,[1]Tabla!F$3:H$394,3,FALSE)</f>
        <v>0</v>
      </c>
      <c r="G375" s="39">
        <f>VLOOKUP(A375,[1]Tabla!F$3:I$394,4,FALSE)</f>
        <v>22165000</v>
      </c>
      <c r="H375" s="39">
        <f t="shared" si="17"/>
        <v>0</v>
      </c>
    </row>
    <row r="376" spans="1:9" s="44" customFormat="1" x14ac:dyDescent="0.25">
      <c r="A376" s="44">
        <v>375</v>
      </c>
      <c r="B376" s="45">
        <v>7999500</v>
      </c>
      <c r="C376" s="45">
        <v>0</v>
      </c>
      <c r="D376" s="45">
        <f t="shared" si="15"/>
        <v>7999500</v>
      </c>
      <c r="E376" s="46"/>
      <c r="F376" s="45"/>
      <c r="G376" s="45"/>
      <c r="H376" s="45">
        <f t="shared" si="17"/>
        <v>0</v>
      </c>
      <c r="I376" s="45" t="s">
        <v>1187</v>
      </c>
    </row>
    <row r="377" spans="1:9" hidden="1" x14ac:dyDescent="0.25">
      <c r="A377">
        <v>376</v>
      </c>
      <c r="B377" s="39">
        <v>3594800</v>
      </c>
      <c r="C377" s="39">
        <f>VLOOKUP(A377,[1]Tabla!F$3:G$394,2,FALSE)</f>
        <v>3594800</v>
      </c>
      <c r="D377" s="39">
        <f t="shared" si="15"/>
        <v>0</v>
      </c>
      <c r="E377" s="43">
        <f t="shared" si="16"/>
        <v>0</v>
      </c>
      <c r="F377" s="39">
        <f>VLOOKUP(A377,[1]Tabla!F$3:H$394,3,FALSE)</f>
        <v>0</v>
      </c>
      <c r="G377" s="39">
        <f>VLOOKUP(A377,[1]Tabla!F$3:I$394,4,FALSE)</f>
        <v>3594800</v>
      </c>
      <c r="H377" s="39">
        <f t="shared" si="17"/>
        <v>0</v>
      </c>
    </row>
    <row r="378" spans="1:9" hidden="1" x14ac:dyDescent="0.25">
      <c r="A378">
        <v>377</v>
      </c>
      <c r="B378" s="39">
        <v>3594800</v>
      </c>
      <c r="C378" s="39">
        <f>VLOOKUP(A378,[1]Tabla!F$3:G$394,2,FALSE)</f>
        <v>3594800</v>
      </c>
      <c r="D378" s="39">
        <f t="shared" si="15"/>
        <v>0</v>
      </c>
      <c r="E378" s="43">
        <f t="shared" si="16"/>
        <v>0</v>
      </c>
      <c r="F378" s="39">
        <f>VLOOKUP(A378,[1]Tabla!F$3:H$394,3,FALSE)</f>
        <v>0</v>
      </c>
      <c r="G378" s="39">
        <f>VLOOKUP(A378,[1]Tabla!F$3:I$394,4,FALSE)</f>
        <v>3594800</v>
      </c>
      <c r="H378" s="39">
        <f t="shared" si="17"/>
        <v>0</v>
      </c>
    </row>
    <row r="379" spans="1:9" hidden="1" x14ac:dyDescent="0.25">
      <c r="A379">
        <v>378</v>
      </c>
      <c r="B379" s="39">
        <v>3594800</v>
      </c>
      <c r="C379" s="39">
        <f>VLOOKUP(A379,[1]Tabla!F$3:G$394,2,FALSE)</f>
        <v>3594800</v>
      </c>
      <c r="D379" s="39">
        <f t="shared" si="15"/>
        <v>0</v>
      </c>
      <c r="E379" s="43">
        <f t="shared" si="16"/>
        <v>0</v>
      </c>
      <c r="F379" s="39">
        <f>VLOOKUP(A379,[1]Tabla!F$3:H$394,3,FALSE)</f>
        <v>0</v>
      </c>
      <c r="G379" s="39">
        <f>VLOOKUP(A379,[1]Tabla!F$3:I$394,4,FALSE)</f>
        <v>3594800</v>
      </c>
      <c r="H379" s="39">
        <f t="shared" si="17"/>
        <v>0</v>
      </c>
    </row>
    <row r="380" spans="1:9" hidden="1" x14ac:dyDescent="0.25">
      <c r="A380">
        <v>379</v>
      </c>
      <c r="B380" s="39">
        <v>3594800</v>
      </c>
      <c r="C380" s="39">
        <f>VLOOKUP(A380,[1]Tabla!F$3:G$394,2,FALSE)</f>
        <v>3594800</v>
      </c>
      <c r="D380" s="39">
        <f t="shared" si="15"/>
        <v>0</v>
      </c>
      <c r="E380" s="43">
        <f t="shared" si="16"/>
        <v>0</v>
      </c>
      <c r="F380" s="39">
        <f>VLOOKUP(A380,[1]Tabla!F$3:H$394,3,FALSE)</f>
        <v>0</v>
      </c>
      <c r="G380" s="39">
        <f>VLOOKUP(A380,[1]Tabla!F$3:I$394,4,FALSE)</f>
        <v>3594800</v>
      </c>
      <c r="H380" s="39">
        <f t="shared" si="17"/>
        <v>0</v>
      </c>
    </row>
    <row r="381" spans="1:9" hidden="1" x14ac:dyDescent="0.25">
      <c r="A381">
        <v>380</v>
      </c>
      <c r="B381" s="39">
        <v>3594800</v>
      </c>
      <c r="C381" s="39">
        <f>VLOOKUP(A381,[1]Tabla!F$3:G$394,2,FALSE)</f>
        <v>3594800</v>
      </c>
      <c r="D381" s="39">
        <f t="shared" si="15"/>
        <v>0</v>
      </c>
      <c r="E381" s="43">
        <f t="shared" si="16"/>
        <v>0</v>
      </c>
      <c r="F381" s="39">
        <f>VLOOKUP(A381,[1]Tabla!F$3:H$394,3,FALSE)</f>
        <v>0</v>
      </c>
      <c r="G381" s="39">
        <f>VLOOKUP(A381,[1]Tabla!F$3:I$394,4,FALSE)</f>
        <v>3594800</v>
      </c>
      <c r="H381" s="39">
        <f t="shared" si="17"/>
        <v>0</v>
      </c>
    </row>
    <row r="382" spans="1:9" hidden="1" x14ac:dyDescent="0.25">
      <c r="A382">
        <v>381</v>
      </c>
      <c r="B382" s="39">
        <v>3594800</v>
      </c>
      <c r="C382" s="39">
        <f>VLOOKUP(A382,[1]Tabla!F$3:G$394,2,FALSE)</f>
        <v>3594800</v>
      </c>
      <c r="D382" s="39">
        <f t="shared" si="15"/>
        <v>0</v>
      </c>
      <c r="E382" s="43">
        <f t="shared" si="16"/>
        <v>0</v>
      </c>
      <c r="F382" s="39">
        <f>VLOOKUP(A382,[1]Tabla!F$3:H$394,3,FALSE)</f>
        <v>0</v>
      </c>
      <c r="G382" s="39">
        <f>VLOOKUP(A382,[1]Tabla!F$3:I$394,4,FALSE)</f>
        <v>3594800</v>
      </c>
      <c r="H382" s="39">
        <f t="shared" si="17"/>
        <v>0</v>
      </c>
    </row>
    <row r="383" spans="1:9" hidden="1" x14ac:dyDescent="0.25">
      <c r="A383">
        <v>382</v>
      </c>
      <c r="B383" s="39">
        <v>3594800</v>
      </c>
      <c r="C383" s="39">
        <f>VLOOKUP(A383,[1]Tabla!F$3:G$394,2,FALSE)</f>
        <v>3594800</v>
      </c>
      <c r="D383" s="39">
        <f t="shared" si="15"/>
        <v>0</v>
      </c>
      <c r="E383" s="43">
        <f t="shared" si="16"/>
        <v>0</v>
      </c>
      <c r="F383" s="39">
        <f>VLOOKUP(A383,[1]Tabla!F$3:H$394,3,FALSE)</f>
        <v>0</v>
      </c>
      <c r="G383" s="39">
        <f>VLOOKUP(A383,[1]Tabla!F$3:I$394,4,FALSE)</f>
        <v>3594800</v>
      </c>
      <c r="H383" s="39">
        <f t="shared" si="17"/>
        <v>0</v>
      </c>
    </row>
    <row r="384" spans="1:9" hidden="1" x14ac:dyDescent="0.25">
      <c r="A384">
        <v>383</v>
      </c>
      <c r="B384" s="39">
        <v>3594800</v>
      </c>
      <c r="C384" s="39">
        <f>VLOOKUP(A384,[1]Tabla!F$3:G$394,2,FALSE)</f>
        <v>3594800</v>
      </c>
      <c r="D384" s="39">
        <f t="shared" si="15"/>
        <v>0</v>
      </c>
      <c r="E384" s="43">
        <f t="shared" si="16"/>
        <v>0</v>
      </c>
      <c r="F384" s="39">
        <f>VLOOKUP(A384,[1]Tabla!F$3:H$394,3,FALSE)</f>
        <v>0</v>
      </c>
      <c r="G384" s="39">
        <f>VLOOKUP(A384,[1]Tabla!F$3:I$394,4,FALSE)</f>
        <v>3594800</v>
      </c>
      <c r="H384" s="39">
        <f t="shared" si="17"/>
        <v>0</v>
      </c>
    </row>
    <row r="385" spans="1:9" hidden="1" x14ac:dyDescent="0.25">
      <c r="A385">
        <v>384</v>
      </c>
      <c r="B385" s="39">
        <v>3594800</v>
      </c>
      <c r="C385" s="39">
        <f>VLOOKUP(A385,[1]Tabla!F$3:G$394,2,FALSE)</f>
        <v>3594800</v>
      </c>
      <c r="D385" s="39">
        <f t="shared" si="15"/>
        <v>0</v>
      </c>
      <c r="E385" s="43">
        <f t="shared" si="16"/>
        <v>0</v>
      </c>
      <c r="F385" s="39">
        <f>VLOOKUP(A385,[1]Tabla!F$3:H$394,3,FALSE)</f>
        <v>0</v>
      </c>
      <c r="G385" s="39">
        <f>VLOOKUP(A385,[1]Tabla!F$3:I$394,4,FALSE)</f>
        <v>3594800</v>
      </c>
      <c r="H385" s="39">
        <f t="shared" si="17"/>
        <v>0</v>
      </c>
    </row>
    <row r="386" spans="1:9" hidden="1" x14ac:dyDescent="0.25">
      <c r="A386">
        <v>385</v>
      </c>
      <c r="B386" s="39">
        <v>3594800</v>
      </c>
      <c r="C386" s="39">
        <f>VLOOKUP(A386,[1]Tabla!F$3:G$394,2,FALSE)</f>
        <v>3594800</v>
      </c>
      <c r="D386" s="39">
        <f t="shared" si="15"/>
        <v>0</v>
      </c>
      <c r="E386" s="43">
        <f t="shared" si="16"/>
        <v>0</v>
      </c>
      <c r="F386" s="39">
        <f>VLOOKUP(A386,[1]Tabla!F$3:H$394,3,FALSE)</f>
        <v>0</v>
      </c>
      <c r="G386" s="39">
        <f>VLOOKUP(A386,[1]Tabla!F$3:I$394,4,FALSE)</f>
        <v>3594800</v>
      </c>
      <c r="H386" s="39">
        <f t="shared" si="17"/>
        <v>0</v>
      </c>
    </row>
    <row r="387" spans="1:9" hidden="1" x14ac:dyDescent="0.25">
      <c r="A387">
        <v>386</v>
      </c>
      <c r="B387" s="39">
        <v>3594800</v>
      </c>
      <c r="C387" s="39">
        <f>VLOOKUP(A387,[1]Tabla!F$3:G$394,2,FALSE)</f>
        <v>3594800</v>
      </c>
      <c r="D387" s="39">
        <f t="shared" si="15"/>
        <v>0</v>
      </c>
      <c r="E387" s="43">
        <f t="shared" si="16"/>
        <v>0</v>
      </c>
      <c r="F387" s="39">
        <f>VLOOKUP(A387,[1]Tabla!F$3:H$394,3,FALSE)</f>
        <v>0</v>
      </c>
      <c r="G387" s="39">
        <f>VLOOKUP(A387,[1]Tabla!F$3:I$394,4,FALSE)</f>
        <v>3594800</v>
      </c>
      <c r="H387" s="39">
        <f t="shared" si="17"/>
        <v>0</v>
      </c>
    </row>
    <row r="388" spans="1:9" hidden="1" x14ac:dyDescent="0.25">
      <c r="A388">
        <v>387</v>
      </c>
      <c r="B388" s="39">
        <v>3594800</v>
      </c>
      <c r="C388" s="39">
        <f>VLOOKUP(A388,[1]Tabla!F$3:G$394,2,FALSE)</f>
        <v>3594800</v>
      </c>
      <c r="D388" s="39">
        <f t="shared" ref="D388:D409" si="18">B388-C388</f>
        <v>0</v>
      </c>
      <c r="E388" s="43">
        <f t="shared" ref="E388:E399" si="19">F388/C388</f>
        <v>0</v>
      </c>
      <c r="F388" s="39">
        <f>VLOOKUP(A388,[1]Tabla!F$3:H$394,3,FALSE)</f>
        <v>0</v>
      </c>
      <c r="G388" s="39">
        <f>VLOOKUP(A388,[1]Tabla!F$3:I$394,4,FALSE)</f>
        <v>3594800</v>
      </c>
      <c r="H388" s="39">
        <f t="shared" ref="H388:H409" si="20">F388+G388-C388</f>
        <v>0</v>
      </c>
    </row>
    <row r="389" spans="1:9" hidden="1" x14ac:dyDescent="0.25">
      <c r="A389">
        <v>388</v>
      </c>
      <c r="B389" s="39">
        <v>3594800</v>
      </c>
      <c r="C389" s="39">
        <f>VLOOKUP(A389,[1]Tabla!F$3:G$394,2,FALSE)</f>
        <v>3594800</v>
      </c>
      <c r="D389" s="39">
        <f t="shared" si="18"/>
        <v>0</v>
      </c>
      <c r="E389" s="43">
        <f t="shared" si="19"/>
        <v>0</v>
      </c>
      <c r="F389" s="39">
        <f>VLOOKUP(A389,[1]Tabla!F$3:H$394,3,FALSE)</f>
        <v>0</v>
      </c>
      <c r="G389" s="39">
        <f>VLOOKUP(A389,[1]Tabla!F$3:I$394,4,FALSE)</f>
        <v>3594800</v>
      </c>
      <c r="H389" s="39">
        <f t="shared" si="20"/>
        <v>0</v>
      </c>
    </row>
    <row r="390" spans="1:9" hidden="1" x14ac:dyDescent="0.25">
      <c r="A390">
        <v>389</v>
      </c>
      <c r="B390" s="39">
        <v>3594800</v>
      </c>
      <c r="C390" s="39">
        <f>VLOOKUP(A390,[1]Tabla!F$3:G$394,2,FALSE)</f>
        <v>3594800</v>
      </c>
      <c r="D390" s="39">
        <f t="shared" si="18"/>
        <v>0</v>
      </c>
      <c r="E390" s="43">
        <f t="shared" si="19"/>
        <v>0</v>
      </c>
      <c r="F390" s="39">
        <f>VLOOKUP(A390,[1]Tabla!F$3:H$394,3,FALSE)</f>
        <v>0</v>
      </c>
      <c r="G390" s="39">
        <f>VLOOKUP(A390,[1]Tabla!F$3:I$394,4,FALSE)</f>
        <v>3594800</v>
      </c>
      <c r="H390" s="39">
        <f t="shared" si="20"/>
        <v>0</v>
      </c>
    </row>
    <row r="391" spans="1:9" hidden="1" x14ac:dyDescent="0.25">
      <c r="A391">
        <v>390</v>
      </c>
      <c r="B391" s="39">
        <v>3594800</v>
      </c>
      <c r="C391" s="39">
        <f>VLOOKUP(A391,[1]Tabla!F$3:G$394,2,FALSE)</f>
        <v>3594800</v>
      </c>
      <c r="D391" s="39">
        <f t="shared" si="18"/>
        <v>0</v>
      </c>
      <c r="E391" s="43">
        <f t="shared" si="19"/>
        <v>0</v>
      </c>
      <c r="F391" s="39">
        <f>VLOOKUP(A391,[1]Tabla!F$3:H$394,3,FALSE)</f>
        <v>0</v>
      </c>
      <c r="G391" s="39">
        <f>VLOOKUP(A391,[1]Tabla!F$3:I$394,4,FALSE)</f>
        <v>3594800</v>
      </c>
      <c r="H391" s="39">
        <f t="shared" si="20"/>
        <v>0</v>
      </c>
    </row>
    <row r="392" spans="1:9" hidden="1" x14ac:dyDescent="0.25">
      <c r="A392">
        <v>391</v>
      </c>
      <c r="B392" s="39">
        <v>3594800</v>
      </c>
      <c r="C392" s="39">
        <f>VLOOKUP(A392,[1]Tabla!F$3:G$394,2,FALSE)</f>
        <v>3594800</v>
      </c>
      <c r="D392" s="39">
        <f t="shared" si="18"/>
        <v>0</v>
      </c>
      <c r="E392" s="43">
        <f t="shared" si="19"/>
        <v>0</v>
      </c>
      <c r="F392" s="39">
        <f>VLOOKUP(A392,[1]Tabla!F$3:H$394,3,FALSE)</f>
        <v>0</v>
      </c>
      <c r="G392" s="39">
        <f>VLOOKUP(A392,[1]Tabla!F$3:I$394,4,FALSE)</f>
        <v>3594800</v>
      </c>
      <c r="H392" s="39">
        <f t="shared" si="20"/>
        <v>0</v>
      </c>
    </row>
    <row r="393" spans="1:9" hidden="1" x14ac:dyDescent="0.25">
      <c r="A393">
        <v>392</v>
      </c>
      <c r="B393" s="39">
        <v>3594800</v>
      </c>
      <c r="C393" s="39">
        <f>VLOOKUP(A393,[1]Tabla!F$3:G$394,2,FALSE)</f>
        <v>3594800</v>
      </c>
      <c r="D393" s="39">
        <f t="shared" si="18"/>
        <v>0</v>
      </c>
      <c r="E393" s="43">
        <f t="shared" si="19"/>
        <v>0</v>
      </c>
      <c r="F393" s="39">
        <f>VLOOKUP(A393,[1]Tabla!F$3:H$394,3,FALSE)</f>
        <v>0</v>
      </c>
      <c r="G393" s="39">
        <f>VLOOKUP(A393,[1]Tabla!F$3:I$394,4,FALSE)</f>
        <v>3594800</v>
      </c>
      <c r="H393" s="39">
        <f t="shared" si="20"/>
        <v>0</v>
      </c>
    </row>
    <row r="394" spans="1:9" hidden="1" x14ac:dyDescent="0.25">
      <c r="A394">
        <v>393</v>
      </c>
      <c r="B394" s="39">
        <v>3594800</v>
      </c>
      <c r="C394" s="39">
        <f>VLOOKUP(A394,[1]Tabla!F$3:G$394,2,FALSE)</f>
        <v>3594800</v>
      </c>
      <c r="D394" s="39">
        <f t="shared" si="18"/>
        <v>0</v>
      </c>
      <c r="E394" s="43">
        <f t="shared" si="19"/>
        <v>0</v>
      </c>
      <c r="F394" s="39">
        <f>VLOOKUP(A394,[1]Tabla!F$3:H$394,3,FALSE)</f>
        <v>0</v>
      </c>
      <c r="G394" s="39">
        <f>VLOOKUP(A394,[1]Tabla!F$3:I$394,4,FALSE)</f>
        <v>3594800</v>
      </c>
      <c r="H394" s="39">
        <f t="shared" si="20"/>
        <v>0</v>
      </c>
    </row>
    <row r="395" spans="1:9" hidden="1" x14ac:dyDescent="0.25">
      <c r="A395">
        <v>394</v>
      </c>
      <c r="B395" s="39">
        <v>1551333</v>
      </c>
      <c r="C395" s="39">
        <f>VLOOKUP(A395,[1]Tabla!F$3:G$394,2,FALSE)</f>
        <v>1551333</v>
      </c>
      <c r="D395" s="39">
        <f t="shared" si="18"/>
        <v>0</v>
      </c>
      <c r="E395" s="43">
        <f t="shared" si="19"/>
        <v>0</v>
      </c>
      <c r="F395" s="39">
        <f>VLOOKUP(A395,[1]Tabla!F$3:H$394,3,FALSE)</f>
        <v>0</v>
      </c>
      <c r="G395" s="39">
        <f>VLOOKUP(A395,[1]Tabla!F$3:I$394,4,FALSE)</f>
        <v>1551333</v>
      </c>
      <c r="H395" s="39">
        <f t="shared" si="20"/>
        <v>0</v>
      </c>
    </row>
    <row r="396" spans="1:9" s="47" customFormat="1" x14ac:dyDescent="0.25">
      <c r="A396" s="47">
        <v>396</v>
      </c>
      <c r="B396" s="48">
        <v>4000000</v>
      </c>
      <c r="C396" s="48">
        <v>0</v>
      </c>
      <c r="D396" s="48">
        <f t="shared" si="18"/>
        <v>4000000</v>
      </c>
      <c r="E396" s="49"/>
      <c r="F396" s="48"/>
      <c r="G396" s="48"/>
      <c r="H396" s="48">
        <f t="shared" si="20"/>
        <v>0</v>
      </c>
      <c r="I396" s="48" t="s">
        <v>1189</v>
      </c>
    </row>
    <row r="397" spans="1:9" s="47" customFormat="1" x14ac:dyDescent="0.25">
      <c r="A397" s="47">
        <v>397</v>
      </c>
      <c r="B397" s="48">
        <v>4000000</v>
      </c>
      <c r="C397" s="48">
        <v>0</v>
      </c>
      <c r="D397" s="48">
        <f t="shared" si="18"/>
        <v>4000000</v>
      </c>
      <c r="E397" s="49"/>
      <c r="F397" s="48"/>
      <c r="G397" s="48"/>
      <c r="H397" s="48">
        <f t="shared" si="20"/>
        <v>0</v>
      </c>
      <c r="I397" s="48" t="s">
        <v>1189</v>
      </c>
    </row>
    <row r="398" spans="1:9" s="47" customFormat="1" x14ac:dyDescent="0.25">
      <c r="A398" s="47">
        <v>398</v>
      </c>
      <c r="B398" s="48">
        <v>4000000</v>
      </c>
      <c r="C398" s="48">
        <v>0</v>
      </c>
      <c r="D398" s="48">
        <f t="shared" si="18"/>
        <v>4000000</v>
      </c>
      <c r="E398" s="49"/>
      <c r="F398" s="48"/>
      <c r="G398" s="48"/>
      <c r="H398" s="48">
        <f t="shared" si="20"/>
        <v>0</v>
      </c>
      <c r="I398" s="48" t="s">
        <v>1189</v>
      </c>
    </row>
    <row r="399" spans="1:9" hidden="1" x14ac:dyDescent="0.25">
      <c r="A399">
        <v>399</v>
      </c>
      <c r="B399" s="39">
        <v>56000000</v>
      </c>
      <c r="C399" s="39">
        <f>VLOOKUP(A399,[1]Tabla!F$3:G$394,2,FALSE)</f>
        <v>56000000</v>
      </c>
      <c r="D399" s="39">
        <f t="shared" si="18"/>
        <v>0</v>
      </c>
      <c r="E399" s="43">
        <f t="shared" si="19"/>
        <v>0</v>
      </c>
      <c r="F399" s="39">
        <f>VLOOKUP(A399,[1]Tabla!F$3:H$394,3,FALSE)</f>
        <v>0</v>
      </c>
      <c r="G399" s="39">
        <f>VLOOKUP(A399,[1]Tabla!F$3:I$394,4,FALSE)</f>
        <v>56000000</v>
      </c>
      <c r="H399" s="39">
        <f t="shared" si="20"/>
        <v>0</v>
      </c>
    </row>
    <row r="400" spans="1:9" s="47" customFormat="1" x14ac:dyDescent="0.25">
      <c r="A400" s="47">
        <v>400</v>
      </c>
      <c r="B400" s="48">
        <v>63000000</v>
      </c>
      <c r="C400" s="48">
        <v>0</v>
      </c>
      <c r="D400" s="48">
        <f t="shared" si="18"/>
        <v>63000000</v>
      </c>
      <c r="E400" s="49"/>
      <c r="F400" s="48"/>
      <c r="G400" s="48"/>
      <c r="H400" s="48">
        <f t="shared" si="20"/>
        <v>0</v>
      </c>
      <c r="I400" s="48" t="s">
        <v>1189</v>
      </c>
    </row>
    <row r="401" spans="1:9" s="47" customFormat="1" x14ac:dyDescent="0.25">
      <c r="A401" s="47">
        <v>401</v>
      </c>
      <c r="B401" s="48">
        <v>12581800</v>
      </c>
      <c r="C401" s="48">
        <v>0</v>
      </c>
      <c r="D401" s="48">
        <f t="shared" si="18"/>
        <v>12581800</v>
      </c>
      <c r="E401" s="49"/>
      <c r="F401" s="48"/>
      <c r="G401" s="48"/>
      <c r="H401" s="48">
        <f t="shared" si="20"/>
        <v>0</v>
      </c>
      <c r="I401" s="48" t="s">
        <v>1189</v>
      </c>
    </row>
    <row r="402" spans="1:9" s="47" customFormat="1" x14ac:dyDescent="0.25">
      <c r="A402" s="47">
        <v>403</v>
      </c>
      <c r="B402" s="48">
        <v>29750000</v>
      </c>
      <c r="C402" s="48">
        <v>0</v>
      </c>
      <c r="D402" s="48">
        <f t="shared" si="18"/>
        <v>29750000</v>
      </c>
      <c r="E402" s="49"/>
      <c r="F402" s="48"/>
      <c r="G402" s="48"/>
      <c r="H402" s="48">
        <f t="shared" si="20"/>
        <v>0</v>
      </c>
      <c r="I402" s="48" t="s">
        <v>1189</v>
      </c>
    </row>
    <row r="403" spans="1:9" s="47" customFormat="1" x14ac:dyDescent="0.25">
      <c r="A403" s="47">
        <v>404</v>
      </c>
      <c r="B403" s="48">
        <v>29750000</v>
      </c>
      <c r="C403" s="48">
        <v>0</v>
      </c>
      <c r="D403" s="48">
        <f t="shared" si="18"/>
        <v>29750000</v>
      </c>
      <c r="E403" s="49"/>
      <c r="F403" s="48"/>
      <c r="G403" s="48"/>
      <c r="H403" s="48">
        <f t="shared" si="20"/>
        <v>0</v>
      </c>
      <c r="I403" s="48" t="s">
        <v>1189</v>
      </c>
    </row>
    <row r="404" spans="1:9" s="47" customFormat="1" x14ac:dyDescent="0.25">
      <c r="A404" s="47">
        <v>405</v>
      </c>
      <c r="B404" s="48">
        <v>27065500</v>
      </c>
      <c r="C404" s="48">
        <v>0</v>
      </c>
      <c r="D404" s="48">
        <f t="shared" si="18"/>
        <v>27065500</v>
      </c>
      <c r="E404" s="49"/>
      <c r="F404" s="48"/>
      <c r="G404" s="48"/>
      <c r="H404" s="48">
        <f t="shared" si="20"/>
        <v>0</v>
      </c>
      <c r="I404" s="48" t="s">
        <v>1189</v>
      </c>
    </row>
    <row r="405" spans="1:9" s="47" customFormat="1" x14ac:dyDescent="0.25">
      <c r="A405" s="47">
        <v>406</v>
      </c>
      <c r="B405" s="48">
        <v>12581800</v>
      </c>
      <c r="C405" s="48">
        <v>0</v>
      </c>
      <c r="D405" s="48">
        <f t="shared" si="18"/>
        <v>12581800</v>
      </c>
      <c r="E405" s="49"/>
      <c r="F405" s="48"/>
      <c r="G405" s="48"/>
      <c r="H405" s="48">
        <f t="shared" si="20"/>
        <v>0</v>
      </c>
      <c r="I405" s="48" t="s">
        <v>1189</v>
      </c>
    </row>
    <row r="406" spans="1:9" s="47" customFormat="1" x14ac:dyDescent="0.25">
      <c r="A406" s="47">
        <v>407</v>
      </c>
      <c r="B406" s="48">
        <v>12581800</v>
      </c>
      <c r="C406" s="48">
        <v>0</v>
      </c>
      <c r="D406" s="48">
        <f t="shared" si="18"/>
        <v>12581800</v>
      </c>
      <c r="E406" s="49"/>
      <c r="F406" s="48"/>
      <c r="G406" s="48"/>
      <c r="H406" s="48">
        <f t="shared" si="20"/>
        <v>0</v>
      </c>
      <c r="I406" s="48" t="s">
        <v>1189</v>
      </c>
    </row>
    <row r="407" spans="1:9" s="47" customFormat="1" x14ac:dyDescent="0.25">
      <c r="A407" s="47">
        <v>408</v>
      </c>
      <c r="B407" s="48">
        <v>12581800</v>
      </c>
      <c r="C407" s="48">
        <v>0</v>
      </c>
      <c r="D407" s="48">
        <f t="shared" si="18"/>
        <v>12581800</v>
      </c>
      <c r="E407" s="49"/>
      <c r="F407" s="48"/>
      <c r="G407" s="48"/>
      <c r="H407" s="48">
        <f t="shared" si="20"/>
        <v>0</v>
      </c>
      <c r="I407" s="48" t="s">
        <v>1189</v>
      </c>
    </row>
    <row r="408" spans="1:9" s="47" customFormat="1" x14ac:dyDescent="0.25">
      <c r="A408" s="47">
        <v>409</v>
      </c>
      <c r="B408" s="48">
        <v>12581800</v>
      </c>
      <c r="C408" s="48">
        <v>0</v>
      </c>
      <c r="D408" s="48">
        <f t="shared" si="18"/>
        <v>12581800</v>
      </c>
      <c r="E408" s="49"/>
      <c r="F408" s="48"/>
      <c r="G408" s="48"/>
      <c r="H408" s="48">
        <f t="shared" si="20"/>
        <v>0</v>
      </c>
      <c r="I408" s="48" t="s">
        <v>1189</v>
      </c>
    </row>
    <row r="409" spans="1:9" s="47" customFormat="1" x14ac:dyDescent="0.25">
      <c r="A409" s="47">
        <v>410</v>
      </c>
      <c r="B409" s="48">
        <v>45500000</v>
      </c>
      <c r="C409" s="48">
        <v>0</v>
      </c>
      <c r="D409" s="48">
        <f t="shared" si="18"/>
        <v>45500000</v>
      </c>
      <c r="E409" s="49"/>
      <c r="F409" s="48"/>
      <c r="G409" s="48"/>
      <c r="H409" s="48">
        <f t="shared" si="20"/>
        <v>0</v>
      </c>
      <c r="I409" s="48" t="s">
        <v>1189</v>
      </c>
    </row>
    <row r="412" spans="1:9" x14ac:dyDescent="0.25">
      <c r="B412" s="39">
        <f>SUM(B3:B411)</f>
        <v>18838808131</v>
      </c>
      <c r="C412" s="39">
        <f>SUM(C3:C411)</f>
        <v>18378234590</v>
      </c>
      <c r="D412" s="39">
        <f>SUM(D3:D411)</f>
        <v>460573541</v>
      </c>
      <c r="F412" s="39">
        <f>SUM(F3:F411)</f>
        <v>4273679513</v>
      </c>
      <c r="G412" s="39">
        <f>SUM(G3:G411)</f>
        <v>14104555077</v>
      </c>
      <c r="H412" s="39">
        <f>F412+G412-C412</f>
        <v>0</v>
      </c>
    </row>
    <row r="413" spans="1:9" x14ac:dyDescent="0.25">
      <c r="A413" t="s">
        <v>1188</v>
      </c>
      <c r="C413" s="39" t="e">
        <f>GETPIVOTDATA("Suma de Valor Neto",[1]Tabla!$A$3)</f>
        <v>#REF!</v>
      </c>
      <c r="F413" s="39" t="e">
        <f>GETPIVOTDATA("Suma de Autorizacion giro",[1]Tabla!$A$3)</f>
        <v>#REF!</v>
      </c>
      <c r="G413" s="39" t="e">
        <f>GETPIVOTDATA("Suma de Com.Sin.Aut.Giro",[1]Tabla!$A$3)</f>
        <v>#REF!</v>
      </c>
    </row>
    <row r="414" spans="1:9" x14ac:dyDescent="0.25">
      <c r="C414" s="39" t="e">
        <f>C412-C413</f>
        <v>#REF!</v>
      </c>
      <c r="F414" s="39" t="e">
        <f>F412-F413</f>
        <v>#REF!</v>
      </c>
      <c r="G414" s="39" t="e">
        <f>G412-G413</f>
        <v>#REF!</v>
      </c>
    </row>
  </sheetData>
  <autoFilter ref="A2:N409" xr:uid="{00000000-0009-0000-0000-000001000000}">
    <filterColumn colId="8">
      <customFilters>
        <customFilter operator="notEqual" val=" "/>
      </customFilters>
    </filterColumn>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2021</vt:lpstr>
      <vt:lpstr>Valida_Ppto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Diana Marcela Gomez Bernal</cp:lastModifiedBy>
  <cp:lastPrinted>2019-06-11T16:05:51Z</cp:lastPrinted>
  <dcterms:created xsi:type="dcterms:W3CDTF">2019-03-01T12:35:12Z</dcterms:created>
  <dcterms:modified xsi:type="dcterms:W3CDTF">2021-06-22T15:52:06Z</dcterms:modified>
</cp:coreProperties>
</file>