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Mi unidad\2025\4. EVALUACION Y SEGUIMIENTO\8. PTEP\2. I CUAT 2025\INFORME\"/>
    </mc:Choice>
  </mc:AlternateContent>
  <xr:revisionPtr revIDLastSave="0" documentId="13_ncr:1_{33769993-6F09-4447-BCEC-FA82FDDC1D0C}" xr6:coauthVersionLast="47" xr6:coauthVersionMax="47" xr10:uidLastSave="{00000000-0000-0000-0000-000000000000}"/>
  <bookViews>
    <workbookView xWindow="-120" yWindow="-120" windowWidth="20640" windowHeight="11160" xr2:uid="{00000000-000D-0000-FFFF-FFFF00000000}"/>
  </bookViews>
  <sheets>
    <sheet name="Seguimiento PTEP" sheetId="1" r:id="rId1"/>
  </sheets>
  <definedNames>
    <definedName name="_xlnm._FilterDatabase" localSheetId="0" hidden="1">'Seguimiento PTEP'!$A$5:$AZ$91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 i="1" l="1"/>
  <c r="W1" i="1"/>
  <c r="S34" i="1" l="1"/>
  <c r="R91" i="1" l="1"/>
  <c r="S91" i="1" s="1"/>
  <c r="AC91" i="1"/>
  <c r="AD91" i="1" s="1"/>
  <c r="AO91" i="1"/>
  <c r="AP91" i="1" s="1"/>
  <c r="AV91" i="1"/>
  <c r="AO90" i="1"/>
  <c r="AP90" i="1" s="1"/>
  <c r="AC90" i="1"/>
  <c r="AD90" i="1" s="1"/>
  <c r="R90" i="1"/>
  <c r="AO89" i="1"/>
  <c r="AP89" i="1" s="1"/>
  <c r="AC89" i="1"/>
  <c r="AD89" i="1" s="1"/>
  <c r="R89" i="1"/>
  <c r="S89" i="1" s="1"/>
  <c r="R88" i="1"/>
  <c r="S88" i="1" s="1"/>
  <c r="R87" i="1"/>
  <c r="S87" i="1" s="1"/>
  <c r="R86" i="1"/>
  <c r="S86" i="1" s="1"/>
  <c r="S85" i="1"/>
  <c r="R84" i="1"/>
  <c r="S84" i="1" s="1"/>
  <c r="R83" i="1"/>
  <c r="S83" i="1" s="1"/>
  <c r="R82" i="1"/>
  <c r="S82" i="1" s="1"/>
  <c r="R80" i="1"/>
  <c r="R79" i="1"/>
  <c r="R78" i="1"/>
  <c r="S78" i="1" s="1"/>
  <c r="R77" i="1"/>
  <c r="S77" i="1" s="1"/>
  <c r="S76" i="1"/>
  <c r="R75" i="1"/>
  <c r="S73" i="1"/>
  <c r="R72" i="1"/>
  <c r="S72" i="1" s="1"/>
  <c r="S71" i="1"/>
  <c r="S70" i="1"/>
  <c r="S69" i="1"/>
  <c r="R67" i="1"/>
  <c r="S66" i="1"/>
  <c r="S65" i="1"/>
  <c r="R64" i="1"/>
  <c r="S64" i="1" s="1"/>
  <c r="R63" i="1"/>
  <c r="R62" i="1"/>
  <c r="R61" i="1"/>
  <c r="S60" i="1"/>
  <c r="S59" i="1"/>
  <c r="S58" i="1"/>
  <c r="S56" i="1"/>
  <c r="R55" i="1"/>
  <c r="S54" i="1"/>
  <c r="S53" i="1"/>
  <c r="S52" i="1"/>
  <c r="S50" i="1"/>
  <c r="R49" i="1"/>
  <c r="S49" i="1" s="1"/>
  <c r="S48" i="1"/>
  <c r="S47" i="1"/>
  <c r="R45" i="1"/>
  <c r="S44" i="1"/>
  <c r="S43" i="1"/>
  <c r="S42" i="1"/>
  <c r="R41" i="1"/>
  <c r="S41" i="1" s="1"/>
  <c r="R40" i="1"/>
  <c r="S39" i="1"/>
  <c r="R38" i="1"/>
  <c r="R36" i="1"/>
  <c r="S36" i="1" s="1"/>
  <c r="R35" i="1"/>
  <c r="S35" i="1" s="1"/>
  <c r="S33" i="1"/>
  <c r="S32" i="1"/>
  <c r="R31" i="1"/>
  <c r="R30" i="1"/>
  <c r="S30" i="1" s="1"/>
  <c r="R29" i="1"/>
  <c r="R28" i="1"/>
  <c r="S28" i="1" s="1"/>
  <c r="R27" i="1"/>
  <c r="R25" i="1"/>
  <c r="S25" i="1" s="1"/>
  <c r="R24" i="1"/>
  <c r="S24" i="1" s="1"/>
  <c r="S23" i="1"/>
  <c r="R22" i="1"/>
  <c r="R20" i="1"/>
  <c r="S19" i="1"/>
  <c r="R18" i="1"/>
  <c r="R17" i="1"/>
  <c r="S17" i="1" s="1"/>
  <c r="R15" i="1"/>
  <c r="S14" i="1"/>
  <c r="R13" i="1"/>
  <c r="S13" i="1" s="1"/>
  <c r="S12" i="1"/>
  <c r="AV88" i="1"/>
  <c r="AO88" i="1"/>
  <c r="AC88" i="1"/>
  <c r="AD88" i="1" s="1"/>
  <c r="AV87" i="1"/>
  <c r="AP87" i="1"/>
  <c r="AC87" i="1"/>
  <c r="AD87" i="1" s="1"/>
  <c r="AV86" i="1"/>
  <c r="AO86" i="1"/>
  <c r="AP86" i="1" s="1"/>
  <c r="AC86" i="1"/>
  <c r="AD86" i="1" s="1"/>
  <c r="AV85" i="1"/>
  <c r="AO85" i="1"/>
  <c r="AP85" i="1" s="1"/>
  <c r="AC85" i="1"/>
  <c r="AD85" i="1" s="1"/>
  <c r="AV84" i="1"/>
  <c r="AO84" i="1"/>
  <c r="AP84" i="1" s="1"/>
  <c r="AC84" i="1"/>
  <c r="AD84" i="1" s="1"/>
  <c r="AV83" i="1"/>
  <c r="AO83" i="1"/>
  <c r="AP83" i="1" s="1"/>
  <c r="AC83" i="1"/>
  <c r="AD83" i="1" s="1"/>
  <c r="AV82" i="1"/>
  <c r="AO82" i="1"/>
  <c r="AP82" i="1" s="1"/>
  <c r="AC82" i="1"/>
  <c r="AV81" i="1"/>
  <c r="AO81" i="1"/>
  <c r="AP81" i="1" s="1"/>
  <c r="AC81" i="1"/>
  <c r="AD81" i="1" s="1"/>
  <c r="AV80" i="1"/>
  <c r="AO80" i="1"/>
  <c r="AP80" i="1" s="1"/>
  <c r="AC80" i="1"/>
  <c r="AD80" i="1" s="1"/>
  <c r="AV79" i="1"/>
  <c r="AO79" i="1"/>
  <c r="AP79" i="1" s="1"/>
  <c r="AC79" i="1"/>
  <c r="AD79" i="1" s="1"/>
  <c r="AV78" i="1"/>
  <c r="AO78" i="1"/>
  <c r="AP78" i="1" s="1"/>
  <c r="AC78" i="1"/>
  <c r="AD78" i="1" s="1"/>
  <c r="AV77" i="1"/>
  <c r="AO77" i="1"/>
  <c r="AP77" i="1" s="1"/>
  <c r="AC77" i="1"/>
  <c r="AD77" i="1" s="1"/>
  <c r="AV76" i="1"/>
  <c r="AO76" i="1"/>
  <c r="AP76" i="1" s="1"/>
  <c r="AC76" i="1"/>
  <c r="AD76" i="1" s="1"/>
  <c r="AV75" i="1"/>
  <c r="AO75" i="1"/>
  <c r="AP75" i="1" s="1"/>
  <c r="AC75" i="1"/>
  <c r="AD75" i="1" s="1"/>
  <c r="AV74" i="1"/>
  <c r="AO74" i="1"/>
  <c r="AP74" i="1" s="1"/>
  <c r="AC74" i="1"/>
  <c r="AD74" i="1" s="1"/>
  <c r="AV73" i="1"/>
  <c r="AO73" i="1"/>
  <c r="AP73" i="1" s="1"/>
  <c r="AC73" i="1"/>
  <c r="AD73" i="1" s="1"/>
  <c r="AV72" i="1"/>
  <c r="AO72" i="1"/>
  <c r="AP72" i="1" s="1"/>
  <c r="AC72" i="1"/>
  <c r="AD72" i="1" s="1"/>
  <c r="AV71" i="1"/>
  <c r="AO71" i="1"/>
  <c r="AC71" i="1"/>
  <c r="AD71" i="1" s="1"/>
  <c r="AV70" i="1"/>
  <c r="AO70" i="1"/>
  <c r="AP70" i="1" s="1"/>
  <c r="AC70" i="1"/>
  <c r="AD70" i="1" s="1"/>
  <c r="AV69" i="1"/>
  <c r="AO69" i="1"/>
  <c r="AP69" i="1" s="1"/>
  <c r="AC69" i="1"/>
  <c r="AV68" i="1"/>
  <c r="AO68" i="1"/>
  <c r="AP68" i="1" s="1"/>
  <c r="AC68" i="1"/>
  <c r="AD68" i="1" s="1"/>
  <c r="AV67" i="1"/>
  <c r="AO67" i="1"/>
  <c r="AP67" i="1" s="1"/>
  <c r="AC67" i="1"/>
  <c r="AD67" i="1" s="1"/>
  <c r="AV66" i="1"/>
  <c r="AP66" i="1"/>
  <c r="AC66" i="1"/>
  <c r="AD66" i="1" s="1"/>
  <c r="AV65" i="1"/>
  <c r="AO65" i="1"/>
  <c r="AC65" i="1"/>
  <c r="AD65" i="1" s="1"/>
  <c r="AV64" i="1"/>
  <c r="AO64" i="1"/>
  <c r="AP64" i="1" s="1"/>
  <c r="AC64" i="1"/>
  <c r="AD64" i="1" s="1"/>
  <c r="AV63" i="1"/>
  <c r="AO63" i="1"/>
  <c r="AP63" i="1" s="1"/>
  <c r="AC63" i="1"/>
  <c r="AD63" i="1" s="1"/>
  <c r="AV62" i="1"/>
  <c r="AO62" i="1"/>
  <c r="AP62" i="1" s="1"/>
  <c r="AC62" i="1"/>
  <c r="AD62" i="1" s="1"/>
  <c r="AV61" i="1"/>
  <c r="AO61" i="1"/>
  <c r="AP61" i="1" s="1"/>
  <c r="AC61" i="1"/>
  <c r="AD61" i="1" s="1"/>
  <c r="AV60" i="1"/>
  <c r="AO60" i="1"/>
  <c r="AP60" i="1" s="1"/>
  <c r="AC60" i="1"/>
  <c r="AD60" i="1" s="1"/>
  <c r="AV59" i="1"/>
  <c r="AO59" i="1"/>
  <c r="AC59" i="1"/>
  <c r="AD59" i="1" s="1"/>
  <c r="AV58" i="1"/>
  <c r="AO58" i="1"/>
  <c r="AP58" i="1" s="1"/>
  <c r="AC58" i="1"/>
  <c r="AV57" i="1"/>
  <c r="AO57" i="1"/>
  <c r="AP57" i="1" s="1"/>
  <c r="AC57" i="1"/>
  <c r="AD57" i="1" s="1"/>
  <c r="AV56" i="1"/>
  <c r="AO56" i="1"/>
  <c r="AP56" i="1" s="1"/>
  <c r="AC56" i="1"/>
  <c r="AD56" i="1" s="1"/>
  <c r="AV55" i="1"/>
  <c r="AO55" i="1"/>
  <c r="AP55" i="1" s="1"/>
  <c r="AC55" i="1"/>
  <c r="AD55" i="1" s="1"/>
  <c r="AV54" i="1"/>
  <c r="AO54" i="1"/>
  <c r="AP54" i="1" s="1"/>
  <c r="AC54" i="1"/>
  <c r="AD54" i="1" s="1"/>
  <c r="AV53" i="1"/>
  <c r="AO53" i="1"/>
  <c r="AP53" i="1" s="1"/>
  <c r="AC53" i="1"/>
  <c r="AD53" i="1" s="1"/>
  <c r="AV52" i="1"/>
  <c r="AO52" i="1"/>
  <c r="AP52" i="1" s="1"/>
  <c r="AC52" i="1"/>
  <c r="AV51" i="1"/>
  <c r="AO51" i="1"/>
  <c r="AP51" i="1" s="1"/>
  <c r="AC51" i="1"/>
  <c r="AD51" i="1" s="1"/>
  <c r="AV50" i="1"/>
  <c r="AO50" i="1"/>
  <c r="AD50" i="1"/>
  <c r="AV49" i="1"/>
  <c r="AO49" i="1"/>
  <c r="AP49" i="1" s="1"/>
  <c r="AC49" i="1"/>
  <c r="AD49" i="1" s="1"/>
  <c r="AV48" i="1"/>
  <c r="AO48" i="1"/>
  <c r="AP48" i="1" s="1"/>
  <c r="AC48" i="1"/>
  <c r="AD48" i="1" s="1"/>
  <c r="AV47" i="1"/>
  <c r="AO47" i="1"/>
  <c r="AP47" i="1" s="1"/>
  <c r="AC47" i="1"/>
  <c r="AD47" i="1" s="1"/>
  <c r="AV46" i="1"/>
  <c r="AO46" i="1"/>
  <c r="AP46" i="1" s="1"/>
  <c r="AC46" i="1"/>
  <c r="AD46" i="1" s="1"/>
  <c r="AV45" i="1"/>
  <c r="AO45" i="1"/>
  <c r="AP45" i="1" s="1"/>
  <c r="AC45" i="1"/>
  <c r="AD45" i="1" s="1"/>
  <c r="AV44" i="1"/>
  <c r="AO44" i="1"/>
  <c r="AP44" i="1" s="1"/>
  <c r="AC44" i="1"/>
  <c r="AD44" i="1" s="1"/>
  <c r="AV43" i="1"/>
  <c r="AO43" i="1"/>
  <c r="AP43" i="1" s="1"/>
  <c r="AC43" i="1"/>
  <c r="AD43" i="1" s="1"/>
  <c r="AV42" i="1"/>
  <c r="AO42" i="1"/>
  <c r="AP42" i="1" s="1"/>
  <c r="AC42" i="1"/>
  <c r="AD42" i="1" s="1"/>
  <c r="AV41" i="1"/>
  <c r="AO41" i="1"/>
  <c r="AP41" i="1" s="1"/>
  <c r="AC41" i="1"/>
  <c r="AV40" i="1"/>
  <c r="AO40" i="1"/>
  <c r="AP40" i="1" s="1"/>
  <c r="AC40" i="1"/>
  <c r="AD40" i="1" s="1"/>
  <c r="AV39" i="1"/>
  <c r="AO39" i="1"/>
  <c r="AP39" i="1" s="1"/>
  <c r="AC39" i="1"/>
  <c r="AD39" i="1" s="1"/>
  <c r="AV38" i="1"/>
  <c r="AO38" i="1"/>
  <c r="AP38" i="1" s="1"/>
  <c r="AC38" i="1"/>
  <c r="AD38" i="1" s="1"/>
  <c r="AV37" i="1"/>
  <c r="AO37" i="1"/>
  <c r="AP37" i="1" s="1"/>
  <c r="AD37" i="1"/>
  <c r="AV36" i="1"/>
  <c r="AO36" i="1"/>
  <c r="AP36" i="1" s="1"/>
  <c r="AC36" i="1"/>
  <c r="AD36" i="1" s="1"/>
  <c r="AV35" i="1"/>
  <c r="AO35" i="1"/>
  <c r="AC35" i="1"/>
  <c r="AD35" i="1" s="1"/>
  <c r="AV34" i="1"/>
  <c r="AO34" i="1"/>
  <c r="AP34" i="1" s="1"/>
  <c r="AC34" i="1"/>
  <c r="AD34" i="1" s="1"/>
  <c r="AV33" i="1"/>
  <c r="AO33" i="1"/>
  <c r="AP33" i="1" s="1"/>
  <c r="AC33" i="1"/>
  <c r="AD33" i="1" s="1"/>
  <c r="AV32" i="1"/>
  <c r="AO32" i="1"/>
  <c r="AP32" i="1" s="1"/>
  <c r="AC32" i="1"/>
  <c r="AD32" i="1" s="1"/>
  <c r="AV31" i="1"/>
  <c r="AO31" i="1"/>
  <c r="AP31" i="1" s="1"/>
  <c r="AC31" i="1"/>
  <c r="AD31" i="1" s="1"/>
  <c r="AV30" i="1"/>
  <c r="AO30" i="1"/>
  <c r="AP30" i="1" s="1"/>
  <c r="AC30" i="1"/>
  <c r="AD30" i="1" s="1"/>
  <c r="AV29" i="1"/>
  <c r="AO29" i="1"/>
  <c r="AP29" i="1" s="1"/>
  <c r="AC29" i="1"/>
  <c r="AD29" i="1" s="1"/>
  <c r="AV28" i="1"/>
  <c r="AP28" i="1"/>
  <c r="AC28" i="1"/>
  <c r="AD28" i="1" s="1"/>
  <c r="AV27" i="1"/>
  <c r="AP27" i="1"/>
  <c r="AC27" i="1"/>
  <c r="AD27" i="1" s="1"/>
  <c r="AV26" i="1"/>
  <c r="AO26" i="1"/>
  <c r="AP26" i="1" s="1"/>
  <c r="AC26" i="1"/>
  <c r="AD26" i="1" s="1"/>
  <c r="AV25" i="1"/>
  <c r="AO25" i="1"/>
  <c r="AP25" i="1" s="1"/>
  <c r="AC25" i="1"/>
  <c r="AD25" i="1" s="1"/>
  <c r="AV24" i="1"/>
  <c r="AO24" i="1"/>
  <c r="AP24" i="1" s="1"/>
  <c r="AC24" i="1"/>
  <c r="AV23" i="1"/>
  <c r="AO23" i="1"/>
  <c r="AP23" i="1" s="1"/>
  <c r="AC23" i="1"/>
  <c r="AD23" i="1" s="1"/>
  <c r="AV22" i="1"/>
  <c r="AO22" i="1"/>
  <c r="AP22" i="1" s="1"/>
  <c r="AC22" i="1"/>
  <c r="AD22" i="1" s="1"/>
  <c r="AV21" i="1"/>
  <c r="AO21" i="1"/>
  <c r="AP21" i="1" s="1"/>
  <c r="AC21" i="1"/>
  <c r="AD21" i="1" s="1"/>
  <c r="AV20" i="1"/>
  <c r="AO20" i="1"/>
  <c r="AP20" i="1" s="1"/>
  <c r="AC20" i="1"/>
  <c r="AD20" i="1" s="1"/>
  <c r="AV19" i="1"/>
  <c r="AO19" i="1"/>
  <c r="AP19" i="1" s="1"/>
  <c r="AC19" i="1"/>
  <c r="AD19" i="1" s="1"/>
  <c r="AV18" i="1"/>
  <c r="AO18" i="1"/>
  <c r="AP18" i="1" s="1"/>
  <c r="AC18" i="1"/>
  <c r="AD18" i="1" s="1"/>
  <c r="AV17" i="1"/>
  <c r="AO17" i="1"/>
  <c r="AP17" i="1" s="1"/>
  <c r="AC17" i="1"/>
  <c r="AD17" i="1" s="1"/>
  <c r="AV16" i="1"/>
  <c r="AO16" i="1"/>
  <c r="AP16" i="1" s="1"/>
  <c r="AC16" i="1"/>
  <c r="AD16" i="1" s="1"/>
  <c r="AV15" i="1"/>
  <c r="AO15" i="1"/>
  <c r="AP15" i="1" s="1"/>
  <c r="AC15" i="1"/>
  <c r="AD15" i="1" s="1"/>
  <c r="AV14" i="1"/>
  <c r="AO14" i="1"/>
  <c r="AP14" i="1" s="1"/>
  <c r="AC14" i="1"/>
  <c r="AD14" i="1" s="1"/>
  <c r="AV13" i="1"/>
  <c r="AO13" i="1"/>
  <c r="AP13" i="1" s="1"/>
  <c r="AC13" i="1"/>
  <c r="AD13" i="1" s="1"/>
  <c r="AV12" i="1"/>
  <c r="AO12" i="1"/>
  <c r="AP12" i="1" s="1"/>
  <c r="AC12" i="1"/>
  <c r="AV11" i="1"/>
  <c r="AO11" i="1"/>
  <c r="AP11" i="1" s="1"/>
  <c r="AC11" i="1"/>
  <c r="AD11" i="1" s="1"/>
  <c r="AV10" i="1"/>
  <c r="AO10" i="1"/>
  <c r="AP10" i="1" s="1"/>
  <c r="AC10" i="1"/>
  <c r="AD10" i="1" s="1"/>
  <c r="AV9" i="1"/>
  <c r="AO9" i="1"/>
  <c r="AP9" i="1" s="1"/>
  <c r="AC9" i="1"/>
  <c r="AV8" i="1"/>
  <c r="AO8" i="1"/>
  <c r="AP8" i="1" s="1"/>
  <c r="AC8" i="1"/>
  <c r="AD8" i="1" s="1"/>
  <c r="S8" i="1"/>
  <c r="AV7" i="1"/>
  <c r="AO7" i="1"/>
  <c r="AP7" i="1" s="1"/>
  <c r="AC7" i="1"/>
  <c r="AD7" i="1" s="1"/>
  <c r="S7" i="1"/>
  <c r="AV6" i="1"/>
  <c r="AO6" i="1"/>
  <c r="AP6" i="1" s="1"/>
  <c r="AC6" i="1"/>
  <c r="R6" i="1"/>
  <c r="S6" i="1" s="1"/>
  <c r="AP50" i="1" l="1"/>
  <c r="AW50" i="1"/>
  <c r="AD9" i="1"/>
  <c r="AW9" i="1"/>
  <c r="AX9" i="1" s="1"/>
  <c r="AW91" i="1"/>
  <c r="AX91" i="1" s="1"/>
  <c r="AW89" i="1"/>
  <c r="AX89" i="1" s="1"/>
  <c r="AW90" i="1"/>
  <c r="AX90" i="1" s="1"/>
  <c r="AW37" i="1"/>
  <c r="AX37" i="1" s="1"/>
  <c r="S90" i="1"/>
  <c r="AW46" i="1"/>
  <c r="AX46" i="1" s="1"/>
  <c r="AW26" i="1"/>
  <c r="AX26" i="1" s="1"/>
  <c r="AW24" i="1"/>
  <c r="AX24" i="1" s="1"/>
  <c r="AY24" i="1" s="1"/>
  <c r="AW27" i="1"/>
  <c r="AX27" i="1" s="1"/>
  <c r="AW51" i="1"/>
  <c r="AX51" i="1" s="1"/>
  <c r="AW18" i="1"/>
  <c r="AX18" i="1" s="1"/>
  <c r="AW67" i="1"/>
  <c r="AX67" i="1" s="1"/>
  <c r="AW68" i="1"/>
  <c r="AX68" i="1" s="1"/>
  <c r="AW57" i="1"/>
  <c r="AX57" i="1" s="1"/>
  <c r="AW82" i="1"/>
  <c r="AX82" i="1" s="1"/>
  <c r="AW55" i="1"/>
  <c r="AX55" i="1" s="1"/>
  <c r="AW79" i="1"/>
  <c r="AX79" i="1" s="1"/>
  <c r="AW38" i="1"/>
  <c r="AX38" i="1" s="1"/>
  <c r="AW41" i="1"/>
  <c r="AX41" i="1" s="1"/>
  <c r="AW6" i="1"/>
  <c r="AX6" i="1" s="1"/>
  <c r="AW22" i="1"/>
  <c r="AX22" i="1" s="1"/>
  <c r="AW25" i="1"/>
  <c r="AX25" i="1" s="1"/>
  <c r="AW75" i="1"/>
  <c r="AX75" i="1" s="1"/>
  <c r="AW20" i="1"/>
  <c r="AX20" i="1" s="1"/>
  <c r="AW31" i="1"/>
  <c r="AX31" i="1" s="1"/>
  <c r="AW29" i="1"/>
  <c r="AX29" i="1" s="1"/>
  <c r="AW62" i="1"/>
  <c r="AX62" i="1" s="1"/>
  <c r="AW64" i="1"/>
  <c r="AX64" i="1" s="1"/>
  <c r="AW11" i="1"/>
  <c r="AX11" i="1" s="1"/>
  <c r="AW14" i="1"/>
  <c r="AX14" i="1" s="1"/>
  <c r="AW53" i="1"/>
  <c r="AX53" i="1" s="1"/>
  <c r="AW40" i="1"/>
  <c r="AX40" i="1" s="1"/>
  <c r="AW58" i="1"/>
  <c r="AX58" i="1" s="1"/>
  <c r="AD6" i="1"/>
  <c r="AW15" i="1"/>
  <c r="AX15" i="1" s="1"/>
  <c r="AW36" i="1"/>
  <c r="AX36" i="1" s="1"/>
  <c r="AW81" i="1"/>
  <c r="AX81" i="1" s="1"/>
  <c r="AW47" i="1"/>
  <c r="AX47" i="1" s="1"/>
  <c r="S11" i="1"/>
  <c r="AW43" i="1"/>
  <c r="AX43" i="1" s="1"/>
  <c r="S79" i="1"/>
  <c r="S46" i="1"/>
  <c r="S75" i="1"/>
  <c r="AW60" i="1"/>
  <c r="AX60" i="1" s="1"/>
  <c r="S67" i="1"/>
  <c r="AW83" i="1"/>
  <c r="AX83" i="1" s="1"/>
  <c r="S18" i="1"/>
  <c r="S29" i="1"/>
  <c r="S31" i="1"/>
  <c r="AW35" i="1"/>
  <c r="AX35" i="1" s="1"/>
  <c r="AW42" i="1"/>
  <c r="AX42" i="1" s="1"/>
  <c r="AW61" i="1"/>
  <c r="AX61" i="1" s="1"/>
  <c r="AW69" i="1"/>
  <c r="AX69" i="1" s="1"/>
  <c r="AW28" i="1"/>
  <c r="AX28" i="1" s="1"/>
  <c r="AW16" i="1"/>
  <c r="AX16" i="1" s="1"/>
  <c r="AW71" i="1"/>
  <c r="AX71" i="1" s="1"/>
  <c r="AW88" i="1"/>
  <c r="AX88" i="1" s="1"/>
  <c r="AD24" i="1"/>
  <c r="AP71" i="1"/>
  <c r="AW77" i="1"/>
  <c r="AX77" i="1" s="1"/>
  <c r="AP88" i="1"/>
  <c r="S26" i="1"/>
  <c r="AW52" i="1"/>
  <c r="AX52" i="1" s="1"/>
  <c r="AW70" i="1"/>
  <c r="AX70" i="1" s="1"/>
  <c r="AW7" i="1"/>
  <c r="AX7" i="1" s="1"/>
  <c r="AW34" i="1"/>
  <c r="AX34" i="1" s="1"/>
  <c r="AW45" i="1"/>
  <c r="AX45" i="1" s="1"/>
  <c r="AW59" i="1"/>
  <c r="AX59" i="1" s="1"/>
  <c r="AW65" i="1"/>
  <c r="AX65" i="1" s="1"/>
  <c r="AW74" i="1"/>
  <c r="AX74" i="1" s="1"/>
  <c r="AW76" i="1"/>
  <c r="AX76" i="1" s="1"/>
  <c r="AW78" i="1"/>
  <c r="AX78" i="1" s="1"/>
  <c r="AW8" i="1"/>
  <c r="AX8" i="1" s="1"/>
  <c r="AW12" i="1"/>
  <c r="AX12" i="1" s="1"/>
  <c r="AW72" i="1"/>
  <c r="AX72" i="1" s="1"/>
  <c r="AW87" i="1"/>
  <c r="AX87" i="1" s="1"/>
  <c r="AW85" i="1"/>
  <c r="AX85" i="1" s="1"/>
  <c r="AP35" i="1"/>
  <c r="S38" i="1"/>
  <c r="S45" i="1"/>
  <c r="AD52" i="1"/>
  <c r="AD69" i="1"/>
  <c r="AD82" i="1"/>
  <c r="AD41" i="1"/>
  <c r="S20" i="1"/>
  <c r="S9" i="1"/>
  <c r="S55" i="1"/>
  <c r="AP59" i="1"/>
  <c r="S62" i="1"/>
  <c r="AD12" i="1"/>
  <c r="AW33" i="1"/>
  <c r="AX33" i="1" s="1"/>
  <c r="S37" i="1"/>
  <c r="S40" i="1"/>
  <c r="AW44" i="1"/>
  <c r="AX44" i="1" s="1"/>
  <c r="S51" i="1"/>
  <c r="AD58" i="1"/>
  <c r="AW66" i="1"/>
  <c r="AX66" i="1" s="1"/>
  <c r="S68" i="1"/>
  <c r="S81" i="1"/>
  <c r="S16" i="1"/>
  <c r="S61" i="1"/>
  <c r="AP65" i="1"/>
  <c r="S27" i="1"/>
  <c r="AW17" i="1"/>
  <c r="AX17" i="1" s="1"/>
  <c r="AW13" i="1"/>
  <c r="AX13" i="1" s="1"/>
  <c r="AW23" i="1"/>
  <c r="AX23" i="1" s="1"/>
  <c r="S57" i="1"/>
  <c r="S74" i="1"/>
  <c r="AW86" i="1"/>
  <c r="AX86" i="1" s="1"/>
  <c r="AW49" i="1"/>
  <c r="AX49" i="1" s="1"/>
  <c r="S15" i="1"/>
  <c r="S22" i="1"/>
  <c r="AW30" i="1"/>
  <c r="AX30" i="1" s="1"/>
  <c r="AW48" i="1"/>
  <c r="AX48" i="1" s="1"/>
  <c r="AW10" i="1"/>
  <c r="AX10" i="1" s="1"/>
  <c r="AW19" i="1"/>
  <c r="AX19" i="1" s="1"/>
  <c r="AW21" i="1"/>
  <c r="AX21" i="1" s="1"/>
  <c r="AW63" i="1"/>
  <c r="AX63" i="1" s="1"/>
  <c r="AW80" i="1"/>
  <c r="AX80" i="1" s="1"/>
  <c r="AW84" i="1"/>
  <c r="AX84" i="1" s="1"/>
  <c r="AW32" i="1"/>
  <c r="AX32" i="1" s="1"/>
  <c r="AW39" i="1"/>
  <c r="AX39" i="1" s="1"/>
  <c r="AX50" i="1"/>
  <c r="S10" i="1"/>
  <c r="S21" i="1"/>
  <c r="S63" i="1"/>
  <c r="AW73" i="1"/>
  <c r="AX73" i="1" s="1"/>
  <c r="S80" i="1"/>
  <c r="AW54" i="1"/>
  <c r="AX54" i="1" s="1"/>
  <c r="AW56" i="1"/>
  <c r="AX56" i="1" s="1"/>
  <c r="AY81" i="1" l="1"/>
  <c r="AY52" i="1"/>
  <c r="AY29" i="1"/>
  <c r="AY86" i="1"/>
  <c r="AY25" i="1"/>
  <c r="AY33" i="1"/>
  <c r="AY66" i="1"/>
  <c r="AY19" i="1"/>
  <c r="AY6" i="1"/>
  <c r="AY89" i="1"/>
</calcChain>
</file>

<file path=xl/sharedStrings.xml><?xml version="1.0" encoding="utf-8"?>
<sst xmlns="http://schemas.openxmlformats.org/spreadsheetml/2006/main" count="1091" uniqueCount="537">
  <si>
    <t>INSTITUTO DISTRITAL DE PATRIMONIO CULTURAL</t>
  </si>
  <si>
    <t>OBJETIVO GENERAL</t>
  </si>
  <si>
    <t xml:space="preserve">ALCANCE </t>
  </si>
  <si>
    <t>Componente</t>
  </si>
  <si>
    <t>Objetivo</t>
  </si>
  <si>
    <t>Subcomponente</t>
  </si>
  <si>
    <t>Ítem / Número trámite</t>
  </si>
  <si>
    <t xml:space="preserve"> Actividad propuesta / Nombre trámite</t>
  </si>
  <si>
    <t>Meta o producto / Situación actual trámite</t>
  </si>
  <si>
    <t>Dependencia responsable / Tipo de racionalización trámite</t>
  </si>
  <si>
    <t>Magnitud / Mejora por implementar trámite</t>
  </si>
  <si>
    <t>Responsable  / Acciones racionalización trámite</t>
  </si>
  <si>
    <t>Equipo apoyo</t>
  </si>
  <si>
    <t>Fecha inicio</t>
  </si>
  <si>
    <t>Fecha fin</t>
  </si>
  <si>
    <t>Enero</t>
  </si>
  <si>
    <t>Febrero</t>
  </si>
  <si>
    <t>Marzo</t>
  </si>
  <si>
    <t>Abril</t>
  </si>
  <si>
    <t>Estado de la actividad CI</t>
  </si>
  <si>
    <t>Mayo</t>
  </si>
  <si>
    <t>Junio</t>
  </si>
  <si>
    <t>Julio</t>
  </si>
  <si>
    <t>Agosto</t>
  </si>
  <si>
    <t>Estado de la actividad CI Cuatrimestre</t>
  </si>
  <si>
    <t>Estado de la actividad CI Acumulado</t>
  </si>
  <si>
    <t>Septiembre</t>
  </si>
  <si>
    <t>Octubre</t>
  </si>
  <si>
    <t>Noviembre</t>
  </si>
  <si>
    <t>Diciembre</t>
  </si>
  <si>
    <t>1.1.1</t>
  </si>
  <si>
    <t xml:space="preserve">Todas las dependencias </t>
  </si>
  <si>
    <t>Equipo técnico de Transparencia y Atención a la Ciudadanía, Sistemas, comunicaciones</t>
  </si>
  <si>
    <t>1.1.2</t>
  </si>
  <si>
    <t xml:space="preserve">Divulgar el protocolo de denuncias de posibles actos de corrupción dirigido a la ciudadanía </t>
  </si>
  <si>
    <t xml:space="preserve">2 Divulgaciones </t>
  </si>
  <si>
    <t xml:space="preserve">Control Disciplinario Interno </t>
  </si>
  <si>
    <t xml:space="preserve">Profesional Control Disciplinario Interno
</t>
  </si>
  <si>
    <t>Atención a la Ciudadanía y Transparencia,  comunicaciones</t>
  </si>
  <si>
    <t>1.1.3</t>
  </si>
  <si>
    <t>Estandarizar los canales para la recepción de las denuncias por posibles actos de corrupción en el Footer del sitio web del IDPC</t>
  </si>
  <si>
    <t xml:space="preserve">1 Footer del sitio web con canales de denuncia estandarizado y actualizados </t>
  </si>
  <si>
    <t>Subdirección de Gestión Corporativa</t>
  </si>
  <si>
    <t xml:space="preserve">Profesional Transparencia y Atención a la Ciudadanía
</t>
  </si>
  <si>
    <t>Comunicaciones, Control Disciplinario Interno</t>
  </si>
  <si>
    <t>1.1.4</t>
  </si>
  <si>
    <t>Gestionar el diligenciamiento del formato de compromiso de confidencialidad y no divulgación de la información de los colaboradores que hagan parte del ciclo de recepción, registro, tipificación, direccionamiento, y gestión de denuncias de posibles actos de corrupción</t>
  </si>
  <si>
    <t>1 informe de la relación de colaboradores que firmaron el compromiso de confidencialidad y no divulgación de la información, relacionada con denuncias de posibles actos de corrupción</t>
  </si>
  <si>
    <t>Oficina de Control Disciplinario Interno</t>
  </si>
  <si>
    <t xml:space="preserve">Profesional de la Oficina de Control Disciplinario Interno
</t>
  </si>
  <si>
    <t>1.1.5</t>
  </si>
  <si>
    <t xml:space="preserve">Subdirección de Protección e Intervención del Patrimonio </t>
  </si>
  <si>
    <t xml:space="preserve">Profesional Protección e Intervención del Patrimonio </t>
  </si>
  <si>
    <t xml:space="preserve">Comunicaciones </t>
  </si>
  <si>
    <t>1.1.6</t>
  </si>
  <si>
    <t xml:space="preserve">Publicar el informe de equidad de género en la página web </t>
  </si>
  <si>
    <t xml:space="preserve">1 Informe de equidad de genero </t>
  </si>
  <si>
    <t xml:space="preserve">Talento Humano 
Gestión Contractual </t>
  </si>
  <si>
    <t>Atención a la Ciudadanía y Transparencia</t>
  </si>
  <si>
    <t>1.1.7</t>
  </si>
  <si>
    <t>Publicar mensualmente un reporte de la ejecución contractual del IDPC en el micrositio de Transparencia y Acceso a la Información de la página web del Instituto.</t>
  </si>
  <si>
    <t>11 reportes de la ejecución contractual del IDPC</t>
  </si>
  <si>
    <t>Oficina Jurídica</t>
  </si>
  <si>
    <t xml:space="preserve">Profesional Contratación </t>
  </si>
  <si>
    <t>Equipo Contratación - Atención a la Ciudadanía y Transparencia</t>
  </si>
  <si>
    <t>1.1.8</t>
  </si>
  <si>
    <t xml:space="preserve">Registrar los datos de Operación de los trámites y Otros procedimientos administrativos registrados en SUIT </t>
  </si>
  <si>
    <t xml:space="preserve">3 Reportes de registro de datos de SUIT </t>
  </si>
  <si>
    <t>Protección e Intervención del Patrimonio</t>
  </si>
  <si>
    <t>1.1.9</t>
  </si>
  <si>
    <t xml:space="preserve">Actualizar semanalmente el aplicativo de agendas abiertas con las reuniones de los Servidores del nivel directivo registrados </t>
  </si>
  <si>
    <t xml:space="preserve">Asesor de la Dirección </t>
  </si>
  <si>
    <t xml:space="preserve">Equipos de apoyo administrativo de las Subdirecciones misionales </t>
  </si>
  <si>
    <t>1.2.1</t>
  </si>
  <si>
    <t xml:space="preserve">Informe  de consulta del estado de las solicitudes ciudadanas </t>
  </si>
  <si>
    <t>3 Reporte de consulta del estado de las solicitudes ciudadanas</t>
  </si>
  <si>
    <t xml:space="preserve">Sistemas </t>
  </si>
  <si>
    <t xml:space="preserve">
Sistema de información y tecnología </t>
  </si>
  <si>
    <t>1.3.1</t>
  </si>
  <si>
    <t>Actualizar Índice de Información Clasificada y Reservada</t>
  </si>
  <si>
    <t xml:space="preserve">1 Índice de Información Clasificada y Reservada actualizado </t>
  </si>
  <si>
    <t>Coordinación Gestión Documental</t>
  </si>
  <si>
    <t>Equipo Gestión Documental</t>
  </si>
  <si>
    <t>Actualizar Esquema de publicación de información</t>
  </si>
  <si>
    <t xml:space="preserve">1 Esquema de publicación de información actualizado </t>
  </si>
  <si>
    <t xml:space="preserve">Actualizar las activos de Información del IDPC  </t>
  </si>
  <si>
    <t>1 matriz de activos de Información actualizada</t>
  </si>
  <si>
    <t>Equipo Gestión Documental - Gestión Contractual -Equipos de apoyo dependencias</t>
  </si>
  <si>
    <t>1.4.1</t>
  </si>
  <si>
    <t xml:space="preserve"> 2 Informes sobre la implementación de las acciones realizadas por las áreas responsables 
</t>
  </si>
  <si>
    <t xml:space="preserve">Comunicación Estratégica </t>
  </si>
  <si>
    <t xml:space="preserve">11 boletines de seguimiento a las solicitudes de acceso a la información pública </t>
  </si>
  <si>
    <t>Equipo Transparencia y Atención a la Ciudadanía</t>
  </si>
  <si>
    <t>2.1.1</t>
  </si>
  <si>
    <t>Oficina Asesora de Planeación</t>
  </si>
  <si>
    <t xml:space="preserve">Profesional Planeación 
</t>
  </si>
  <si>
    <t>Equipo Planeación - Equipo Comunicaciones -Atención a la Ciudadanía y Transparencia,</t>
  </si>
  <si>
    <t>2.1.2</t>
  </si>
  <si>
    <t>Publicar el avance de indicadores y metas de proyectos de Inversión (Físicas y Financieras) en página web</t>
  </si>
  <si>
    <t>2.2.1</t>
  </si>
  <si>
    <t>Conformar el grupo líder de rendición de cuentas al interior del Instituto.</t>
  </si>
  <si>
    <t>1 acta de conformación del equipo líder de rendición de cuentas</t>
  </si>
  <si>
    <t>Equipo Planeación - Equipo Participación</t>
  </si>
  <si>
    <t>2.2.2</t>
  </si>
  <si>
    <t xml:space="preserve">1 Documento actualizado </t>
  </si>
  <si>
    <t xml:space="preserve">1 informe de consolidación de la participación y los requerimientos atendidos </t>
  </si>
  <si>
    <t>2.2.3</t>
  </si>
  <si>
    <t xml:space="preserve">Participar de las mesas de consejeros patrimoniales y atender los requerimiento de información institucional que surjan de los espacios de dialogo </t>
  </si>
  <si>
    <t xml:space="preserve">Profesional Participación 
</t>
  </si>
  <si>
    <t>Consultar a los grupos de interés los temas a abordar y metodologías a desarrollar en los espacios de diálogo de rendición de cuentas</t>
  </si>
  <si>
    <t xml:space="preserve">Profesional SIG
</t>
  </si>
  <si>
    <t xml:space="preserve">Equipo Participación - Equipo Planeación
Subdirecciones Misionales </t>
  </si>
  <si>
    <t xml:space="preserve">Realizar divulgación de los conceptos e importancia de la rendición de cuentas dirigida a grupos de valor del IDPC </t>
  </si>
  <si>
    <t xml:space="preserve">2 Divulgaciones dirigida a grupos de valor del IDPC </t>
  </si>
  <si>
    <t>Profesional Participación -</t>
  </si>
  <si>
    <t xml:space="preserve">Equipo de participación 
</t>
  </si>
  <si>
    <t xml:space="preserve">Publicar mensualmente en los espacios virtuales del IDPC las noticias relacionadas con la gestión misional de la entidad </t>
  </si>
  <si>
    <t>11 publicaciones de información de la gestión misional del IDPC</t>
  </si>
  <si>
    <t>Subdirección de Divulgación</t>
  </si>
  <si>
    <t>Profesional Comunicaciones</t>
  </si>
  <si>
    <t>Equipo Comunicaciones</t>
  </si>
  <si>
    <t xml:space="preserve">Actualización mensual de Menú participa en la página web del IDPC </t>
  </si>
  <si>
    <t xml:space="preserve">Profesional Participación  </t>
  </si>
  <si>
    <t xml:space="preserve">Equipo Planeación - Equipo Participación
Subdirecciones Misionales </t>
  </si>
  <si>
    <t>Atender las solicitudes de información que realice la ciudadanía a partir del dialogo local y/o audiencia de rendición de cuentas.</t>
  </si>
  <si>
    <t>100% de solicitudes de información atendidas</t>
  </si>
  <si>
    <t>Elaborar y publicar el informe de resultados del dialogo local y/o audiencia de rendición de cuentas</t>
  </si>
  <si>
    <t>1 Informe de resultados del dialogo local y/o audiencia de rendición de cuentas</t>
  </si>
  <si>
    <t xml:space="preserve">Profesional OAP </t>
  </si>
  <si>
    <t>Equipo Planeación</t>
  </si>
  <si>
    <t xml:space="preserve">Realizar un espacio de dialogo ciudadano local relacionada con la gestión institucional </t>
  </si>
  <si>
    <t>1 evento de rendición de cuentas institucional</t>
  </si>
  <si>
    <t>Equipo Planeación - Equipo Participación - Atención a la Ciudadanía y Transparencia - Equipo Comunicaciones - Equipos dependencias</t>
  </si>
  <si>
    <t>3.1.1</t>
  </si>
  <si>
    <t>3.1.2</t>
  </si>
  <si>
    <t>3.1.3</t>
  </si>
  <si>
    <t>Oficina Asesora de Planeación / Subdirección de Gestión Corporativa</t>
  </si>
  <si>
    <t xml:space="preserve">Atención a la Ciudadanía y Transparencia - Equipo SIG - Comunicación Estratégica - Equipo subdirecciones misionales </t>
  </si>
  <si>
    <t>3.2.1</t>
  </si>
  <si>
    <t xml:space="preserve">Un Informe de avances de accesibilidad </t>
  </si>
  <si>
    <t>3.2.2</t>
  </si>
  <si>
    <t>3.2.3</t>
  </si>
  <si>
    <t xml:space="preserve">Atención a la Ciudadanía y Transparencia - Equipo SIG - Comunicación Estratégica - equipo subdirecciones misionales </t>
  </si>
  <si>
    <t>3.2.4</t>
  </si>
  <si>
    <t>3.3.1</t>
  </si>
  <si>
    <t>Entregar reconocimiento al mejor servidor/colaborador y equipo en atención a la ciudadanía</t>
  </si>
  <si>
    <t>3.3.2</t>
  </si>
  <si>
    <t xml:space="preserve">Profesional Protección e Intervención del Patrimonio 
</t>
  </si>
  <si>
    <t xml:space="preserve">Oficina Jurídica </t>
  </si>
  <si>
    <t xml:space="preserve">3 publicaciones en página web </t>
  </si>
  <si>
    <t xml:space="preserve">3 Informes </t>
  </si>
  <si>
    <t xml:space="preserve">Control Disciplinario Interno  </t>
  </si>
  <si>
    <t xml:space="preserve">Profesional Control Disciplinario Interno </t>
  </si>
  <si>
    <t>Administrativa</t>
  </si>
  <si>
    <t>Aumento de canales y/o puntos de atención</t>
  </si>
  <si>
    <t>Equipo Sistemas / Protección e Intervención del Patrimonio / Atención a la ciudadanía /</t>
  </si>
  <si>
    <t>Tecnológica</t>
  </si>
  <si>
    <t>Notificar y entregar la respuesta a través de correo electrónico</t>
  </si>
  <si>
    <t>Respuesta y/o notificación por medios electrónicos</t>
  </si>
  <si>
    <t xml:space="preserve">Establecer un nuevo canal de seguimiento al estado de avance del trámite </t>
  </si>
  <si>
    <t>Disponer de mecanismos de seguimiento al estado del trámite</t>
  </si>
  <si>
    <t xml:space="preserve">Publicar y mantener actualizada la información de datos abiertos del IDPC en el portal www.datosabiertos.bogota.gov.co. </t>
  </si>
  <si>
    <t xml:space="preserve">Página web ajustada de acuerdo con los criterios del anexo 4 de la resolución Min TIC  1519 de 2020
y portal de datos abiertos </t>
  </si>
  <si>
    <t>Subdirección de Gestión Territorial</t>
  </si>
  <si>
    <t>Realizar divulgación de los datos abiertos publicados por el IDPC a grupos de interés externos</t>
  </si>
  <si>
    <t xml:space="preserve">2 Jornadas de divulgación de datos abiertos </t>
  </si>
  <si>
    <t xml:space="preserve">Gestión Territorial del Patrimonio </t>
  </si>
  <si>
    <t xml:space="preserve">Profesional Gestión Territorial del Patrimonio </t>
  </si>
  <si>
    <t>Sistemas, comunicaciones, Atención a la Ciudadanía y Transparencia</t>
  </si>
  <si>
    <t>Equipo técnico de Transparencia y Atención a la Ciudadanía</t>
  </si>
  <si>
    <t>Publicar los informes de avance y ejecución presupuestal de los proyectos de inversión en la página web</t>
  </si>
  <si>
    <t xml:space="preserve">3 Informe de avance y ejecución presupuestal </t>
  </si>
  <si>
    <t>Formular y aprobar el Plan Institucional de Participación Ciudadana.</t>
  </si>
  <si>
    <t xml:space="preserve">1 Plan Formulado </t>
  </si>
  <si>
    <t>Ejecutar  los ámbitos  de participación ciudadana  definidos en el PIPC para garantizar la participación  y control social de la ciudadanía en la misionalidad del IDPC.</t>
  </si>
  <si>
    <t xml:space="preserve">Informe semestral de la gestión y resultados del PIPC </t>
  </si>
  <si>
    <t xml:space="preserve">Realizar reuniones de sensibilización internas sobre la importancia de la participación ciudadana con enfoque diferencial, territorial </t>
  </si>
  <si>
    <t xml:space="preserve">2 reuniones de sensibilización </t>
  </si>
  <si>
    <t xml:space="preserve">Adelantar un ejercicio de innovación pública </t>
  </si>
  <si>
    <t xml:space="preserve">1 ejercicio de innovación </t>
  </si>
  <si>
    <t xml:space="preserve">Profesional Oficina Asesora de Planeación </t>
  </si>
  <si>
    <t>Talento Humano</t>
  </si>
  <si>
    <t>Equipo Talento Humano</t>
  </si>
  <si>
    <t>Formular y aprobar el Plan de Gestión de la Integridad y gestionar su publicación en el micrositio de Transparencia y Acceso a la Información de la página web del Instituto.</t>
  </si>
  <si>
    <t xml:space="preserve">1 Plan de acción de Integridad aprobado y publicado </t>
  </si>
  <si>
    <t>Gestores de Integridad</t>
  </si>
  <si>
    <t xml:space="preserve"> Talento Humano</t>
  </si>
  <si>
    <t>1 informe de participación y socialización en Comité Directivo o de Gestión y Desempeño</t>
  </si>
  <si>
    <t xml:space="preserve">Publicar las hojas de vida de los candidatos a empleos de libre nombramiento y remoción  en la plataforma de SIDEAP y pagina web de IDPC </t>
  </si>
  <si>
    <t xml:space="preserve">Publicaciones en SIDEAP y página web (cuando aplique) </t>
  </si>
  <si>
    <t>Realizar campaña de información del reporte de la declaración de conflicto y  de intereses de los servidores y contratistas.</t>
  </si>
  <si>
    <t xml:space="preserve">1 comunicación informativa </t>
  </si>
  <si>
    <t>Realizar informe de la declaración de conflicto de intereses de los servidores y contratistas.</t>
  </si>
  <si>
    <t>Profesional SIG</t>
  </si>
  <si>
    <t>Equipo SIG</t>
  </si>
  <si>
    <t xml:space="preserve">Identificar y los riesgos de lavado de activo y Financiación del Terrorismo </t>
  </si>
  <si>
    <t xml:space="preserve">1 Mapa de Riesgos actualizado </t>
  </si>
  <si>
    <t xml:space="preserve">Definir un calendario para el reporte oportuno de los riesgos </t>
  </si>
  <si>
    <t xml:space="preserve">1 Calendario de reporte definido  </t>
  </si>
  <si>
    <t>3 publicaciones del monitoreo del Mapa de Riesgos de Corrupción</t>
  </si>
  <si>
    <t>3 Monitoreos al Mapa de Riesgos de Corrupción</t>
  </si>
  <si>
    <t>Subdirecciones - Oficinas asesoras</t>
  </si>
  <si>
    <t>Jefe Dependencia - Responsables procesos</t>
  </si>
  <si>
    <t>Equipos de apoyo  dependencias</t>
  </si>
  <si>
    <t>Presentar un reporte de los resultados de la gestión de riesgos de gestión y corrupción al Comité Institucional de Gestión y Desempeño.</t>
  </si>
  <si>
    <t>1 reporte de los resultados de la gestión de riesgos de corrupción</t>
  </si>
  <si>
    <t>Evaluar el Mapa de Riesgos de Corrupción del Instituto y publicar en la página web institucional.</t>
  </si>
  <si>
    <t>3 Informes de evaluación al Mapa de Riesgos de Corrupción</t>
  </si>
  <si>
    <t>Asesoría de Control Interno</t>
  </si>
  <si>
    <t xml:space="preserve">Asesora Control Interno
</t>
  </si>
  <si>
    <t>Equipo Asesoría - Transparencia y Acceso a la Información Pública</t>
  </si>
  <si>
    <t xml:space="preserve">Equipo SIG 
Oficina Jurídica 
Subdirección Gestión Corporativa 
Subdirecciones Misionales </t>
  </si>
  <si>
    <r>
      <t xml:space="preserve"> 1 Plan Elaborado</t>
    </r>
    <r>
      <rPr>
        <sz val="11"/>
        <color theme="1"/>
        <rFont val="Calibri"/>
        <family val="2"/>
      </rPr>
      <t/>
    </r>
  </si>
  <si>
    <t>Oficina jurídica</t>
  </si>
  <si>
    <t xml:space="preserve">Profesional  Oficina Jurídica </t>
  </si>
  <si>
    <t xml:space="preserve">Lista de asistencia y presentación de las divulgaciones de los documentos </t>
  </si>
  <si>
    <t>Equipo Técnico de  LA/FT</t>
  </si>
  <si>
    <r>
      <t xml:space="preserve">Ejecutado
</t>
    </r>
    <r>
      <rPr>
        <sz val="12"/>
        <color theme="1"/>
        <rFont val="Calibri Light"/>
        <family val="2"/>
        <scheme val="major"/>
      </rPr>
      <t>Primer cuatrimestre 2025</t>
    </r>
  </si>
  <si>
    <r>
      <t xml:space="preserve">Eficacia
</t>
    </r>
    <r>
      <rPr>
        <sz val="12"/>
        <color theme="1"/>
        <rFont val="Calibri Light"/>
        <family val="2"/>
        <scheme val="major"/>
      </rPr>
      <t>Primer cuatrimestre 2025</t>
    </r>
  </si>
  <si>
    <r>
      <t xml:space="preserve">Avance cualitativo
</t>
    </r>
    <r>
      <rPr>
        <sz val="12"/>
        <color theme="1"/>
        <rFont val="Calibri Light"/>
        <family val="2"/>
        <scheme val="major"/>
      </rPr>
      <t>Primer cuatrimestre 2025</t>
    </r>
  </si>
  <si>
    <r>
      <t xml:space="preserve">Observaciones Oficina Asesora de Planeación
</t>
    </r>
    <r>
      <rPr>
        <sz val="12"/>
        <color theme="1"/>
        <rFont val="Calibri Light"/>
        <family val="2"/>
        <scheme val="major"/>
      </rPr>
      <t>Primer cuatrimestre 2025</t>
    </r>
  </si>
  <si>
    <r>
      <t xml:space="preserve">Observaciones Asesoría Control Interno
</t>
    </r>
    <r>
      <rPr>
        <sz val="12"/>
        <color theme="1"/>
        <rFont val="Calibri Light"/>
        <family val="2"/>
        <scheme val="major"/>
      </rPr>
      <t>Primer cuatrimestre 2025</t>
    </r>
  </si>
  <si>
    <r>
      <t xml:space="preserve">Programado
</t>
    </r>
    <r>
      <rPr>
        <sz val="12"/>
        <color theme="1"/>
        <rFont val="Calibri Light"/>
        <family val="2"/>
        <scheme val="major"/>
      </rPr>
      <t>Segundo cuatrimestre 2025</t>
    </r>
  </si>
  <si>
    <r>
      <t xml:space="preserve">Ejecutado
</t>
    </r>
    <r>
      <rPr>
        <sz val="12"/>
        <color theme="1"/>
        <rFont val="Calibri Light"/>
        <family val="2"/>
        <scheme val="major"/>
      </rPr>
      <t>Segundo cuatrimestre 2025</t>
    </r>
  </si>
  <si>
    <r>
      <t xml:space="preserve">Eficacia
</t>
    </r>
    <r>
      <rPr>
        <sz val="12"/>
        <color theme="1"/>
        <rFont val="Calibri Light"/>
        <family val="2"/>
        <scheme val="major"/>
      </rPr>
      <t>Segundo cuatrimestre 2025</t>
    </r>
  </si>
  <si>
    <r>
      <t xml:space="preserve">Avance cualitativo
</t>
    </r>
    <r>
      <rPr>
        <sz val="12"/>
        <color theme="1"/>
        <rFont val="Calibri Light"/>
        <family val="2"/>
        <scheme val="major"/>
      </rPr>
      <t>Segundo cuatrimestre 2025</t>
    </r>
  </si>
  <si>
    <r>
      <t xml:space="preserve">Observaciones Oficina Asesora de Planeación
</t>
    </r>
    <r>
      <rPr>
        <sz val="12"/>
        <color theme="1"/>
        <rFont val="Calibri Light"/>
        <family val="2"/>
        <scheme val="major"/>
      </rPr>
      <t>Segundo cuatrimestre 2025</t>
    </r>
  </si>
  <si>
    <r>
      <t xml:space="preserve">Observaciones Asesoría Control Interno
</t>
    </r>
    <r>
      <rPr>
        <sz val="12"/>
        <color theme="1"/>
        <rFont val="Calibri Light"/>
        <family val="2"/>
        <scheme val="major"/>
      </rPr>
      <t>Segundo cuatrimestre 2025</t>
    </r>
  </si>
  <si>
    <r>
      <t xml:space="preserve">Programado
</t>
    </r>
    <r>
      <rPr>
        <sz val="12"/>
        <color theme="1"/>
        <rFont val="Calibri Light"/>
        <family val="2"/>
        <scheme val="major"/>
      </rPr>
      <t>Tercer cuatrimestre 2025</t>
    </r>
  </si>
  <si>
    <r>
      <t xml:space="preserve">Ejecutado
</t>
    </r>
    <r>
      <rPr>
        <sz val="12"/>
        <color theme="1"/>
        <rFont val="Calibri Light"/>
        <family val="2"/>
        <scheme val="major"/>
      </rPr>
      <t>Tercer cuatrimestre 2025</t>
    </r>
  </si>
  <si>
    <r>
      <t xml:space="preserve">Eficacia
</t>
    </r>
    <r>
      <rPr>
        <sz val="12"/>
        <color theme="1"/>
        <rFont val="Calibri Light"/>
        <family val="2"/>
        <scheme val="major"/>
      </rPr>
      <t>Tercer cuatrimestre 2025</t>
    </r>
  </si>
  <si>
    <r>
      <t xml:space="preserve">Avance cualitativo
</t>
    </r>
    <r>
      <rPr>
        <sz val="12"/>
        <color theme="1"/>
        <rFont val="Calibri Light"/>
        <family val="2"/>
        <scheme val="major"/>
      </rPr>
      <t>Tercer cuatrimestre 2025</t>
    </r>
  </si>
  <si>
    <r>
      <t xml:space="preserve">Observaciones Oficina Asesora de Planeación
</t>
    </r>
    <r>
      <rPr>
        <sz val="12"/>
        <color theme="1"/>
        <rFont val="Calibri Light"/>
        <family val="2"/>
        <scheme val="major"/>
      </rPr>
      <t>Tercer cuatrimestre 2025</t>
    </r>
  </si>
  <si>
    <r>
      <t xml:space="preserve">Observaciones Asesoría Control Interno
</t>
    </r>
    <r>
      <rPr>
        <sz val="12"/>
        <color theme="1"/>
        <rFont val="Calibri Light"/>
        <family val="2"/>
        <scheme val="major"/>
      </rPr>
      <t>Tercer cuatrimestre 2025</t>
    </r>
  </si>
  <si>
    <r>
      <t xml:space="preserve">Programado
</t>
    </r>
    <r>
      <rPr>
        <sz val="12"/>
        <color theme="1"/>
        <rFont val="Calibri Light"/>
        <family val="2"/>
        <scheme val="major"/>
      </rPr>
      <t>Acumulado 2025</t>
    </r>
  </si>
  <si>
    <r>
      <t xml:space="preserve">Ejecutado
</t>
    </r>
    <r>
      <rPr>
        <sz val="12"/>
        <color theme="1"/>
        <rFont val="Calibri Light"/>
        <family val="2"/>
        <scheme val="major"/>
      </rPr>
      <t>Acumulado 2025</t>
    </r>
  </si>
  <si>
    <r>
      <t xml:space="preserve">Eficacia actividad
</t>
    </r>
    <r>
      <rPr>
        <sz val="12"/>
        <color theme="1"/>
        <rFont val="Calibri Light"/>
        <family val="2"/>
        <scheme val="major"/>
      </rPr>
      <t>Acumulado 2025</t>
    </r>
  </si>
  <si>
    <r>
      <t xml:space="preserve">Eficacia subcomponente
</t>
    </r>
    <r>
      <rPr>
        <sz val="12"/>
        <color theme="1"/>
        <rFont val="Calibri Light"/>
        <family val="2"/>
        <scheme val="major"/>
      </rPr>
      <t>Acumulado 2025</t>
    </r>
  </si>
  <si>
    <r>
      <t>PROGRAMA DE TRANSPARENCIA Y ÉTICA PÚBLICA  - PTEP 2025</t>
    </r>
    <r>
      <rPr>
        <sz val="12"/>
        <color rgb="FF000000"/>
        <rFont val="Calibri Light"/>
        <family val="2"/>
        <scheme val="major"/>
      </rPr>
      <t xml:space="preserve">
 (Aprobada en sesión del Comité Institucional de Gestión y Desempeño del </t>
    </r>
  </si>
  <si>
    <t xml:space="preserve">Componente 1: Gestión de riesgos </t>
  </si>
  <si>
    <t>Desarrollar acciones que permitan prevenir la materialización de los riesgos de corrupción identificados, mediante la implementación de acciones y controles en el mapa de riesgos de corrupción del Instituto Distrital de Patrimonio Cultural</t>
  </si>
  <si>
    <t>Subcomponente 1.1 Gestión de riesgos para la Integridad</t>
  </si>
  <si>
    <t>1.1.10</t>
  </si>
  <si>
    <t>1.1.11</t>
  </si>
  <si>
    <t>1.1.12</t>
  </si>
  <si>
    <t>1.1.13</t>
  </si>
  <si>
    <t>Actualizar y presentar al comité Institucional de Gestión y Desempeño el mapa de riesgos de Corrupción de la vigencia 2025</t>
  </si>
  <si>
    <t>Realizar taller con funcionarios y contratistas de los procesos para la construcción del mapa de gestión y corrupción 2026</t>
  </si>
  <si>
    <t>Consolidar el borrador mapa de riesgo de gestión y corrupción 2026</t>
  </si>
  <si>
    <t xml:space="preserve">Implementar los mensajes de alerta de entrega oportuna de riesgos del reporte de los monitoreo de riesgos </t>
  </si>
  <si>
    <t>Publicar la consolidación del monitoreo al mapa de riesgos de corrupción en el micrositio de Transparencia y Acceso a la Información de la página web del Instituto. (III cuatrimestre 2024; I y II cuatrimestre 2025)</t>
  </si>
  <si>
    <t>Realizar la consolidación y análisis del monitoreo realizado a los riesgos de gestión y corrupción y reportar a la Asesoría de Control Interno (III cuatrimestre de 2024, y I - II cuatrimestre de 2025)</t>
  </si>
  <si>
    <t>Presentar un reporte de los resultados de la gestión de riesgos de gestión y corrupción al Comité Institucional e coordinación de control interno.</t>
  </si>
  <si>
    <t>1 Listado de asistencia del taller con orientaciones para la construcción del mapa de riesgos de corrupción 2026</t>
  </si>
  <si>
    <t>1 matriz o archivo de las propuestas de riesgos 2026</t>
  </si>
  <si>
    <t xml:space="preserve">3 mensajes de alerta - entrega </t>
  </si>
  <si>
    <t>1 Informe de resumen del registro de  declaración de conflicto de intereses de los servidores y contratistas.</t>
  </si>
  <si>
    <t xml:space="preserve">Talento Humano -Gestión Contractual </t>
  </si>
  <si>
    <t>Equipo Talento Humano y gestión Contractual</t>
  </si>
  <si>
    <r>
      <t xml:space="preserve">Programado
</t>
    </r>
    <r>
      <rPr>
        <sz val="12"/>
        <color theme="1"/>
        <rFont val="Calibri Light"/>
        <family val="2"/>
        <scheme val="major"/>
      </rPr>
      <t>Primer cuatrimestre 2025</t>
    </r>
  </si>
  <si>
    <t xml:space="preserve">
1 Acta de Comité de gestión y desempeño 
</t>
  </si>
  <si>
    <t>Subcomponente 1.2 Canales de denuncia</t>
  </si>
  <si>
    <t>Garantizar la transparencia, prevenir la corrupción y fomentar la participación activa de la ciudadanía y los servidores públicos en la identificación y reporte de conductas irregulares.</t>
  </si>
  <si>
    <t xml:space="preserve">Informe de denuncias por posibles actos de corrupción, inhabilidades, incompatibilidades o conflicto de intereses en la entidad </t>
  </si>
  <si>
    <t>1.2.2</t>
  </si>
  <si>
    <t>Difundir los Canales de denuncia</t>
  </si>
  <si>
    <t xml:space="preserve">3 Comunicaciones para difundir los Canales de denuncia </t>
  </si>
  <si>
    <t>1.2.3</t>
  </si>
  <si>
    <t>Elaborar y publicar los informes trimestrales de seguimiento a la gestión de las PQRS</t>
  </si>
  <si>
    <t>4 Informes sobre la gestión de PQRSD</t>
  </si>
  <si>
    <t>1.2.4</t>
  </si>
  <si>
    <t>1.2.5</t>
  </si>
  <si>
    <t>Desarrollar acciones que permitan fortalecer los mecanismos de prevención de la corrupción y acciones de lavado de activos y financiación del terrorismo</t>
  </si>
  <si>
    <t>Subcomponente 1.3 Riesgo de LAFT/FPADM</t>
  </si>
  <si>
    <t xml:space="preserve">Oficina Juridica </t>
  </si>
  <si>
    <t xml:space="preserve">Subcomponente 1.4 Medidas de debida diligencia </t>
  </si>
  <si>
    <t xml:space="preserve">Actualizar el equipo técnico con los roles y responsabilidades para la implementación de las SARLAFT  en el IDPC </t>
  </si>
  <si>
    <t xml:space="preserve">1  Acta que de cuenta de la conformación del equipo técnico conformado </t>
  </si>
  <si>
    <t>1.4.2</t>
  </si>
  <si>
    <t xml:space="preserve">Identificar acciones para la estructuración e implementación del Sistema de SARLAFT en el IDPC para la vigencia </t>
  </si>
  <si>
    <t>1.4.3</t>
  </si>
  <si>
    <t>Divulgar los documentos relacionadados con los documentos  de conocimiento de la contraparte; Reporte de Personas Expuestas  politicamente (PEP y Operaciones Inusuales y Sospechosas</t>
  </si>
  <si>
    <t>1.4.4</t>
  </si>
  <si>
    <t>Implementar procedimientos que contiene las directrices para la debida diligencia</t>
  </si>
  <si>
    <t>Muestra de implementación</t>
  </si>
  <si>
    <t>Componente 2:  Redes y Articulación</t>
  </si>
  <si>
    <t xml:space="preserve">Subcomponente 2.1 Apertura de información y de datos abiertos </t>
  </si>
  <si>
    <t xml:space="preserve">Garantizar el acceso oportuno y efectivo a la información  que ofrece el Instituto Distrital de Patrimonio Cultural </t>
  </si>
  <si>
    <t>Sistemas, comunicaciones, Atención a la Ciudadanía y Transparencia, Subdirección de Gestión Territorial(Equipo Sistemas de Información Geográfica)</t>
  </si>
  <si>
    <t>2.1.3</t>
  </si>
  <si>
    <t>Ajustar los contenidos de la información de la página Web a Lenguaje Claro relacionados con la oferta institucional de los servicios: i) Centro de Documentación ii) Archivo BIC y iii) Adopta un monumento</t>
  </si>
  <si>
    <t xml:space="preserve">
Soportes de Información Actualizada en página Web  </t>
  </si>
  <si>
    <t>2.1.4</t>
  </si>
  <si>
    <t xml:space="preserve">Subcomponente 2.2 Mejora en la atención y servicio a la ciudadanía </t>
  </si>
  <si>
    <t>Desarrollar acciones que permitan garantizar acceso y servicio a la ciudadanía cálido, oportuno y efectivo, con criterios diferenciales de accesibilidad</t>
  </si>
  <si>
    <t xml:space="preserve">Presentar a la alta Dirección los resultados de la gestión del proceso de Atención a la Ciudadanía, Transparencia y Acceso a la Información Pública </t>
  </si>
  <si>
    <t xml:space="preserve">Informes presentados a la Dirección sobre los resultados de la gestión del proceso de Atención a la Ciudadanía del IDPC </t>
  </si>
  <si>
    <t>Presentar en el Comité de Gestión Institucional las sugerencias recepcionadas por el IDPC a través de los canales de atención, en el marco de la Estrategia Conoce, Propone y Prioriza</t>
  </si>
  <si>
    <t xml:space="preserve">3 presentaciones realizadas en Comité </t>
  </si>
  <si>
    <t>Formular una ruta estratégica que articule las políticas del MIPG correspondientes a: Transparencia y Acceso a la Información Pública, Racionalización de Trámites, Servicio a la Ciudadanía y Participación Ciudadana en la gestión pública</t>
  </si>
  <si>
    <t>Documento soporte de formulación de Ruta Estratégica
Informe de implementación</t>
  </si>
  <si>
    <t>2.2.4</t>
  </si>
  <si>
    <t xml:space="preserve">Realizar informe sobre los avances implementados con respecto a la adecuación del espacio físico de la sede del Palomar respecto a la accesibilidad </t>
  </si>
  <si>
    <t>2.2.5</t>
  </si>
  <si>
    <t>Solicitar las mejoras que se identifiquen del módulo de agendamiento de citas en la página web y ampliación de la oferta de servicios.</t>
  </si>
  <si>
    <t>Solicitud con los requerimientos
Seguimiento a la solicitud</t>
  </si>
  <si>
    <t xml:space="preserve">Atención a la Ciudadanía y Transparencia -Sistemas </t>
  </si>
  <si>
    <t>2.2.6</t>
  </si>
  <si>
    <t>Participar en una feria de servicios para recibir, atender y orientar a la ciudadanía en los trámites y servicios que ofrece la entidad</t>
  </si>
  <si>
    <t>1 Informe de la feria de servicios</t>
  </si>
  <si>
    <t>2.2.7</t>
  </si>
  <si>
    <t>Elaborar e implementar una estrategia de difusión de la figura del Defensor a la Ciudadanía"</t>
  </si>
  <si>
    <t>1 Documento de Estrategia
1 Informe parcial de implementación
1 Informe Final de Resultados de Implementación</t>
  </si>
  <si>
    <t xml:space="preserve">Atención a la Ciudadanía y Transparencia - Equipo Comunicación Estratégica </t>
  </si>
  <si>
    <t>2.2.8</t>
  </si>
  <si>
    <t xml:space="preserve"> 1 Informe del proceso de reconocimiento al mejor servidor/colaborador y equipo en atención a la ciudadanía</t>
  </si>
  <si>
    <t>2.2.9</t>
  </si>
  <si>
    <t>Elaborar e implementar una estrategia interna  para el intercambio de saberes y experiencias en atención a la ciudadanía.</t>
  </si>
  <si>
    <t>1 Documento de Estrategia
1 Informe Final de Resultados de Implementación</t>
  </si>
  <si>
    <t>2.2.10</t>
  </si>
  <si>
    <t>Incluir en el Plan Institucional de Capacitación y llevar a cabo  acciones de cualificación en: i) Protocolos de Servicio, ii) Normatividad y Lenguaje Claro, iii) Gestión de PQRSD, iv) Discapacidad, v) Prevención y Lucha contra la Corrupción</t>
  </si>
  <si>
    <t xml:space="preserve">
Programación PIC
Actas y Listados de Asistencia
Material audiovisual</t>
  </si>
  <si>
    <t>2.2.11</t>
  </si>
  <si>
    <t>Actualizar el Procedimiento de Atención a las Peticiones presentadas por la Ciudadanía y socializar al interior del IDPC</t>
  </si>
  <si>
    <t>Procedimiento actualizado
Soportes de socialización</t>
  </si>
  <si>
    <t>2.2.12</t>
  </si>
  <si>
    <t>Elaborar una encuesta de satisfacción ciudadana para la evaluación de la atención en la sede Palomar del Príncipe</t>
  </si>
  <si>
    <t>Encuesta de Satisfacción formalizada 
Soportes de socialización</t>
  </si>
  <si>
    <t>2.2.13</t>
  </si>
  <si>
    <t>Elaborar una encuesta de satisfacción ciudadana dirigida a niñas, niños y adolescentes.</t>
  </si>
  <si>
    <t xml:space="preserve">
Encuesta de Satisfacción formalizada 
Soportes de socialización</t>
  </si>
  <si>
    <t>2.2.14</t>
  </si>
  <si>
    <t>Elaborar una plantilla modelo de respuesta, para los traslados por competencia bajo las recomendaciones de Lenguaje Claro y socializar al interior del IDPC</t>
  </si>
  <si>
    <t>Plantilla formalizada
Soportes de socialización</t>
  </si>
  <si>
    <t>2.2.15</t>
  </si>
  <si>
    <t>Elaborar una pieza comunicativa (Audiovisual) en Lenguaje Claro que permita el acceso al módulo de agendamiento de citas, Consulta el estado de tu solicitud y publicarlos en Página Web</t>
  </si>
  <si>
    <t xml:space="preserve">Pieza comunicativa 
Publicación en página Web
</t>
  </si>
  <si>
    <t>2.2.16</t>
  </si>
  <si>
    <t>Elaborar una pieza comunicativa (Audiovisual) en Lenguaje Claro que oriente a la ciudadania en como registrar un PQRS a través de los canales de atención  y publicarlos en Página Web</t>
  </si>
  <si>
    <t>2.2.17</t>
  </si>
  <si>
    <t>Realizar 1 grupo focal para escuchar e implementar mejoras razonables propuestas en el mejoramiento de la atención del IDPC</t>
  </si>
  <si>
    <t>1 Informe con los resultados del  grupo focal</t>
  </si>
  <si>
    <t>2.2.18</t>
  </si>
  <si>
    <t>Realizar y publicar Informes mensuales de satisfacción de atención a la ciudadanía</t>
  </si>
  <si>
    <t>11 Informes de satisfacción</t>
  </si>
  <si>
    <t>2.2.19</t>
  </si>
  <si>
    <t>Publicar informe sobre los proyectos, reparaciones locativas e intervenciones en espacio público y otras acciones en Bienes de interés cultural, Sectores de interés cultural y colindantes que se aprobaron, así como aquellos que se  desistieron o que fueron negadas; así como tambien las aprobaciones de las Licencias de Ocupación del Espacio Público LIOEP (art. 145 del Dec. 555 de 2021)</t>
  </si>
  <si>
    <t>Componente 3. Cultura de la Legalidad y Estado Abierto</t>
  </si>
  <si>
    <t>Desarrollar acciones que permitan garantizar el derecho de acceso y consolidar los mecanismos de publicidad de la información que produce o tiene en su custodia el IDPC en desarrollo de su misión</t>
  </si>
  <si>
    <t xml:space="preserve">Componente 3.1: Acceso a la información pública transparencia </t>
  </si>
  <si>
    <t>Mantener actualizada la pagina Web en el botón de Transparencia y Acceso a la Información Pública de acuerdo con los criterios de la resolución Min TIC 1519 de 2020</t>
  </si>
  <si>
    <t>1. Sitio web actualizado  
3 Actas de seguimiento y/o listados de asistencia de mesas de trabajo con el Equipo de Transparencia
Soportes de solicitud de actualización de contenidos</t>
  </si>
  <si>
    <t xml:space="preserve"> </t>
  </si>
  <si>
    <t>Publicar en la página web la programación trimestral de las UPL en donde se ubican los bienes de interés cultural que el IDPC va a intervenir en este periodo</t>
  </si>
  <si>
    <t xml:space="preserve">6 Listado de UPL ( espacios patrimoniales) en donde se va intervenir en el bimestral </t>
  </si>
  <si>
    <t>3.1.4</t>
  </si>
  <si>
    <t>3.1.5</t>
  </si>
  <si>
    <t>3.1.6</t>
  </si>
  <si>
    <t>3.1.7</t>
  </si>
  <si>
    <t>Socializar a todos los colaboradores del Instituto acerca de los componentes del Modelo de Gestión Jurídica Anticorrupción, adopción de los mismos por parte delIDPC y el seguimiento para el cumplimiento</t>
  </si>
  <si>
    <t>Correos electrónicos y/o infografía y/o listas de asistencias y/o material de presentación</t>
  </si>
  <si>
    <t>Profesional especializado</t>
  </si>
  <si>
    <t>Equipo de abogados oficina jurídica</t>
  </si>
  <si>
    <t>3.1.8</t>
  </si>
  <si>
    <t xml:space="preserve">1 Reporte consolidado del registro en el aplicativo (Captura de Pantalla) y/o correos por directivo </t>
  </si>
  <si>
    <t xml:space="preserve">Dirección General
Subdirectores Técnicos </t>
  </si>
  <si>
    <t>3.1.9</t>
  </si>
  <si>
    <t>3.1.10</t>
  </si>
  <si>
    <t>3.1.11</t>
  </si>
  <si>
    <t>3.1.12</t>
  </si>
  <si>
    <t>3.1.13</t>
  </si>
  <si>
    <t>Desarrollar acciones para la socialización, apropiación y aplicación  de los criterios de accesibilidad en la producción documental de la entidad</t>
  </si>
  <si>
    <t>3.1.14</t>
  </si>
  <si>
    <t>Elaborar y publicar boletines mensuales de seguimiento a las solicitudes de acceso a la información pública que ingresan a la entidad.</t>
  </si>
  <si>
    <t>Componente 3.2 Participación Ciudadana y Rendición de Cuentas</t>
  </si>
  <si>
    <t>Desarrollar acciones que permitan fortalecer los escenarios de diálogo y retroalimentación con la ciudadanía y grupos de interés para incluirlos como actores permanentes de la gestión del IDPC</t>
  </si>
  <si>
    <t>Elaborar el informe de gestión de la vigencia 2024 y gestionar su publicación en la página web del Instituto.</t>
  </si>
  <si>
    <t>2 reportes de  presentación del avance de indicadores y metas de proyectos de Inversión</t>
  </si>
  <si>
    <t>Actualizar estrategia de rendición de cuentas para la vigencia</t>
  </si>
  <si>
    <t>3.2.5</t>
  </si>
  <si>
    <t>3.2.6</t>
  </si>
  <si>
    <t xml:space="preserve">1 Encuestas publicadas de consulta a la ciudadanía sobre los temas de interés relacionados con los espacios de rendición de cuentas
</t>
  </si>
  <si>
    <t>3.2.7</t>
  </si>
  <si>
    <t>3.2.8</t>
  </si>
  <si>
    <t>3.2.9</t>
  </si>
  <si>
    <t>3.2.10</t>
  </si>
  <si>
    <t>3.2.11</t>
  </si>
  <si>
    <t>3.2.12</t>
  </si>
  <si>
    <t>3.2.13</t>
  </si>
  <si>
    <t>3.2.14</t>
  </si>
  <si>
    <t>3.2.15</t>
  </si>
  <si>
    <t>Subcomponente 3.3 Integridad en el Servicio Público</t>
  </si>
  <si>
    <t xml:space="preserve">Desarrollar acciones para promover y fortalecer la Cultura de la integridad, Transparencia y de rechazo a la corrupción en torno a la promoción, protección y sostenibilidad del patrimonio cultural de la ciudad. </t>
  </si>
  <si>
    <t>Conformar el Equipo de Gestores de Integridad para la vigencia 2025.</t>
  </si>
  <si>
    <t>1 Equipo de Gestores de Integridad para la vigencia 2025 conformado</t>
  </si>
  <si>
    <t>3.3.3</t>
  </si>
  <si>
    <t>Fomentar los valores del Código de Integridad del IDPC mediante campaña de sensibilización.</t>
  </si>
  <si>
    <t xml:space="preserve">100% del ejecución de la sensibilización </t>
  </si>
  <si>
    <t>3.3.4</t>
  </si>
  <si>
    <t>Realizar informe de la participación y socialización de la  estrategia distrital de integridad.</t>
  </si>
  <si>
    <t>3.3.5</t>
  </si>
  <si>
    <t xml:space="preserve">Componente 4 Iniciativas adicionales </t>
  </si>
  <si>
    <t>Subcomponente 4.1 Racionalización de Trámites</t>
  </si>
  <si>
    <t xml:space="preserve"> Desarrollar acciones que permitan fortalecer el acceso oportuno y efectivo a los servicios que ofrece el Instituto Distrital de Patrimonio Cultural</t>
  </si>
  <si>
    <t>Autorización para realizar Reparaciones Locativas y primeros auxilios en Bienes Inmuebles de la EIP</t>
  </si>
  <si>
    <t>Radicar  la solicitud ante la entidad junto con los documentos definidos para la autorización para realizar Reparaciones Locativas y primeros auxilios en Bienes Inmuebles de la EIP</t>
  </si>
  <si>
    <t>Establecer un nuevo canal digital para la radicación de los documentos</t>
  </si>
  <si>
    <t>Notificación a través del canal virtual del concepto de aprobación a través del cual se aprueba  o desiste la solicitud.</t>
  </si>
  <si>
    <t>Seguimiento al trámite a través de consulta vía telefónica, correo electrónico o a través de la asesoría técnica personalizada</t>
  </si>
  <si>
    <t xml:space="preserve">Subcomponente 4.2 Participación e innovación en la gestión pública </t>
  </si>
  <si>
    <t>Desarrollar acciones que permitan garantizar la participación y desarrollo de acciones innovadora que permitan una mejor relación del Instituto Distrital de Patrimonio Cultural con la ciudadanía</t>
  </si>
  <si>
    <t>4.2.1</t>
  </si>
  <si>
    <t xml:space="preserve">Oficina Asesora de Planeación
Observatorio de los patrimonios 
Protección e Intervención del Patrimonio </t>
  </si>
  <si>
    <t>4.2.2</t>
  </si>
  <si>
    <t xml:space="preserve">Realizar ejercicio de identificación de buenas practicas en sector público y/o privado </t>
  </si>
  <si>
    <t xml:space="preserve">Informe de buenas practicas </t>
  </si>
  <si>
    <t>Como evidencia de la actividad, se adjunta el Acta No. 1 del 29 de enero de 2025, correspondiente a la Sesión Ordinaria (virtual asincrónica) del Comité Institucional de Gestión y Desempeño. En el numeral 3 de dicha acta se presentó el mapa de riesgos de los procesos del instituto, cuya responsabilidad recae en la Oficina Asesora de Planeación. En el cuerpo del documento se señala que las matrices de riesgos fueron previamente aprobadas por los líderes de los procesos y que su sustentación está respaldada mediante el correo de apertura e invitación. Asimismo, se confirma que la actividad se llevó a cabo dentro de los tiempos establecidos.</t>
  </si>
  <si>
    <t>Esta actividad está programada para ejecutarse durante el segundo cuatrimestre de 2025.</t>
  </si>
  <si>
    <t>Esta actividad está programada para ejecutarse durante el tercer cuatrimestre de 2025.</t>
  </si>
  <si>
    <t>Como evidencia de la actividad, se presentaron tres capturas de pantalla de Google Calendar, donde se han programado las notificaciones para el reporte oportuno de riesgos.
Para el primer cuatrimestre, se registró un agendamiento con el título "Reporte de riesgos - Primer cuatrimestre", programado del 2 al 6 de mayo de 2025, desde el calendario de planeación, enviando la invitación a todos los correos de enlace de cada proceso.
Para el segundo cuatrimestre, se programó el agendamiento con el título "Reporte de riesgos - Segundo cuatrimestre", establecido del 1 al 3 de septiembre de 2025, mediante el calendario de planeación, con notificación a todos los correos de enlace de cada proceso.
Para el tercer cuatrimestre, se realizó el agendamiento bajo el título "Reporte de riesgos - Tercer cuatrimestre", con fecha del 2 al 6 de enero de 2026, utilizando el calendario de planeación para notificar a todos los correos de enlace de cada proceso.
Se confirma que la actividad se llevó a cabo dentro de los tiempos establecidos.</t>
  </si>
  <si>
    <t>Cumplida</t>
  </si>
  <si>
    <t>En la sesión ordinaria del Comité Institucional de Gestión y Desempeño celebrado el 29 de enero de 2025 se presentó el Mapa de Riesgos de los procesos del IDPC para la vigencia 2025, los cuales fueron previamente aprobados mediante comunicación interna remitida a la OAP. Se adjunta el Acta 1 de la sesión del Comité</t>
  </si>
  <si>
    <t xml:space="preserve">Se observa evidencia de la ejecución de la actividad </t>
  </si>
  <si>
    <t>Inicia en un periodo diferente al evaluado</t>
  </si>
  <si>
    <t xml:space="preserve">Se programo en el calendar.google de los responsables del reporte las fechas de la entrega  de los riesgos del primer, segundo y tercer cuatrimestre
Evidencia: Captura de pantalla de las fechas programadas </t>
  </si>
  <si>
    <t>Se programo una notificación de aleta de la entrega de los riesgos primer cuatrimestre en el calendar.google de los responsables del reporte de los procesos 
Evidencia: Captura de pantalla de la notificación programada 
 Invitación_ Reporte de  Riesgos Primer Cuatrimestre vie 2 de may - mar 6 de may de 2025</t>
  </si>
  <si>
    <t>Se realizó la publicación en página web del monitoreo a los riesgos por procesos consolidados del IDPC con corte a tercer cuatrimestre de 2024. 
Evidencia:
https://idpc.gov.co/transparencia/plan-anticorrupcion-y-de-atencion-al-ciudadano/</t>
  </si>
  <si>
    <t>Mediante comunicación interna No. 20252200001063 de fecha 09 de enero de 2025 se remitió a la Asesora de Control Interno el monitoreo consolidado de los riesgos de gestión y corrupción  correspondiente al III cuatrimestre del 2024.  
Evidencia 
Memorando Monitoreo Riesgos 3er Cuatrimestre 2024</t>
  </si>
  <si>
    <t>En la verificación realizada, se evidencia la publicación del monitoreo del mapa de riesgos de corrupción correspondiente al tercer cuatrimestre de la vigencia 2024, el cual fue publicado el 30 de abril de 2025 en el micrositio de Transparencia y Acceso a la Información Pública de la página web de la entidad. Este monitoreo puede consultarse en el siguiente enlace: https://idpc.gov.co/transparencia/plan-anticorrupcion-y-de-atencion-al-ciudadano/.
Con fundamento en lo anterior, esta actividad ha cumplido con una de las tres publicaciones programadas para la vigencia, lo que representa un avance del 33,33% a la fecha.</t>
  </si>
  <si>
    <t>Se realizó el informe de Evaluación de los riesgos de gestión y corrupción del periodo correspondiente al tercer cuatrimestre de 2024, el cual se publicó en la página web: https://idpc.gov.co/plan-anticorrupcion-y-de-atencion-al-ciudadano/</t>
  </si>
  <si>
    <t>En la verificación realizada, se evidenció el soporte de la evaluación del mapa de riesgos de corrupción correspondiente al tercer cuatrimestre de la vigencia 2024, elaborado por la Asesoría de Control Interno y radicado mediante memorando 20251200004703, fechado el 16 de enero de 2025.
Asimismo, se confirmó la publicación del informe en la página web de la entidad, disponible en el siguiente enlace: https://idpc.gov.co/transparencia/plan-anticorrupcion-y-de-atencion-al-ciudadano/, el cual fue publicado el 16 de enero de 2025. Por lo anterior, esta actividad ha cumplido con un reporte de evaluación de los tres programados para la vigencia, lo que representa un avance del 33,33% a la fecha.</t>
  </si>
  <si>
    <t>En el periodo evaluado no se presentaron ingresos, razón por la cual no se procedió con la publicación de la hoja de vida de los candidatos a empleos de libre nombramiento y remoción</t>
  </si>
  <si>
    <t xml:space="preserve">El proceso no aporta evidencia de la actividad </t>
  </si>
  <si>
    <t>De acuerdo con la gestión de las PQRSD y, el seguimiento que se adelanta, el proceso de Atención a la Ciudadanía elaboró y publicó el informe trimestral correspondiente al cuarto trimestre de 2024, el cual se encuentra dispuesto en la sección de Transparencia y Acceso a la Información Pública: https://idpc.gov.co/transparencia/informes-acceso-a-informacion/ para la consulta de la ciudadanía y grupos de interés.</t>
  </si>
  <si>
    <t>Con el propósito de estandarizar los canales para la recepción de las denuncias por posibles actos de corrupción, en la página web del IDPC https://idpc.gov.co/, en la sección final se encuentra dispuesto un Footer que presenta los canales de denuncia, tales como: Línea anticorrupción: +57 601 3550800 Ext: 2039, correo electrónico: disciplinarios@idpc.gov.co y Módulo de Denuncia por Posibles Actos de Corrupción – Bogotá te escucha: https://bogota.gov.co/sdqs/denuncias-por-actos-de-corrupcion.</t>
  </si>
  <si>
    <t>Incumplida</t>
  </si>
  <si>
    <t>Se evidencia la publicación de la información en el sitio web de la entidad, se encontró en la sección de pie de página (footer) información relevante sobre cómo denunciar posibles actos de corrupción. Esta sección incluye el número de teléfono de la línea anticorrupción, direcciones de correo electrónico específicas para recibir denuncias y un enlace que redirige directamente al módulo de denuncias en línea del canal 'Bogotá te escucha'</t>
  </si>
  <si>
    <t xml:space="preserve">Durante el periodo se ha venido avanzado, sin embargo la actividad se proyecta su culminación para el mes de mayo </t>
  </si>
  <si>
    <t xml:space="preserve">No se reporta avance de la actividad </t>
  </si>
  <si>
    <t>Esta actividad está programada para ejecutarse durante el segundo y tercer cuatrimestre de 2025.</t>
  </si>
  <si>
    <t>Esta actividad está programada para ejecutarse durante el segundo  cuatrimestre de 2025.</t>
  </si>
  <si>
    <t>Se publicó el seguimiento a los planes operativos anuales de inversión (PDD UNCSAB - BCS) que tiene como fecha de corte diciembre de 2024.
El seguimiento quedó publicado en el micrositio de transparencia y acceso a la información (https://idpc.gov.co/transparencia/proyectos-de-inversion/seguimiento-plan-operativo-anual-de-inversion/). Así mismo, se aporta correo electrónico de solicitud de publicación.</t>
  </si>
  <si>
    <t>En cumplimiento de la actividad, se elaboró y remitió mediante documento radicado 20255100069153 a la Dirección General y Subdirección de Gestión Corporativa, el primer informe cuatrimestral sobre los resultados de la gestión del proceso de Atención a la Ciudadanía, Transparencia y Acceso a la Información Pública. El documento en mención, contiene de manera ejecutiva las principales acciones estratégicas y operativas ejecutadas por el proceso y los retos para la vigencia 2025.</t>
  </si>
  <si>
    <t>Se observa evidencia de la ejecución de la actividad, sin embargo, el reporte a la dirección se realiza por fuera del periodo evaluado, por lo tanto, no registra avance cuantitativo</t>
  </si>
  <si>
    <t>El 30/04/2025 se llevó a cabo la segunda sesión del Comité Institucional de Gestión y Desempeño con el siguiente orden del día: i) Verificación del quorum y aprobación del orden del día ii) Revisión de compromisos sesión anterior, iii) Presentación de las sugerencias en el marco de la estrategia Conoce, Propone y Prioriza, iv) Presentación reporte de registro FURAG, medición del Índice de desempeño institucional 2024.
En el marco del tercer punto de la agenda se presentó el informe que se adjunta como evidencia.</t>
  </si>
  <si>
    <t>Se presenta evidencia mediante los correos electrónicos enviados el 30 de abril de 2025, titulados "Apertura del Comité Institucional de Gestión y Desempeño - Sesión Virtual Asincrónica" y "Cierre del Comité Institucional de Gestión y Desempeño - Sesión Virtual Asincrónica". En la sesión, se presentó ante el comité el informe de recopilación de sugerencias, específicamente en el punto 3 del orden del día, en el marco de la estrategia "Conoce, Propone y Prioriza".
Se adjunta el informe de recopilación de sugerencias ciudadanas, con radicado Orfeo 20255100056453, fechado el 7 de abril de 2025, que abarca el periodo del 1 de enero al 31 de marzo de 2025. En dicho informe, se presentan las sugerencias y su correspondiente análisis frente a las observaciones del proceso de Atención a la Ciudadanía.
Por lo anterior, esta actividad ha cumplido, a la fecha, una de las tres programadas para la vigencia, lo que representa un avance del 33,33%.</t>
  </si>
  <si>
    <t>Esta actividad dará inicio a partir del segundo cuatrimestre de la vigencia, teniendo en cuenta la programación establecida.</t>
  </si>
  <si>
    <t>Esta actividad dará inicio a partir del segundo cuatrimestre y en adelante de la vigencia, teniendo en cuenta la programación establecida.</t>
  </si>
  <si>
    <t>El proceso de Atención a la Ciudadanía en articulación con el proceso de Sistemas, viene adelantando el diseño y puesta en marcha de un Módulo de Agendamiento de Citas para los servicios de: i) Archivo BIC y ii) Centro de Documentación el cual se encuentra en fase de pruebas que puede ser verificado a través del enlace: https://agendamiento.idpc.gov.co
En su desarrollo, se vienen gestionando sesiones de trabajo en las cuales ya se encuentra diseñado la fase de operación del Módulo y se encuentra en desarrollo la segunda fase correspondiente a la administración y accesos.
Se indica evidencia de grabación de la presentación realizada el 28/04/2025. https://drive.google.com/file/d/1irc8Pw3hikzDO5So6CFQFeERQMjGDETY/view?usp=sharing</t>
  </si>
  <si>
    <t>Se presenta evidencia mediante el correo electrónico enviado el 20 de febrero de 2025, titulado "Documento de requisitos - Módulo de seguimiento de PQRS", en el cual se presentan observaciones con capturas de pantalla del módulo de agendamiento de citas que se está desarrollando en la página web.
Además, se adjunta la lista de asistencia de la reunión realizada el 25 de febrero de 2025, en la que participaron el equipo de Sistemas y Atención a la Ciudadanía. Asimismo, se incluye el enlace a la grabación de la sesión llevada a cabo el 28 de abril de 2025, en la que se realizó la revisión del agendamiento de citas.
Por lo anterior, esta actividad ha cumplido, a la fecha, una de las tres programadas para la vigencia, lo que representa un avance del 33,33%.</t>
  </si>
  <si>
    <t>Esta actividad será reportada en la valoración del próximo cuatrimestre.</t>
  </si>
  <si>
    <t>De acuerdo con la actividad, y como producto gestionado en el primer cuatrimestre se elaboró una estrategia de difusión de la figura del "Defensor a la Ciudadanía", documento radicado con No. 20255100050933 del 30/03/2025.</t>
  </si>
  <si>
    <t>Se presenta como evidencia de la elaboración de la estrategia el documento titulado "Divulgación y reconocimiento del Defensor de la Ciudadanía del IDPC 2025", con radicado Orfeo 20255100050933, fechado el 31 de marzo de 2025.
El documento contempla acciones de difusión, tanto en el posicionamiento interno del Defensor dentro del instituto como en su divulgación a la ciudadanía.
Por lo anterior, esta actividad ha cumplido, a la fecha, una de las tres programadas para la vigencia, lo que representa un avance del 33,33%.</t>
  </si>
  <si>
    <t>Esta actividad está programada para ejecutarse durante el tercer  cuatrimestre de 2025.</t>
  </si>
  <si>
    <t xml:space="preserve">La actividad no ha dado inicio de acuerdo con la programación establecida, por tanto será gestionada y registrada en los próximos reportes. </t>
  </si>
  <si>
    <t>Se observa un error en la programación de la actividad, ya que la fecha de inicio es 1-5-2024, por lo tanto, la programación se debe ajustar en el próximo comité de gestión y desempeño</t>
  </si>
  <si>
    <t>Teniendo en cuenta el Plan Institucional de Capacitación y los procesos de cualificación establecidos para la vigencia, se desarrollo el 19 de marzo una capacitación presencial sobre la Gestión de PQRSD, en donde se abordaron los principales elementos de la Ley 1755 de 2015.</t>
  </si>
  <si>
    <t>El Procedimiento de Atención a las Peticiones radicadas por la Ciudadanía, se actualizó en versión No. 9, del 25/03/2025, para lo cual se llevó a cabo la socialización al interior del IDPC, tanto en los seguimientos mensuales con el equipo de PQRSD en reunión del 27 de marzo de 2025 y a través de correo electrónico a los colaboradores de la Entidad, tal y como se presente en evidencia.</t>
  </si>
  <si>
    <t>La encuesta de satisfacción para la atención prestada por el Proceso de Atención a la Ciudadanía, se elaboró en versión No. 1, del 25/03/2025, para lo cual se llevó a cabo la socialización de la misma el 26 de marzo y el 04 de abril con la contratista encargada de prestar el servicio.</t>
  </si>
  <si>
    <t>Esta actividad dará inicio y será reportada en el II cuatrimestre de la vigencia.</t>
  </si>
  <si>
    <t>En cumplimiento de la actividad, se elaboraron las plantillas modelo de respuesta, para los traslados por competencia bajo las recomendaciones de Lenguaje Claro y fueron socializadas al interior del IDPC, a través de correo electrónico, así como en el marco de las reuniones de seguimiento mensual de PQRSD, sesión No. 3 del mes de marzo.
A su vez, se indica que dichos formatos se encuentran incorporados en los documentos de ORFEO.</t>
  </si>
  <si>
    <t>El proceso de atención a la ciudadanía en articulación con el proceso de Comunicación Estratégica del IDPC, diseñó dos piezas audiovisuales que le permiten a la ciudadanía: i) conocer los canales de atención a través de los cuáles pueden interponer sus PQRSD y, ii) Cómo pueden acceder a la sección de “Consulta de estado de una solicitud”.</t>
  </si>
  <si>
    <t xml:space="preserve">Se observa evidencia de la ejecución anticipada de la actividad </t>
  </si>
  <si>
    <t>En concordancia con los resultados obtenidos, producto de la aplicación de las encuestas de satisfacción por parte de la ciudadanía, se elaboraron y publicaron los informes mensuales a través del enlace: https://idpc.gov.co/transparencia/informes-de-satisfaccion/</t>
  </si>
  <si>
    <t>Se realizó la publicación del primer informe (listado) trimestral de los proyectos que fueron aprobados y no aprobados por el IDPC relacionados con las solicitudes de proyectos, reparaciones locativas e intervenciones en espacio público y otras acciones en Bienes de interés cultural, Sectores de interés urbanístico y colindantes en la Estructura integradora de Los Patrimonios, y en cumplimiento a la Resolución Reglamentaria 702 de 2023, el 1er informe de aprobación de licencias de intervención en espacios públicos patrimoniales desde la vigencia 2025.
Se aporta:
1.        Correo de solicitud de publicación
2.        Evidencia de publicación en página Web IDPC
3.        1ER Informe de proyectos aprobados 
4.        1ER Informe de proyectos desistidos
5.        1ER Informe de Aprobación de LIEOP</t>
  </si>
  <si>
    <t>Dando cumplimiento a la tarea en mención, con el objetivo principal de verificar la actualización de la página Web en el botón de Transparencia y Acceso a la Información Pública de acuerdo con los criterios de la resolución Min TIC 1519 de 2020, así como de las demás acciones que se derivan de este seguimiento, se indica que se llevó a cabo la primera reunión con el equipo de transparencia (sesiones trimestrales) el día 21/03/2025.
A su vez se adelantaron diferentes acciones desde el proceso de Comunicación Estratégica: Actualización de la Guía de Accesibilidad: se crearon archivos de ejemplo (Word, presentaciones y Excel) para incluirlos tanto en la guía como en las capacitaciones que se brindarán.
Página Web – Sección de Transparencia: La nueva versión ya está publicada en este enlace: idpc.gov.co/transparencia-v3.
Actualmente se encuentra en actualización la sección de Transparencia conforme el Esquema de Publicación.</t>
  </si>
  <si>
    <t>En el marco del PI 8152 -Desarrollo de acciones de intervención para la protección y conservación de los valores del paisaje histórico, urbano y rural de los espacios patrimoniales de Bogotá D.C.", se desarrollan actividades durante la vigencia 2025 sobre 6 de los 10 espacios patrimoniales programados para el cuatrienio. 
El equipo de Intervención de Fachadas programó ejecución sobre los siguientes espacios patrimoniales: (1) Centro Histórico (2) Centro de encuentro -Plaza Rumichaca, (3) Ejes Viales, (4) Plaza de Bolívar, (5) Teusaquillo; así las cosas durante el primer cuatrimestre se programaron actividades para los espacios Centro Histórico, Plaza de Bolivar, Centro de encuentro- Plaza Rumichaca y Ejes Viales. Y, para el equipo de intervención en Bienes Muebles y Monumentos bajo el marco del espacio patrimonial “Red de Monumentos” como espacio 6. A corte de 14 de abril de 2025 se han ejecutado 85 intervenciones.
Se aporta: 
1.        Correo de solicitud de publicación 1er bimestre
2.        Correo diligenciamiento formulario 1er bimestre
3.        Programación UPL BMM
4.        Programación UPL FF
5.        Imagen para actualizar en página
6.        Correo de confirmación de publicación – comunicaciones 1er bimestre
7.        Correo de solicitud de publicación 2do bimestre
8.        Correo diligenciamiento formulario 2do bimestre
9.        Programación UPL BMM
10.        Programación UPL FF
11.        Imagen para actualizar en página
12.        Correo de confirmación de publicación – comunicaciones 2do bimestre</t>
  </si>
  <si>
    <t>La verificación evidenció la publicación del cronograma de intervenciones del primer cuatrimestre de 2025 en la página web, disponible en el siguiente enlace: https://idpc.gov.co/category/intervenciones/.
Como soporte de esta actividad, se presentaron:
Correos electrónicos de solicitud de publicación: con fechas del 12 de febrero y 21 de marzo.
Correos de confirmación de publicación: del 19 de febrero y 27 de marzo.
Las imágenes remitidas para publicación.
La programación bimestral de intervenciones para el equipo de fachadas y la de bienes muebles a monumentos, cubriendo enero, febrero, marzo y abril, todas concordantes con lo publicado en la web.
Esta actividad ha cumplido con 2 de las 6 publicaciones programadas para la vigencia, lo que representa un avance del 33.33% a la fecha de este seguimiento.</t>
  </si>
  <si>
    <t>Se adjunta soporte de publicación de la gestión contractual del IDPC en el micrositio de transparencia y acceso a la información</t>
  </si>
  <si>
    <t>Durante la verificación, se observaron los reportes de ejecución contractual correspondientes a los meses de enero, febrero y marzo de 2025, los cuales se encuentran publicados en la página web de la entidad en el siguiente enlace: https://idpc.gov.co/transparencia/publicacion-de-la-informacion-contractual/.
A la fecha de este seguimiento, se han publicado 3 de los 11 reportes previstos, lo que equivale a un avance del 27.27%.</t>
  </si>
  <si>
    <t>Atendiendo al cumplimiento de la tarea programada y asociada a los registros en el SUIT sobre los datos de operación de los trámites y otros procedimientos administrativos, de acuerdo con la información aportada por las dependencias, se adjunta como evidencia la imagen de referencia al registro</t>
  </si>
  <si>
    <t>Se ejecutó la actividad en el mes de abril 2025, para lo cual se carga en el repositorio los soportes de socialización del Modelo de Gestión Jurídica Anticorrupción</t>
  </si>
  <si>
    <t>Durante el período comprendido se registraron todas las reuniones de los directivos, atendiendo los lineamientos de la apertura de agenda, del Director y los Subdirectores de la entidad</t>
  </si>
  <si>
    <t>Teniendo en cuenta que la sección de Atención a la Ciudadanía de la página web del IDPC https://idpc.gov.co/atencion-ciudadania/ cuenta con un formulario que le permite hacer consultas sobre el estado de sus solicitudes, a través del enlace: https://idpc.gov.co/atencion-ciudadania/estado-solicitud/ el proceso de Atención a la Ciudadanía presenta el informe radicado con No. 20255100070123 que contiene las estadísticas y métricas de las interacciones registradas, las vistas efectuadas y las preguntas elevadas a la Entidad.</t>
  </si>
  <si>
    <t xml:space="preserve">Se observa evidencia de la ejecución de la actividad, sin embargo, el reporte consolidado a través del informe se realiza por fuera del periodo evaluado, por lo tanto no registra avance cuantitativo </t>
  </si>
  <si>
    <t>La evidencia de esta actividad incluye el informe cuatrimestral de interacciones del módulo "Consulta el estado de tu solicitud" (radicado Orfeo 2025510070123, 9 de mayo de 2025). Este informe detalla las consultas de enero, febrero, marzo y abril de 2025, con análisis de interacciones por mes y un desglose de preguntas y sugerencias.
Asimismo, se confirmó la disponibilidad del módulo de interacción de consulta para la ciudadanía en la página web de la entidad: https://idpc.gov.co/atencion-ciudadania/estado-solicitud/.
A la fecha, esta actividad ha completado 1 de los 3 reportes de consulta de solicitudes ciudadanas previstos, evidenciando un 33.33% de avance.</t>
  </si>
  <si>
    <t>En aplicación de las directrices establecidas en la Ley de Transparencia y Acceso a la Información Pública, se elaboró y publicó el boletín mensual de seguimiento a las solicitudes de acceso a la información pública que ingresaron a la Entidad.
La publicación podrá ser consultada a través del enlace: https://idpc.gov.co/transparencia/boletines-informacion-publica/</t>
  </si>
  <si>
    <t>La verificación evidenció el soporte de los tres (3) boletines de seguimiento a las solicitudes de acceso a la información pública, correspondientes a enero, febrero y marzo, publicados en el siguiente link https://idpc.gov.co/transparencia/boletines-informacion-publica/ y dispuestos  en el repositorio de gestión del conocimiento, específicamente en la carpeta PTEP del proceso de Atención a la Ciudadanía.
A la fecha de este seguimiento, se han realizado 3 de los 11 seguimientos programados para la vigencia 2025, lo que representa un avance del 33.33%.</t>
  </si>
  <si>
    <t>El informe se elaboró y publicó en la pagina del IDPC en 
https://idpc.gov.co/transparencia/informes-de-gestion/
Evidencia: Informe de Gestión y Resultados vigencia 2024</t>
  </si>
  <si>
    <r>
      <t xml:space="preserve">1 Informe de gestión de la vigencia </t>
    </r>
    <r>
      <rPr>
        <sz val="11"/>
        <color rgb="FFFF0000"/>
        <rFont val="Calibri"/>
        <family val="2"/>
      </rPr>
      <t>2024</t>
    </r>
  </si>
  <si>
    <t>La verificación evidenció que el informe de gestión fue elaborado y publicado el 31 de enero de 2025. Este se encuentra disponible en la página web de la entidad a través del siguiente enlace: https://idpc.gov.co/transparencia/informes-de-gestion/.
Actividad cumplida al 100%.</t>
  </si>
  <si>
    <t>Esta actividad está programada para ejecutarse durante el segundo y tercer  cuatrimestre de 2025.</t>
  </si>
  <si>
    <t>El 21 de marzo de 2025 se realizó la reunión de conformación del grupo líder de rendición de cuentas y se formalizó por media de Acta
Evidencia :
01 Presentación conformación Grupo Líder RDC  2025
Acta conformación Grupo Líder Rendición 2025
Correo de Bogotá es TIC - Conformación grupo líder  - 2025</t>
  </si>
  <si>
    <t>Se presentó como evidencia un correo electrónico del 28 de marzo de 2025, titulado "Acta de conformación grupo líder rendición de cuentas 2025", el cual incluía el acta y una presentación. Además, se cuenta con el Acta No. 01 de 2025 de la reunión virtual para la conformación de este grupo, efectuada el 21 de marzo de 2025, junto con la presentación de 10 páginas utilizada en la misma.
Esta actividad queda, por ende, cumplida al 100%.</t>
  </si>
  <si>
    <t>En el mes de marzo de 2025, se realizó la actualización de la Estrategia de Rendición de cuentas 2025, la cual fue presentada en la reunión de conformación del grupo líder y publicada en la página web del IDPC en:  https://idpc.gov.co/Transparencia/Menu%20Participa/2025/01_Estrategia_Rendicion_Cuentas_IDPC_2025.pdf</t>
  </si>
  <si>
    <t>La verificación confirmó la actualización de la estrategia de rendición de cuentas para la vigencia 2025 y su publicación en la página web. Puede ser consultarla en el siguiente enlace: https://idpc.gov.co/transparencia/menu-participa/rendicion-de-cuentas/.
Por lo tanto, esta actividad está cumplida al 100%.</t>
  </si>
  <si>
    <t>Se participó en las mesas de consejeros patrimoniales realizadas en el mes de febrero 2025</t>
  </si>
  <si>
    <t xml:space="preserve">Se observa evidencia del avance relacionada con la actividad, sin embargo, el producto consolidado esta programado para el tercer cuatrimestre </t>
  </si>
  <si>
    <t>En ocasión de la audiencia de rendición de cuentas del IDPC vigencia 2024, se elaboró una encuesta para consultar a los grupos de interés los temas a abordar y metodologías a desarrollar en los espacios de diálogo de rendición de cuentas</t>
  </si>
  <si>
    <t xml:space="preserve">Durante el primer cuatrimestre de 2025 se han publicado en la página web 33 noticias relacionadas con la gestión misional de la entidad, las cuales se pueden consultar en su totalidad en el siguiente enlace: https://idpc.gov.co/noticias/   
De estas, destacamos tres:
Fecha: febrero 19
Tema: El Portafolio de Estímulos 2025 del IDPC le apuesta al reconocimiento y a la democratización del patrimonio cultural
Link a la web:  https://idpc.gov.co/noticias/portafolio-de-estimulos-2025-del-idpc/ 
Número de visitas: 1.820
Fecha: marzo 11
Tema: ¡Inscríbete para participar en las elecciones atípicas del Consejo Distrital de Patrimonio Cultural!
Link a la web:  https://idpc.gov.co/noticias/inscribete-para-participar-en-las-elecciones-atipicas-del-consejo-distrital-de-patrimonio-cultural/ 
Número de visitas: 904
Fecha: abril 8
Tema: Protección del legado del San Juan de Dios: estos son los edificios que inician obras para su restauración
Link a la web:  https://idpc.gov.co/noticias/proteccion-del-legado-del-san-juan-de-dios-estos-son-los-edificios-que-inician-obras-para-su-restauracion/ 
Número de visitas: 575
Evidencia:
https://drive.google.com/drive/folders/1xsclAXZ85QfDmanBHAmg0Qzgw3o8bmR5 </t>
  </si>
  <si>
    <t>Se solicitan varias actualizaciones del Menú Participa en especial con los temas relacionados con el capítulo de rendición de cuentas, y los eventos programados por el IDPC las solicitudes fueron efectivamente atendidas y las publicaciones y ajustes realizados.</t>
  </si>
  <si>
    <r>
      <rPr>
        <sz val="11"/>
        <color rgb="FFFF0000"/>
        <rFont val="Calibri"/>
        <family val="2"/>
      </rPr>
      <t>11 constancias d</t>
    </r>
    <r>
      <rPr>
        <sz val="11"/>
        <color theme="1"/>
        <rFont val="Calibri"/>
        <family val="2"/>
      </rPr>
      <t>e actualización del Menú Participa (una mensual)</t>
    </r>
  </si>
  <si>
    <t>Se presentaron como evidencia correos electrónicos solicitando la actualización del menú "Participa" para los meses de febrero, marzo y abril de 2025.
Con base en esto, la actividad ha cumplido con tres (3) de las once (11) actualizaciones programadas, lo que representa un avance del 27.27%.</t>
  </si>
  <si>
    <t>Esta actividad está programada para ejecutarse durante el terecer   cuatrimestre de 2025.</t>
  </si>
  <si>
    <t xml:space="preserve">Teniendo en cuenta las directrices de la Veeduría en la circular 004 de 2024, el 24 de Abril de 2025 se realizó la Audiencia de Rendición de Cuentas del IDPC vigencia 2024 en el auditorio de la plaza de mercado la Concordia, se elaboró INFORME DE GESTIÓN Y RENDICIÓN DE CUENTAS IDPC 2024 y se publicó la información correspondiente en el Menú Participa en la sección de rendición de cuentas 2025
 https://idpc.gov.co/transparencia/menu-participa/rendicion-de-cuentas/#2025
</t>
  </si>
  <si>
    <t>A través de la Resolución No. 209 del 31 de marzo de 2025 se conformó el Equipo Gestor de Integridad para el periodo 2025-2027.</t>
  </si>
  <si>
    <t>Durante el período y en el marco de la racionalización de trámites, se viene realizando articulación con la Secretaría Distrital de Hábitat SDHT a través de su estrategia y plataforma de la Ventanilla Única de la Construcción –VUC , la cual está orientada a apoyar a la ciudadanía y en especial al gremio de constructores para mejorar la eficiencia en los trámites. Servicios; por lo cual y con el objetivo de ampliar los servicios, se trabaja en la apertura del servicio de agendamiento y radicación de solicitud. 
Para lo cual con los desarrolladores se trabaja en el diseño de los formularios que recogen la información básica del proceso; es de aclarar que la propuesta de la VUC es el fortalecimiento de los canales de servicio para la totalidad de los trámites, no obstante, se dará prioridad al procedimiento de reparaciones locativas de la EIP, en correspondencia a la meta 2025.
Para finalizar y frente a la gestión y articulación que se realiza con la SDHT y la VUC, una vez recopilada la información compromiso con el equipo de la SDHT y la OAP, se articularon acciones con el equipo jurídico de la SPIP para revisar los lineamientos y requerimientos dentro de los formularios de cada procedimiento y registrar ante la VUC no solo el agendamiento de citas de manera virtual, sino también la presentación de documentos para inicio del trámite del procedimiento; por lo tanto y bajo la coordinación con la SDHT se enviaron los roles de cada líder de equipo para su inclusión en la plataforma.
Y en el marco del procedimiento priorizado, la SDHT durante la mesa de trabajo particular para el trámite de evaluación de reparaciones locativas de la EIP hace una introducción sobre cómo es el funcionamiento de la VUC, realizando una presentación desde la interfaz del usuario, y socializando la interacción que tendría la ciudadanía con ella; en relación con el diligenciamiento de datos y cargue de la información para la posterior revisión, teniendo en cuenta, el paso a paso de cada una de las pestañas para la evaluación y observaciones a los documentos cargados.
Así mismo, se informó que la VUC estará articulada con la plataforma ORFEO que maneja el IDPC y que las actividades que realicen tanto los ciudadanos, como los evaluadores en esta, tendrán una trazabilidad y alerta por medio del correo electrónico, lo que facilitará hacer seguimiento a los diferentes movimientos, ajustes y actualizaciones de los estados que se realicen a cada trámite o caso en desarrollo.
Se aporta:
1.        Correos de gestión.
2.        Formatos guía y formularios
3.        Instructivos
4.        Acta de mesa de trabajo</t>
  </si>
  <si>
    <t xml:space="preserve">Se observa evidencia del avance de la estrategia </t>
  </si>
  <si>
    <t>Se presentó como evidencia el informe de gestión de rendición de cuentas IDPC 2024, un documento de 55 páginas con fecha de marzo de 2025. Asimismo, se adjuntó la presentación de la rendición de cuentas de la vigencia 2024, llevada a cabo el 24 de abril de 2025 en el auditorio La Concordia.
Además, en la página web de la entidad, los informes de espacios de diálogo y rendición de cuentas están disponibles en el siguiente enlace: https://idpc.gov.co/transparencia/menu-participa/rendicion-de-cuentas/#2025.
Esta actividad fue realizada de forma anticipada, ya que estaba programada para el tercer cuatrimestre. Por lo tanto, se considera cumplida al 100%.</t>
  </si>
  <si>
    <t>La evidencia de las acciones en la racionalización de trámites para la integración con la Ventanilla Única de la Construcción (VUC) de la Secretaría Distrital de Hábitat (SDHT), esta incluye correos electrónicos con versiones de formatos de diagnóstico para la VUC y de solicitud de equiparación a estrato (1), asimismo, se aportó la Resolución 244 del 27 de abril de 2023, que ajusta el trámite para la equiparación a estrato 1 (cobro de tarifas de servicios públicos en bienes de interés cultural), junto con su procedimiento versión 5 del 30 de diciembre de 2024. Adicionalmente, se disponen diagnósticos, flujogramas, instructivos y otros soportes, todos accesibles en el repositorio de gestión del conocimiento, en la carpeta PTEP del proceso de Protección e Intervención.
Aunque la actividad está definida para el tercer cuatrimestre, su estado actual es en ejecución, pues el proceso ha generado estas evidencias como parte de su avance.</t>
  </si>
  <si>
    <t xml:space="preserve">Durante el periodo se discutió el reinicio de las actividades de Design Thinking para investigar los trámites de licencias de intervención en el espacio público LIOEP; en el contexto de las obligaciones y compromisos de la Alcaldía Mayor de Bogotá. Se presentó por parte del grupo líder del componente (OPI) un cronograma de actividades que abarca las cinco fases del proceso, comenzando con la empatización y la definición del problema, y se solicitó retroalimentación al equipo de Espacio Público de la SPIP sobre su posible viabilidad. Se enfatizó la importancia de recibir sugerencias para mejorar el sistema de licencias de intervención en espacio público, considerando el marco legal que regula el desarrollo de este trámite.
Se propuso realizar un recorrido sobre la ruta de trámites, culminando en una entrevista grupal, y se destacó la necesidad de una "etapa cero" para orientar a los ciudadanos antes de iniciar un trámite formal. Además, se acordó coordinar con el equipo de orientación para avanzar en la mejora de los procedimientos, teniendo en cuenta el impacto de los trámites en el espacio público.
Para ver las grabaciones de las reuniones:
https://drive.google.com/drive/folders/1_t2yVuqpsbGxTTJGOUSJAF9olm8wQWEZ 
Se aporta:
1.        Correos de la presentación de la estrategia
2.        Cronograma de ejecución propuesto
3.        Listado de asistencia
</t>
  </si>
  <si>
    <t xml:space="preserve">Se observa evidencia del avance de la ejecución de la actividad </t>
  </si>
  <si>
    <t>La actividad programada dará inicio a partir del mes de junio tal y como se encuentra establecido.</t>
  </si>
  <si>
    <t>En ejecución</t>
  </si>
  <si>
    <t>Se adjunta, como prueba de la actividad realizada, el correo electrónico fechado el 14 de mayo de 2025 a las 18:14, cuyo título es "Invitación: Reporte de Riesgos - Primer Cuatrimestre (Viernes 2 de mayo al martes 6 de mayo)". Dicho correo incorpora la citación en Google Calendar, la cual fue programado con una notificación automática que se activaría un día hábil antes del comienzo de los términos establecidos para la acción. Se incluye, asimismo, una captura de pantalla de la citación, lo que certifica que la actividad se ejecutó dentro de los tiempos definidos.</t>
  </si>
  <si>
    <t>En la verificación realizada, se evidencia el reporte de resultados del seguimiento al mapa de riesgos de corrupción correspondiente al tercer cuatrimestre de la vigencia 2024, remitido a la Asesoría de Control Interno mediante memorando con radicado 20252200001063, fechado el 9 de enero de 2025. Los soportes se encuentran alojados en la unidad compartida Venus. Por lo anterior, esta actividad ha cumplido con un reporte de seguimiento de los tres programados para la vigencia, lo que representa un avance del 33,33% a la fecha.</t>
  </si>
  <si>
    <t>De acuerdo con lo indicado por los responsables, no se registró el ingreso de servidores de libre nombramiento y remoción. Por lo tanto, la actividad no se ejecutó durante el cuatrimestre.
Si bien estaba programada una actividad para el periodo, su ejecución dependía del ingreso de servidores bajo esta modalidad. En consecuencia, la actividad se califica como en ejecución para el cuatrimestre.</t>
  </si>
  <si>
    <t>Como evidencia de la actividad, se adjunta el soporte del correo electrónico enviado el 8 de mayo de 2025, titulado "Reporte de actos de corrupción", dirigido al correo dda@secretariajuridica.gov.co de la Secretaría Jurídica Distrital de Asuntos Disciplinarios, en el cual se remite la matriz de actos de corrupción correspondiente al mes de marzo, se adjunta la comunicación oficial con radicado 20255300001061, del 7 de enero de 2025, mediante la cual se informa que, para el mes de diciembre de 2024, no se registraron actos de corrupción a través del sistema Bogotá te escucha y comunicación oficial con radicado 2025530034681, del 8 de mayo de 2025, donde se reporta que, durante el mes de abril de 2025, no se registraron actos de corrupción.
Asimismo, se valida el correo electrónico enviado el 8 de mayo de 2025, titulado "Informe de reporte de actos de corrupción - Abril", dirigido al correo institucional@personeria.gov.co, en el que se informa que, durante dicho mes, no se recibieron quejas ni denuncias por posibles actos de corrupción.
Los soportes se encuentran disponibles en el repositorio de gestión del conocimiento, en la carpeta PTEP del proceso Control Disciplinario Interno, no obstante, no se presenta reporte de monitoreo por la primera línea de defensa. Por lo anterior, esta actividad ha cumplido, a la fecha, una de las tres actividades programadas para la vigencia, lo que representa un avance del 33,33%</t>
  </si>
  <si>
    <t>No se cuenta con monitoreo por la primera línea de defensa, ni se presentó evidencia que permita comprobar la difusión del comunicado sobre los canales de denuncia durante este cuatrimestre. Por lo tanto, no es posible validar el cumplimiento de esta actividad dentro del periodo establecido.</t>
  </si>
  <si>
    <t>En riesgo de incumplimiento</t>
  </si>
  <si>
    <t>Como evidencia de la actividad, se validó el informe trimestral de seguimiento a la gestión de las PQRS correspondientes a octubre, noviembre y diciembre de 2024,  radicado 20255100048093, del  27 de marzo de 2025, sobre la gestión del Sistema Distrital para la Gestión de Peticiones Ciudadanas - Bogotá Te Escucha, del Instituto Distrital de Patrimonio Cultural (IDPC). Este informe puede consultarse  en el sitio web de la entidad en el enlace: https://idpc.gov.co/transparencia/informes-acceso-a-informacion/
Por lo anterior, esta actividad ha cumplido, a la fecha, una de las cuatro programadas para la vigencia, lo que representa un avance del 25%.</t>
  </si>
  <si>
    <t>No se cuenta con monitoreo por la primera línea de defensa, ni se presentó evidencia que permita comprobar la divulgación del protocolo de denuncias de posibles actos de corrupción dirigidos a la ciudadanía durante este cuatrimestre. Por lo tanto, no es posible validar el cumplimiento de esta actividad dentro del periodo establecido,</t>
  </si>
  <si>
    <t>De acuerdo con lo informado por el proceso responsable, se está avanzando en la actividad y se presentará avances en el mes de mayo. No se presentó evidencia que permita comprobar la actualización del equipo técnico para la implementación de SARLAF durante este cuatrimestre. Por lo tanto, no es posible validar el cumplimiento de esta actividad dentro del periodo establecido.</t>
  </si>
  <si>
    <t>Como evidencia de la actividad, se validó el plan de trabajo con 6 actividades: Actualizar el equipo técnico con los roles y responsabilidades para la implementación del SARLAFT en el IDPC; Revisión de lista de chequeo actual ejecutada por los abogados encargados de la gestión contractual; Actualización de formatos y/o listas de chequeo gestión precontractual; Divulgación de la actualización de formatos y/o listas de chequeo gestión precontractual relacionados con los documentos de conocimiento de la contraparte; Divulgar los documentos relacionadados con el Reporte de Personas Expuestas políticamente (PEP); Implementar procedimientos, formatos, listas de chequeo relacionados con el conocimiento de la contraparte y debida diligencia; con fecha de inicio 19 abril y de finalización 15 diciembre de 2025, por lo anterior, esta actividad se ha ejecutado en el tiempo establecido.
Los soportes se encuentran disponibles en el repositorio de gestión del conocimiento, en la carpeta PTEP del proceso Direccionamiento Estrategico.</t>
  </si>
  <si>
    <t>En la verificación realizada, se evidencia el soporte de la publicación del POAI (Plan Distrital de Desarrollo: Bogotá Camina Segura) con corte a diciembre de 2024, publicado el 15 de enero de 2025. Asimismo, se confirma la publicación del POAI (Plan Distrital de Desarrollo: Un Nuevo Contrato Social y Ambiental para la Bogotá del Siglo XXI) con corte a diciembre de 2024, también publicado el 15 de enero de 2025.
Ambos documentos están disponibles en la página web de la entidad, correspondientes al tercer trimestre de la vigencia 2024, y pueden consultarse en el siguiente enlace: https://idpc.gov.co/transparencia/proyectos-de-inversion/seguimiento-plan-operativo-anual-de-inversion/.
Por lo anterior, esta actividad ha cumplido, a la fecha, una de las tres programadas para la vigencia, lo que representa un avance del 33,33%.</t>
  </si>
  <si>
    <t>Se presenta evidencia mediante el correo electrónico enviado el 8 de mayo de 2025, titulado "Informe No. 1 Cuatrimestral de Gestión del Proceso de Atención a la Ciudadanía", dirigido al Director General por parte del equipo de atención a la ciudadanía.
El informe fue radicado con el número 20255100069153 el 7 de mayo de 2025 en el sistema de información Orfeo. En este documento se presenta una descripción cualitativa de los avances del proceso, incluyendo: la actualización de documentos en el SIG, los reportes de gestión, el indicador de satisfacción ciudadana y los proyectos.
Si bien a la fecha, se ejecutó uno de los tres informes programados para la vigencia, la acción se realizó por fuera del alcance del presente informe, razón por la cual se mantiene en ejecución.</t>
  </si>
  <si>
    <t>La actividad estaba programada para iniciar el 1 de mayo de 2025. Sin embargo, se estableció una meta para el primer cuatrimestre, se evalúa la acción como en ejecución, no obstante, se insta a los procesos a revisar la programación de sus actividades.</t>
  </si>
  <si>
    <t>En la verificación realizada se evidencia la inclusión en el Plan Institucional de Capacitacion Versión 12 del 30 de enero del 2025, las  capacitaciones Gestión de PQRSD – Conocimientos básicos sobre el derecho de petición, Discapacidad – Lineamientos de atención, para el primer semestre y Normatividad y Lenguaje Claro, Protocolos de Servicio, Prevención y Lucha contra la Corrupción, para el segundo semestre, se comparte evidencia de la ejecución mediante planilla de asistencia del 19 de marzo del 2025 con la participación de 14 funcionarios, así como, la presentación.
Por lo anterior, esta actividad ha cumplido, a la fecha, una de las cinco  programadas para la vigencia, lo que representa un avance del 20%.</t>
  </si>
  <si>
    <t>En la verificación efectuada, se constata la publicación de la Encuesta de Satisfacción del Servicio a la Ciudadanía, versión 1, en el Sistema de Gestión y Control, con fecha del 25 de marzo de 2025. La solicitud de actualización correspondiente fue enviada a la Oficina Asesora de Planeación bajo el radicado número 20255100047253, con fecha del 21 de marzo de 2025.
En cuanto a la socialización, se tienen registros de correos electrónicos del 26 de marzo de 2024, en los cuales se compartió la actualización y publicación de los documentos. Adicionalmente, un correo del 4 de abril de 2024 informó al equipo de atención a la ciudadanía sobre la obligatoriedad de aplicar la encuesta al finalizar cada interacción, con el propósito de alimentar la producción de estadísticas.
Por lo anterior, las dos actividades programadas para la presente vigencia han sido cumplidas.</t>
  </si>
  <si>
    <t>En la verificación realizada, se evidencia en el Sistema de Gestión y Control la publicación del procedimiento de atención a las peticiones presentadas por la ciudadanía, versión 9, fechada el 25 de marzo de 2025. Se confirma su actualización con cambios relacionados con las políticas de operación.
La solicitud de actualización a la Oficina Asesora de Planeación se realizó bajo radicado 20255100047253, el 21 de marzo de 2025. 
En cuanto a la socialización, se valida el acta de reunión No. 3, del 27 de marzo de 2025, en la que se presentó el procedimiento en una reunión de seguimiento interno del equipo de Gestión de PQRSD, con la asistencia de 12 participantes.
Además, como parte del proceso de socialización, se registran correos electrónicos del 26 de marzo de 2024, en los que se compartió la actualización y publicación de los documentos, así como un correo del 7 de abril de 2024, en el que se informó sobre la actualización del procedimiento.
Por lo anterior, se ha cumplido con las dos actividades programadas para la vigencia</t>
  </si>
  <si>
    <t>En la verificación, se encontró que en el Sistema de Gestión y Control se publicaron los formatos de comunicación oficial externa (formatos de comunicacion ofocial externa traslado por compentencia y formato de comunicacion oficial externa respuesta ciudadano por competencia). Además, las plantillas están disponibles en el SGDEA Orfeo, en el apartado de formatos de salida, a través del siguiente enlace: https://orfeo.idpc.gov.co/centroAyuda/plantillas.php.
La solicitud de actualización a Planeación se radicó el 21 de marzo de 2025, con el número 20255100047253.
Respecto a la socialización, se validó el acta de reunión No. 3 del 27 de marzo de 2025. En esta reunión de seguimiento interno del equipo de Gestión de PQRSD, se presentaron los formatos de traslado por competencia a 12 participantes. Adicionalmente, el 26 de marzo de 2024 se enviaron correos electrónicos para compartir la actualización y publicación de estos documentos.
Por lo tanto, se han cumplido las dos actividades programadas para la vigencia.</t>
  </si>
  <si>
    <t>La verificación permitió validar la publicación de dos piezas comunicativas audiovisuales en la página web, accesibles en el siguiente enlace: https://idpc.gov.co/atencion-ciudadania/. Estas piezas abordan los siguientes temas: portafolio de trámites y servicios, así como, consulta el estado de la solicitud.
A la fecha, esta actividad ha cumplido con dos de las cuatro piezas programadas para la vigencia, lo que representa un avance del 50%.</t>
  </si>
  <si>
    <t>Se validó la publicación de dos piezas comunicativas audiovisuales en la página web, accesibles en el enlace: https://idpc.gov.co/atencion-ciudadania/. Los temas cubiertos son canales de atención y Bogotá te Escucha.
Esta actividad se ha completado antes de lo previsto, dado que su entrega estaba proyectada para el tercer cuatrimestre. Con esta publicación , se da cumplimiento al total de dos piezas programadas para la vigencia.</t>
  </si>
  <si>
    <t>En la verificación realizada se evidenció soporte de los informes de resultados de las encuestas de satisfacción ciudadana correspondientes a los meses de diciembre 2024, enero, febrero y marzo 2025, formalizados con los siguientes radicados: 
* Diciembre: 20255100030813 del 18 de febrero de 2025
* Enero: 20255100048293 del 27 de marzo de 2025
* Febrero: 20255100049173 del 28 de marzo 2025
* Marzo: 20255100059683 del 21 de abril 2025
Estos informes se encuentran publicados en la página web de la entidad en el siguiente enlace https://idpc.gov.co/transparencia/informes-de-satisfaccion/
Por lo anterior, esta actividad ha realizado y publicado cuatro (4) informes de los 11 programados lo que representa el 36,36% de avance a la fecha.</t>
  </si>
  <si>
    <t>Mediante una consulta a la página web de la entidad, específicamente en el enlace https://idpc.gov.co/tramites/ (sección "transparencia y acceso a la información pública", numeral 5 "trámites"), se validó la publicación de los siguientes informes correspondientes al primer cuatrimestre:
Primer informe trimestral de proyectos aprobados (sobre anteproyectos, reparaciones locativas e intervenciones en espacio público y otras acciones en Bienes de Interés Cultural, Sectores de Interés Urbanístico y colindantes).
Primer informe trimestral de proyectos desistidos y/o no aprobados (sobre los mismos temas).
Primer informe consolidado 2025 sobre licencias de intervención y ocupación de espacio público, cuya fecha de publicación fue el 14 de abril de 2025.
Como evidencia, se adjuntó un correo electrónico remitido el 14 de abril de 2025, mediante el cual se solicitaba la publicación de los informes mencionados, junto con una captura de pantalla que certifica su aparición en la página web.
Por lo anterior, se ha completado una de las tres publicaciones previstas para esta actividad.</t>
  </si>
  <si>
    <t>Se presentó como evidencia el Acta No. 1 de la reunión de seguimiento interno del Equipo de Transparencia y Acceso a la Información Pública, realizada el 21 de marzo de 2024. En esta reunión, que contó con la participación de 8 funcionarios, se abordaron los temas del plan de trabajo 2025, la propuesta de actualización del procedimiento de publicación y desfije de información, así como, los compromisos adquiridos.
Asimismo, se aportó un correo electrónico del 21 de abril de 2025, que evidencia el seguimiento al avance de la actualización. La evidencia se complementa con ejemplos de documentos accesibles: una tabla de datos (21042025), una presentación (PowerPoint/Google Slides) y un documento de texto (Word/Google Docs).
Por lo  anterior, esta actividad ha completado una de las tres tareas propuestas para la vigencia, alcanzando un avance del 33.33% a la fecha.</t>
  </si>
  <si>
    <t>Como evidencia de esta actividad, se presentó un correo electrónico enviado el 2 de abril de 2025 a ddad@secretariajuridica.gov.co, al cual se adjuntaron 15 acuerdos de confidencialidad debidamente firmados por empleados y contratistas que tienen contacto con ciudadanos que interponen quejas o denuncias relacionadas con actos de corrupción.
Además, se validó una comunicación oficial remitida a la Secretaría Jurídica Distrital con radicado Orfeo 20255300025291, fechada el 2 de abril de 2025.
Aunque la actividad hacía referencia a la elaboración de un informe, este no se identificó. Sin embargo, existe evidencia suficiente que corrobora la ejecución de la acción. Todos estos soportes están disponibles en el repositorio de gestión del conocimiento, dentro de la carpeta PTEP del proceso de Control Disciplinario Interno.
Por lo tanto, la actividad propuesta se valora como cumplida.</t>
  </si>
  <si>
    <t>La verificación de esta actividad incluyó la presentación de pantallazos del reporte de registro de trámites en el SUIT. Los trámites evidenciados para enero,febreo y marzo son: expedición de certificados sobre bienes de interés cultural del Distrito Capital, fomento a las prácticas del patrimonio cultural, intervención de bienes de interés cultural, equiparación a estrato (1) para el cobro de servicios públicos de inmuebles de interés cultural, así como, licencias de intervención y ocupación de espacio público.
Los soportes se encuentran en el repositorio de gestión del conocimiento, específicamente en la carpeta PTEP del proceso de Atención a la Ciudadanía.
Esta actividad ha cumplido con 1 de los 6 reportes programados para la vigencia, lo que representa un avance del 33.33% a la fecha de este seguimiento.</t>
  </si>
  <si>
    <t>Se presentaron como evidencia los registros de agendas abiertas de las siguientes subdirecciones:
Subdirección de Protección e Intervención del Patrimonio Cultural: Se incluye el registro del mes de abril de 2025, junto con un correo electrónico del 19 de febrero de 2025 que reporta una novedad de ingreso a la agenda abierta de esta subdirección.
Subdirección de Gestión Territorial: Se aportan cinco (5) correos electrónicos que evidencian el monitoreo semanal de la agenda abierta (cuando no hay citas programadas) durante los meses de enero, febrero, marzo y abril.
Todos los soportes se encuentran en el repositorio de gestión del conocimiento, específicamente en la carpeta PTEP del proceso de Atención a la Ciudadanía.
No se aporta evidencia de las demás subdirecciones y la Direccion General.
A la fecha de este seguimiento, la actividad ha cumplido con 1 de los 3 reportes programados para la vigencia, lo que representa un avance del 33.33%.</t>
  </si>
  <si>
    <t>Se presentó como evidencia un correo electrónico del 5 de febrero de 2025, referente a la convocatoria de la Sesión Virtual Extraordinaria de la Mesa de Consejeras y Consejeros de Patrimonio Cultural. Adicionalmente, se adjuntó un correo del 28 de febrero de 2025 sobre la convocatoria a la Sesión Presencial Ordinaria de la Mesa de Consejeros y Consejeras del Patrimonio Cultural, que se llevó a cabo en el auditorio del campus cultural de la Avenida 1 de Mayo No. 1-40 sur.
Si bien se verifica el avance en la realización de estos espacios de diálogo, esta actividad tiene como entregable definido un informe de consolidación de la participación de las mesas de consejeros patrimoniales, del cual se tiene definido para el tercer cuatrimestre
Por lo tanto, la actividad se califica como en ejecución respecto a lo programado para la vigencia.</t>
  </si>
  <si>
    <t>La verificación evidenció el soporte de la encuesta general diseñada y publicada en la página web de la entidad para consulta y diligenciamiento ciudadano. Se encuentra bajo el título "Ayúdanos a mejorar el ejercicio de rendición de cuentas 2025 del IDPC", en el siguiente enlace: https://idpc.gov.co/transparencia/menu-participa/rendicion-de-cuentas/.
Además, se dispuso como evidencia de 43 respuestas registradas a la citada encuesta de satisfacción, provenientes de la audiencia de la rendición de cuentas.
Con fundamento en lo anterior, esta actividad ha cumplido con el producto establecido y se ejecutó con anticipación, ya que estaba programada para el segundo cuatrimestre de la vigencia.</t>
  </si>
  <si>
    <t>La verificación evidenció la publicación de 49 noticias en el portal web del IDPC en cada uno de los meses del cuatrimestre, abarcando las páginas 1 a 9 (https://idpc.gov.co/noticias/). Estas noticias, que están disponibles en línea, tratan temas directamente relacionados con la misión de la entidad.
A la fecha de este seguimiento, se han realizado 3 de las 11 publicaciones programadas para la vigencia 2025, lo que representa un avance del 27.27%.</t>
  </si>
  <si>
    <t>Se presentó como evidencia el informe de intervenciones de la ciudadanía en la audiencia de rendición de cuentas del IDPC 2024. Este documento, de 27 páginas, detalla las intervenciones y la retroalimentación o aportes del IDPC. La audiencia se llevó a cabo el 24 de abril de 2025 en el auditorio La Concordia, lo que demuestra la atención a las solicitudes ciudadanas en el espacio de diálogo dispuesto para la rendición de cuentas. Esta actividad fue realizada de forma anticipada, ya que estaba programada para el tercer cuatrimestre. Por lo tanto, se considera cumplida al 100%.</t>
  </si>
  <si>
    <t>No se presentó evidencia que permita comprobar la formulación y aprobación del Plan Institucional de Participación Ciudadana durante este cuatrimestre. Por lo tanto, no es posible validar el cumplimiento de esta actividad dentro del período establecido.</t>
  </si>
  <si>
    <t>Se presentó como evidencia la Resolución 209 del 31 de marzo de 2025 (radicado 20251000002095), mediante la cual se conforma el Equipo Gestor de Integridad del Instituto Distrital de Patrimonio Cultural (IDPC) para el periodo 2025-2027. Por lo anterior, la actividad se considera cumplida al 100%.</t>
  </si>
  <si>
    <t>Se presentó evidencia de la ejecución del ejercicio de innovación con metodología Design Thinking para LIOEP, la cual incluye:
Un correo electrónico del 3 de diciembre de 2024 titulado "Presentación investigación licencias".
Un correo electrónico del 3 de abril de 2025 con las "Memorias de reunión reinicio de actividades de Design Thinking para LIOEP".
El cronograma de investigación de licencias LIOEP.
El Acta de reunión virtual del 3 de abril de 2024.
Soportes accesibles en el repositorio de gestión del conocimiento, en la carpeta PTEP del proceso de Protección e Intervención, componente 4 iniciativas adicionales.</t>
  </si>
  <si>
    <t>La evidencia de esta actividad incluye una infografía sobre el Modelo de Gestión Jurídica Anticorrupción (MGJA), divulgada por correo electrónico el 9 de abril de 2025. Además, se cuenta con una presentación de 11 páginas correspondiente a la capacitación virtual sobre el MGJA, realizada el 24 de abril de 2025, en la que participaron 84 funcionarios.
En cuanto a la adopción y el seguimiento para su cumplimiento, estos se llevan a cabo mediante la implementación del plan de cumplimiento normativo, como parte del alcance de esta actividad.
Cabe destacar que, aunque la actividad estaba programada para el segundo cuatrimestre, su ejecución y evidencia quedaron registradas durante este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</si>
</sst>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
    <numFmt numFmtId="165" formatCode="d/m/yyyy"/>
  </numFmts>
  <fonts count="14" x14ac:knownFonts="1">
    <font>
      <sz val="11"/>
      <color rgb="FF000000"/>
      <name val="Calibri"/>
      <scheme val="minor"/>
    </font>
    <font>
      <b/>
      <sz val="12"/>
      <color rgb="FF000000"/>
      <name val="Calibri Light"/>
      <family val="2"/>
      <scheme val="major"/>
    </font>
    <font>
      <sz val="12"/>
      <color rgb="FF000000"/>
      <name val="Calibri Light"/>
      <family val="2"/>
      <scheme val="major"/>
    </font>
    <font>
      <b/>
      <sz val="12"/>
      <color theme="1"/>
      <name val="Calibri Light"/>
      <family val="2"/>
      <scheme val="major"/>
    </font>
    <font>
      <sz val="12"/>
      <color theme="1"/>
      <name val="Calibri Light"/>
      <family val="2"/>
      <scheme val="major"/>
    </font>
    <font>
      <sz val="12"/>
      <name val="Calibri Light"/>
      <family val="2"/>
      <scheme val="major"/>
    </font>
    <font>
      <b/>
      <sz val="12"/>
      <name val="Calibri Light"/>
      <family val="2"/>
      <scheme val="major"/>
    </font>
    <font>
      <sz val="11"/>
      <color theme="1"/>
      <name val="Calibri"/>
      <family val="2"/>
    </font>
    <font>
      <sz val="12"/>
      <color theme="1"/>
      <name val="Calibri"/>
      <family val="2"/>
    </font>
    <font>
      <sz val="11"/>
      <name val="Calibri"/>
      <family val="2"/>
    </font>
    <font>
      <sz val="11"/>
      <color rgb="FF3F3F3F"/>
      <name val="Calibri"/>
      <family val="2"/>
    </font>
    <font>
      <sz val="11"/>
      <color rgb="FF000000"/>
      <name val="Calibri"/>
      <family val="2"/>
    </font>
    <font>
      <sz val="11"/>
      <color rgb="FFFF0000"/>
      <name val="Calibri"/>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95B3D7"/>
        <bgColor rgb="FF95B3D7"/>
      </patternFill>
    </fill>
    <fill>
      <patternFill patternType="solid">
        <fgColor theme="5" tint="0.59999389629810485"/>
        <bgColor rgb="FF95B3D7"/>
      </patternFill>
    </fill>
    <fill>
      <patternFill patternType="solid">
        <fgColor theme="0"/>
        <bgColor rgb="FFB8CCE4"/>
      </patternFill>
    </fill>
    <fill>
      <patternFill patternType="solid">
        <fgColor rgb="FFFFFF00"/>
        <bgColor indexed="64"/>
      </patternFill>
    </fill>
  </fills>
  <borders count="74">
    <border>
      <left/>
      <right/>
      <top/>
      <bottom/>
      <diagonal/>
    </border>
    <border>
      <left style="medium">
        <color theme="4" tint="-0.249977111117893"/>
      </left>
      <right/>
      <top style="medium">
        <color theme="4" tint="-0.249977111117893"/>
      </top>
      <bottom style="medium">
        <color theme="4" tint="-0.249977111117893"/>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thin">
        <color theme="4" tint="-0.249977111117893"/>
      </right>
      <top style="medium">
        <color theme="4" tint="-0.249977111117893"/>
      </top>
      <bottom style="medium">
        <color theme="4" tint="-0.249977111117893"/>
      </bottom>
      <diagonal/>
    </border>
    <border>
      <left style="thin">
        <color theme="4" tint="-0.249977111117893"/>
      </left>
      <right style="medium">
        <color theme="4" tint="-0.249977111117893"/>
      </right>
      <top style="medium">
        <color theme="4" tint="-0.249977111117893"/>
      </top>
      <bottom style="medium">
        <color theme="4" tint="-0.249977111117893"/>
      </bottom>
      <diagonal/>
    </border>
    <border>
      <left style="thin">
        <color theme="4" tint="-0.249977111117893"/>
      </left>
      <right/>
      <top style="medium">
        <color theme="4" tint="-0.249977111117893"/>
      </top>
      <bottom style="medium">
        <color theme="4" tint="-0.249977111117893"/>
      </bottom>
      <diagonal/>
    </border>
    <border>
      <left/>
      <right style="thin">
        <color theme="4" tint="-0.249977111117893"/>
      </right>
      <top style="medium">
        <color theme="4" tint="-0.249977111117893"/>
      </top>
      <bottom style="medium">
        <color theme="4" tint="-0.249977111117893"/>
      </bottom>
      <diagonal/>
    </border>
    <border>
      <left style="medium">
        <color theme="4" tint="-0.249977111117893"/>
      </left>
      <right/>
      <top/>
      <bottom style="thin">
        <color theme="4" tint="-0.249977111117893"/>
      </bottom>
      <diagonal/>
    </border>
    <border>
      <left style="medium">
        <color theme="4" tint="-0.249977111117893"/>
      </left>
      <right style="medium">
        <color theme="4" tint="-0.249977111117893"/>
      </right>
      <top/>
      <bottom style="thin">
        <color theme="4" tint="-0.249977111117893"/>
      </bottom>
      <diagonal/>
    </border>
    <border>
      <left/>
      <right style="medium">
        <color theme="4" tint="-0.249977111117893"/>
      </right>
      <top/>
      <bottom style="thin">
        <color theme="4" tint="-0.249977111117893"/>
      </bottom>
      <diagonal/>
    </border>
    <border>
      <left style="medium">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medium">
        <color theme="4" tint="-0.249977111117893"/>
      </right>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medium">
        <color theme="4" tint="-0.249977111117893"/>
      </left>
      <right/>
      <top style="thin">
        <color theme="4" tint="-0.249977111117893"/>
      </top>
      <bottom style="thin">
        <color theme="4" tint="-0.249977111117893"/>
      </bottom>
      <diagonal/>
    </border>
    <border>
      <left style="medium">
        <color theme="4" tint="-0.249977111117893"/>
      </left>
      <right style="medium">
        <color theme="4" tint="-0.249977111117893"/>
      </right>
      <top style="thin">
        <color theme="4" tint="-0.249977111117893"/>
      </top>
      <bottom style="thin">
        <color theme="4" tint="-0.249977111117893"/>
      </bottom>
      <diagonal/>
    </border>
    <border>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rgb="FF366092"/>
      </left>
      <right style="thin">
        <color rgb="FF366092"/>
      </right>
      <top style="thin">
        <color rgb="FF366092"/>
      </top>
      <bottom style="thin">
        <color rgb="FF366092"/>
      </bottom>
      <diagonal/>
    </border>
    <border>
      <left style="thin">
        <color rgb="FF366092"/>
      </left>
      <right style="medium">
        <color theme="4"/>
      </right>
      <top style="thin">
        <color rgb="FF366092"/>
      </top>
      <bottom style="thin">
        <color rgb="FF366092"/>
      </bottom>
      <diagonal/>
    </border>
    <border>
      <left style="thin">
        <color rgb="FF366092"/>
      </left>
      <right style="thin">
        <color rgb="FF366092"/>
      </right>
      <top style="thin">
        <color rgb="FF366092"/>
      </top>
      <bottom style="medium">
        <color theme="4"/>
      </bottom>
      <diagonal/>
    </border>
    <border>
      <left style="thin">
        <color rgb="FF366092"/>
      </left>
      <right style="medium">
        <color theme="4"/>
      </right>
      <top style="thin">
        <color rgb="FF366092"/>
      </top>
      <bottom style="medium">
        <color theme="4"/>
      </bottom>
      <diagonal/>
    </border>
    <border>
      <left style="thin">
        <color rgb="FF366092"/>
      </left>
      <right style="medium">
        <color rgb="FF0070C0"/>
      </right>
      <top style="thin">
        <color rgb="FF366092"/>
      </top>
      <bottom style="thin">
        <color rgb="FF366092"/>
      </bottom>
      <diagonal/>
    </border>
    <border>
      <left/>
      <right style="medium">
        <color rgb="FF366092"/>
      </right>
      <top style="thin">
        <color rgb="FF366092"/>
      </top>
      <bottom style="thin">
        <color rgb="FF366092"/>
      </bottom>
      <diagonal/>
    </border>
    <border>
      <left style="thin">
        <color rgb="FF366092"/>
      </left>
      <right style="thin">
        <color rgb="FF366092"/>
      </right>
      <top style="thin">
        <color rgb="FF366092"/>
      </top>
      <bottom style="medium">
        <color rgb="FF0070C0"/>
      </bottom>
      <diagonal/>
    </border>
    <border>
      <left style="thin">
        <color rgb="FF366092"/>
      </left>
      <right style="medium">
        <color theme="4"/>
      </right>
      <top style="medium">
        <color theme="4"/>
      </top>
      <bottom style="medium">
        <color theme="4"/>
      </bottom>
      <diagonal/>
    </border>
    <border>
      <left style="thin">
        <color rgb="FF366092"/>
      </left>
      <right style="thin">
        <color rgb="FF366092"/>
      </right>
      <top/>
      <bottom style="thin">
        <color rgb="FF366092"/>
      </bottom>
      <diagonal/>
    </border>
    <border>
      <left style="thin">
        <color theme="4" tint="-0.249977111117893"/>
      </left>
      <right style="thin">
        <color theme="4" tint="-0.249977111117893"/>
      </right>
      <top style="thin">
        <color rgb="FF366092"/>
      </top>
      <bottom/>
      <diagonal/>
    </border>
    <border>
      <left style="thin">
        <color theme="4" tint="-0.249977111117893"/>
      </left>
      <right style="thin">
        <color theme="4" tint="-0.249977111117893"/>
      </right>
      <top/>
      <bottom/>
      <diagonal/>
    </border>
    <border>
      <left style="thin">
        <color rgb="FF366092"/>
      </left>
      <right style="thin">
        <color rgb="FF366092"/>
      </right>
      <top style="medium">
        <color rgb="FF366092"/>
      </top>
      <bottom style="thin">
        <color rgb="FF366092"/>
      </bottom>
      <diagonal/>
    </border>
    <border>
      <left style="thin">
        <color rgb="FF366092"/>
      </left>
      <right style="thin">
        <color rgb="FF366092"/>
      </right>
      <top style="thin">
        <color rgb="FF366092"/>
      </top>
      <bottom/>
      <diagonal/>
    </border>
    <border>
      <left style="thin">
        <color rgb="FF366092"/>
      </left>
      <right style="medium">
        <color theme="4"/>
      </right>
      <top style="thin">
        <color rgb="FF366092"/>
      </top>
      <bottom/>
      <diagonal/>
    </border>
    <border>
      <left style="thin">
        <color rgb="FF0070C0"/>
      </left>
      <right style="thin">
        <color rgb="FF0070C0"/>
      </right>
      <top style="thin">
        <color rgb="FF0070C0"/>
      </top>
      <bottom style="thin">
        <color rgb="FF0070C0"/>
      </bottom>
      <diagonal/>
    </border>
    <border>
      <left style="medium">
        <color theme="4" tint="-0.249977111117893"/>
      </left>
      <right/>
      <top style="thin">
        <color theme="4" tint="-0.249977111117893"/>
      </top>
      <bottom style="medium">
        <color theme="4" tint="-0.249977111117893"/>
      </bottom>
      <diagonal/>
    </border>
    <border>
      <left style="medium">
        <color theme="4" tint="-0.249977111117893"/>
      </left>
      <right style="medium">
        <color theme="4" tint="-0.249977111117893"/>
      </right>
      <top style="thin">
        <color theme="4" tint="-0.249977111117893"/>
      </top>
      <bottom style="medium">
        <color theme="4" tint="-0.249977111117893"/>
      </bottom>
      <diagonal/>
    </border>
    <border>
      <left/>
      <right style="medium">
        <color theme="4" tint="-0.249977111117893"/>
      </right>
      <top style="thin">
        <color theme="4" tint="-0.249977111117893"/>
      </top>
      <bottom style="medium">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thin">
        <color theme="4" tint="-0.249977111117893"/>
      </left>
      <right/>
      <top style="thin">
        <color theme="4" tint="-0.249977111117893"/>
      </top>
      <bottom style="medium">
        <color theme="4" tint="-0.249977111117893"/>
      </bottom>
      <diagonal/>
    </border>
    <border>
      <left/>
      <right style="thin">
        <color theme="4" tint="-0.249977111117893"/>
      </right>
      <top style="thin">
        <color theme="4" tint="-0.249977111117893"/>
      </top>
      <bottom style="medium">
        <color theme="4" tint="-0.249977111117893"/>
      </bottom>
      <diagonal/>
    </border>
    <border>
      <left style="medium">
        <color theme="4"/>
      </left>
      <right style="thin">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style="thin">
        <color theme="4"/>
      </right>
      <top style="medium">
        <color theme="4"/>
      </top>
      <bottom style="thin">
        <color theme="4"/>
      </bottom>
      <diagonal/>
    </border>
    <border>
      <left style="thin">
        <color theme="4"/>
      </left>
      <right style="thin">
        <color theme="4"/>
      </right>
      <top style="thin">
        <color theme="4"/>
      </top>
      <bottom style="thin">
        <color theme="4"/>
      </bottom>
      <diagonal/>
    </border>
    <border>
      <left style="thin">
        <color theme="4"/>
      </left>
      <right style="thin">
        <color theme="4"/>
      </right>
      <top style="thin">
        <color theme="4"/>
      </top>
      <bottom style="medium">
        <color theme="4"/>
      </bottom>
      <diagonal/>
    </border>
    <border>
      <left style="thin">
        <color theme="4"/>
      </left>
      <right style="medium">
        <color theme="4"/>
      </right>
      <top style="medium">
        <color theme="4"/>
      </top>
      <bottom style="thin">
        <color theme="4"/>
      </bottom>
      <diagonal/>
    </border>
    <border>
      <left style="thin">
        <color theme="4"/>
      </left>
      <right style="medium">
        <color theme="4"/>
      </right>
      <top style="thin">
        <color theme="4"/>
      </top>
      <bottom style="thin">
        <color theme="4"/>
      </bottom>
      <diagonal/>
    </border>
    <border>
      <left style="thin">
        <color theme="4"/>
      </left>
      <right style="medium">
        <color theme="4"/>
      </right>
      <top style="thin">
        <color theme="4"/>
      </top>
      <bottom style="medium">
        <color theme="4"/>
      </bottom>
      <diagonal/>
    </border>
    <border>
      <left style="medium">
        <color theme="4"/>
      </left>
      <right style="thin">
        <color indexed="64"/>
      </right>
      <top style="medium">
        <color theme="4"/>
      </top>
      <bottom style="thin">
        <color indexed="64"/>
      </bottom>
      <diagonal/>
    </border>
    <border>
      <left style="thin">
        <color rgb="FF366092"/>
      </left>
      <right style="thin">
        <color rgb="FF366092"/>
      </right>
      <top style="medium">
        <color theme="4"/>
      </top>
      <bottom style="thin">
        <color rgb="FF366092"/>
      </bottom>
      <diagonal/>
    </border>
    <border>
      <left style="medium">
        <color theme="4"/>
      </left>
      <right style="thin">
        <color indexed="64"/>
      </right>
      <top style="thin">
        <color indexed="64"/>
      </top>
      <bottom style="thin">
        <color indexed="64"/>
      </bottom>
      <diagonal/>
    </border>
    <border>
      <left style="medium">
        <color theme="4"/>
      </left>
      <right style="thin">
        <color indexed="64"/>
      </right>
      <top style="thin">
        <color indexed="64"/>
      </top>
      <bottom style="medium">
        <color theme="4"/>
      </bottom>
      <diagonal/>
    </border>
    <border>
      <left style="thin">
        <color rgb="FF366092"/>
      </left>
      <right style="medium">
        <color theme="4"/>
      </right>
      <top style="medium">
        <color theme="4"/>
      </top>
      <bottom style="thin">
        <color rgb="FF366092"/>
      </bottom>
      <diagonal/>
    </border>
    <border>
      <left style="medium">
        <color theme="4"/>
      </left>
      <right style="thin">
        <color theme="4"/>
      </right>
      <top style="medium">
        <color theme="4"/>
      </top>
      <bottom style="medium">
        <color theme="4"/>
      </bottom>
      <diagonal/>
    </border>
    <border>
      <left style="thin">
        <color theme="4"/>
      </left>
      <right style="thin">
        <color theme="4"/>
      </right>
      <top style="medium">
        <color theme="4"/>
      </top>
      <bottom style="medium">
        <color theme="4"/>
      </bottom>
      <diagonal/>
    </border>
    <border>
      <left style="thin">
        <color theme="4"/>
      </left>
      <right style="medium">
        <color theme="4"/>
      </right>
      <top style="medium">
        <color theme="4"/>
      </top>
      <bottom style="medium">
        <color theme="4"/>
      </bottom>
      <diagonal/>
    </border>
    <border>
      <left style="thin">
        <color theme="4"/>
      </left>
      <right style="thin">
        <color theme="4"/>
      </right>
      <top/>
      <bottom style="thin">
        <color theme="4"/>
      </bottom>
      <diagonal/>
    </border>
    <border>
      <left style="thin">
        <color theme="4"/>
      </left>
      <right style="medium">
        <color rgb="FF0070C0"/>
      </right>
      <top style="thin">
        <color theme="4"/>
      </top>
      <bottom style="thin">
        <color theme="4"/>
      </bottom>
      <diagonal/>
    </border>
    <border>
      <left style="thin">
        <color theme="4"/>
      </left>
      <right style="thin">
        <color theme="4"/>
      </right>
      <top style="medium">
        <color rgb="FF0070C0"/>
      </top>
      <bottom style="thin">
        <color theme="4"/>
      </bottom>
      <diagonal/>
    </border>
    <border>
      <left style="thin">
        <color theme="4" tint="-0.249977111117893"/>
      </left>
      <right style="medium">
        <color theme="4" tint="-0.249977111117893"/>
      </right>
      <top style="medium">
        <color theme="4" tint="-0.249977111117893"/>
      </top>
      <bottom/>
      <diagonal/>
    </border>
    <border>
      <left style="thin">
        <color theme="4" tint="-0.249977111117893"/>
      </left>
      <right style="medium">
        <color theme="4" tint="-0.249977111117893"/>
      </right>
      <top/>
      <bottom/>
      <diagonal/>
    </border>
    <border>
      <left style="thin">
        <color theme="4" tint="-0.249977111117893"/>
      </left>
      <right style="medium">
        <color theme="4" tint="-0.249977111117893"/>
      </right>
      <top style="thin">
        <color theme="4" tint="-0.249977111117893"/>
      </top>
      <bottom/>
      <diagonal/>
    </border>
    <border>
      <left/>
      <right style="medium">
        <color theme="4"/>
      </right>
      <top style="medium">
        <color theme="4"/>
      </top>
      <bottom style="thin">
        <color theme="4"/>
      </bottom>
      <diagonal/>
    </border>
    <border>
      <left/>
      <right style="medium">
        <color theme="4"/>
      </right>
      <top style="thin">
        <color theme="4"/>
      </top>
      <bottom style="thin">
        <color theme="4"/>
      </bottom>
      <diagonal/>
    </border>
    <border>
      <left/>
      <right style="medium">
        <color theme="4"/>
      </right>
      <top style="thin">
        <color theme="4"/>
      </top>
      <bottom style="medium">
        <color theme="4"/>
      </bottom>
      <diagonal/>
    </border>
  </borders>
  <cellStyleXfs count="1">
    <xf numFmtId="0" fontId="0" fillId="0" borderId="0"/>
  </cellStyleXfs>
  <cellXfs count="247">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10" fontId="2" fillId="2" borderId="0" xfId="0" applyNumberFormat="1" applyFont="1" applyFill="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14" fontId="3" fillId="3" borderId="5" xfId="0" applyNumberFormat="1" applyFont="1" applyFill="1" applyBorder="1" applyAlignment="1">
      <alignment horizontal="center" vertical="center" wrapText="1"/>
    </xf>
    <xf numFmtId="14" fontId="3" fillId="3" borderId="6"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2" borderId="0" xfId="0" applyFont="1" applyFill="1" applyAlignment="1">
      <alignment vertical="center" wrapText="1"/>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5" fillId="0" borderId="12" xfId="0"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10" fontId="5" fillId="0" borderId="13" xfId="0" applyNumberFormat="1"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justify" vertical="top" wrapText="1"/>
    </xf>
    <xf numFmtId="0" fontId="5" fillId="0" borderId="16" xfId="0" applyFont="1" applyBorder="1" applyAlignment="1">
      <alignment horizontal="center" vertical="center" wrapText="1"/>
    </xf>
    <xf numFmtId="0" fontId="5" fillId="2" borderId="0" xfId="0" applyFont="1" applyFill="1" applyAlignment="1">
      <alignment vertical="center" wrapText="1"/>
    </xf>
    <xf numFmtId="0" fontId="5" fillId="5" borderId="17" xfId="0" applyFont="1" applyFill="1" applyBorder="1" applyAlignment="1">
      <alignment vertical="center" wrapText="1"/>
    </xf>
    <xf numFmtId="0" fontId="5" fillId="5" borderId="18" xfId="0" applyFont="1" applyFill="1" applyBorder="1" applyAlignment="1">
      <alignment vertical="center" wrapText="1"/>
    </xf>
    <xf numFmtId="0" fontId="5" fillId="0" borderId="20" xfId="0" applyFont="1" applyBorder="1" applyAlignment="1">
      <alignment horizontal="center" vertical="center" wrapText="1"/>
    </xf>
    <xf numFmtId="0" fontId="5" fillId="0" borderId="21" xfId="0" applyFont="1" applyBorder="1" applyAlignment="1">
      <alignment horizontal="left" vertical="center" wrapText="1"/>
    </xf>
    <xf numFmtId="0" fontId="5" fillId="0" borderId="21" xfId="0" applyFont="1" applyBorder="1" applyAlignment="1">
      <alignment horizontal="center" vertical="center" wrapText="1"/>
    </xf>
    <xf numFmtId="14" fontId="5" fillId="0" borderId="22" xfId="0" applyNumberFormat="1" applyFont="1" applyBorder="1" applyAlignment="1">
      <alignment horizontal="center" vertical="center" wrapText="1"/>
    </xf>
    <xf numFmtId="10" fontId="5" fillId="0" borderId="21" xfId="0" applyNumberFormat="1" applyFont="1" applyBorder="1" applyAlignment="1">
      <alignment horizontal="center" vertical="center" wrapText="1"/>
    </xf>
    <xf numFmtId="0" fontId="5" fillId="0" borderId="21" xfId="0" applyFont="1" applyBorder="1" applyAlignment="1">
      <alignment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10" fontId="5" fillId="0" borderId="22" xfId="0" applyNumberFormat="1" applyFont="1" applyBorder="1" applyAlignment="1">
      <alignment horizontal="center" vertical="center" wrapText="1"/>
    </xf>
    <xf numFmtId="0" fontId="7" fillId="0" borderId="25" xfId="0" applyFont="1" applyBorder="1" applyAlignment="1">
      <alignment horizontal="left" vertical="top" wrapText="1"/>
    </xf>
    <xf numFmtId="0" fontId="7" fillId="0" borderId="26" xfId="0" applyFont="1" applyBorder="1" applyAlignment="1">
      <alignment horizontal="left" vertical="center" wrapText="1"/>
    </xf>
    <xf numFmtId="0" fontId="5" fillId="5" borderId="17"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2" borderId="21" xfId="0" applyFont="1" applyFill="1" applyBorder="1" applyAlignment="1">
      <alignment vertical="center" wrapText="1"/>
    </xf>
    <xf numFmtId="0" fontId="8" fillId="0" borderId="27" xfId="0" applyFont="1" applyBorder="1" applyAlignment="1">
      <alignment horizontal="left" vertical="top" wrapText="1"/>
    </xf>
    <xf numFmtId="0" fontId="7" fillId="0" borderId="28" xfId="0" applyFont="1" applyBorder="1" applyAlignment="1">
      <alignment horizontal="left" vertical="center" wrapText="1"/>
    </xf>
    <xf numFmtId="0" fontId="5" fillId="0" borderId="23" xfId="0" applyFont="1" applyBorder="1" applyAlignment="1">
      <alignment horizontal="left" vertical="center" wrapText="1"/>
    </xf>
    <xf numFmtId="0" fontId="5" fillId="0" borderId="22" xfId="0" applyFont="1" applyBorder="1" applyAlignment="1">
      <alignment horizontal="left" vertical="center" wrapText="1"/>
    </xf>
    <xf numFmtId="14" fontId="5" fillId="0" borderId="21" xfId="0" applyNumberFormat="1" applyFont="1" applyBorder="1" applyAlignment="1">
      <alignment vertical="center" wrapText="1"/>
    </xf>
    <xf numFmtId="14" fontId="5" fillId="0" borderId="23" xfId="0" applyNumberFormat="1" applyFont="1" applyBorder="1" applyAlignment="1">
      <alignment horizontal="center" vertical="center" wrapText="1"/>
    </xf>
    <xf numFmtId="0" fontId="8" fillId="2" borderId="29" xfId="0" applyFont="1" applyFill="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center" wrapText="1"/>
    </xf>
    <xf numFmtId="0" fontId="7" fillId="2" borderId="29" xfId="0" applyFont="1" applyFill="1" applyBorder="1" applyAlignment="1">
      <alignment horizontal="left" vertical="top" wrapText="1"/>
    </xf>
    <xf numFmtId="0" fontId="8" fillId="2" borderId="25" xfId="0" applyFont="1" applyFill="1" applyBorder="1" applyAlignment="1">
      <alignment horizontal="left" vertical="center" wrapText="1"/>
    </xf>
    <xf numFmtId="0" fontId="8" fillId="0" borderId="29" xfId="0" applyFont="1" applyBorder="1" applyAlignment="1">
      <alignment horizontal="left" vertical="top" wrapText="1"/>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top" wrapText="1"/>
    </xf>
    <xf numFmtId="0" fontId="5" fillId="0" borderId="21" xfId="0" applyFont="1" applyBorder="1" applyAlignment="1">
      <alignment horizontal="left" vertical="top" wrapText="1"/>
    </xf>
    <xf numFmtId="0" fontId="8" fillId="0" borderId="33" xfId="0" applyFont="1" applyBorder="1" applyAlignment="1">
      <alignment horizontal="left" vertical="top" wrapText="1"/>
    </xf>
    <xf numFmtId="0" fontId="5" fillId="0" borderId="21"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center" wrapText="1"/>
    </xf>
    <xf numFmtId="0" fontId="5" fillId="0" borderId="22" xfId="0" applyFont="1" applyBorder="1" applyAlignment="1">
      <alignment vertical="center" wrapText="1"/>
    </xf>
    <xf numFmtId="10" fontId="6" fillId="0" borderId="21" xfId="0" applyNumberFormat="1" applyFont="1" applyBorder="1" applyAlignment="1">
      <alignment horizontal="center" vertical="center" wrapText="1"/>
    </xf>
    <xf numFmtId="0" fontId="6" fillId="0" borderId="21" xfId="0" applyFont="1" applyBorder="1" applyAlignment="1">
      <alignment vertical="center" wrapText="1"/>
    </xf>
    <xf numFmtId="0" fontId="8" fillId="0" borderId="36" xfId="0" applyFont="1" applyBorder="1" applyAlignment="1">
      <alignment horizontal="left" vertical="top" wrapText="1"/>
    </xf>
    <xf numFmtId="0" fontId="5" fillId="0" borderId="23" xfId="0" applyFont="1" applyBorder="1" applyAlignment="1">
      <alignment horizontal="center" vertical="top" wrapText="1"/>
    </xf>
    <xf numFmtId="0" fontId="5" fillId="0" borderId="22" xfId="0" applyFont="1" applyBorder="1" applyAlignment="1">
      <alignment horizontal="center" vertical="top" wrapText="1"/>
    </xf>
    <xf numFmtId="0" fontId="8" fillId="0" borderId="26" xfId="0" applyFont="1" applyBorder="1" applyAlignment="1">
      <alignment horizontal="left" vertical="top" wrapText="1"/>
    </xf>
    <xf numFmtId="0" fontId="5" fillId="0" borderId="23" xfId="0" applyFont="1" applyBorder="1" applyAlignment="1">
      <alignment horizontal="left" vertical="top" wrapText="1"/>
    </xf>
    <xf numFmtId="0" fontId="5" fillId="0" borderId="22"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center" wrapText="1"/>
    </xf>
    <xf numFmtId="0" fontId="8" fillId="2" borderId="25" xfId="0" applyFont="1" applyFill="1" applyBorder="1" applyAlignment="1">
      <alignment horizontal="left" vertical="top" wrapText="1"/>
    </xf>
    <xf numFmtId="0" fontId="8" fillId="0" borderId="37" xfId="0" applyFont="1" applyBorder="1" applyAlignment="1">
      <alignment horizontal="left" vertical="top" wrapText="1"/>
    </xf>
    <xf numFmtId="0" fontId="8" fillId="0" borderId="39" xfId="0" applyFont="1" applyFill="1" applyBorder="1" applyAlignment="1">
      <alignment horizontal="left" vertical="top" wrapText="1"/>
    </xf>
    <xf numFmtId="0" fontId="5" fillId="5" borderId="40" xfId="0" applyFont="1" applyFill="1" applyBorder="1" applyAlignment="1">
      <alignment vertical="center" wrapText="1"/>
    </xf>
    <xf numFmtId="0" fontId="5" fillId="5" borderId="41" xfId="0" applyFont="1" applyFill="1" applyBorder="1" applyAlignment="1">
      <alignment vertical="center" wrapText="1"/>
    </xf>
    <xf numFmtId="0" fontId="5" fillId="5" borderId="42" xfId="0" applyFont="1" applyFill="1" applyBorder="1" applyAlignment="1">
      <alignment vertical="center" wrapText="1"/>
    </xf>
    <xf numFmtId="0" fontId="5" fillId="0" borderId="43" xfId="0" applyFont="1" applyBorder="1" applyAlignment="1">
      <alignment horizontal="center" vertical="center" wrapText="1"/>
    </xf>
    <xf numFmtId="0" fontId="5" fillId="0" borderId="44" xfId="0" applyFont="1" applyBorder="1" applyAlignment="1">
      <alignment horizontal="left" vertical="center" wrapText="1"/>
    </xf>
    <xf numFmtId="0" fontId="5" fillId="0" borderId="44" xfId="0" applyFont="1" applyBorder="1" applyAlignment="1">
      <alignment horizontal="center" vertical="center" wrapText="1"/>
    </xf>
    <xf numFmtId="14" fontId="5" fillId="0" borderId="44" xfId="0" applyNumberFormat="1" applyFont="1" applyBorder="1" applyAlignment="1">
      <alignment horizontal="center" vertical="center" wrapText="1"/>
    </xf>
    <xf numFmtId="14" fontId="5" fillId="0" borderId="45" xfId="0" applyNumberFormat="1" applyFont="1" applyBorder="1" applyAlignment="1">
      <alignment horizontal="center" vertical="center" wrapText="1"/>
    </xf>
    <xf numFmtId="10" fontId="5" fillId="0" borderId="44" xfId="0" applyNumberFormat="1" applyFont="1" applyBorder="1" applyAlignment="1">
      <alignment horizontal="center" vertical="center" wrapText="1"/>
    </xf>
    <xf numFmtId="0" fontId="5" fillId="0" borderId="44" xfId="0" applyFont="1" applyBorder="1" applyAlignment="1">
      <alignment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7" fillId="0" borderId="39" xfId="0" applyFont="1" applyBorder="1" applyAlignment="1">
      <alignment horizontal="left" vertical="top" wrapText="1"/>
    </xf>
    <xf numFmtId="0" fontId="7" fillId="0" borderId="39" xfId="0" applyFont="1" applyBorder="1" applyAlignment="1">
      <alignment horizontal="left" vertical="center" wrapText="1"/>
    </xf>
    <xf numFmtId="0" fontId="5" fillId="0" borderId="46" xfId="0" applyFont="1" applyBorder="1" applyAlignment="1">
      <alignment horizontal="left" vertical="center" wrapText="1"/>
    </xf>
    <xf numFmtId="0" fontId="5" fillId="0" borderId="45" xfId="0" applyFont="1" applyBorder="1" applyAlignment="1">
      <alignment horizontal="left" vertical="center" wrapText="1"/>
    </xf>
    <xf numFmtId="0" fontId="5" fillId="0" borderId="47" xfId="0" applyFont="1" applyBorder="1" applyAlignment="1">
      <alignment horizontal="center" vertical="center" wrapText="1"/>
    </xf>
    <xf numFmtId="10" fontId="5" fillId="0" borderId="45" xfId="0" applyNumberFormat="1" applyFont="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10" fontId="5" fillId="2" borderId="0" xfId="0" applyNumberFormat="1" applyFont="1" applyFill="1" applyAlignment="1">
      <alignment horizontal="center" vertical="center"/>
    </xf>
    <xf numFmtId="0" fontId="7" fillId="0" borderId="51" xfId="0" applyFont="1" applyBorder="1" applyAlignment="1">
      <alignment horizontal="left" vertical="center" wrapText="1"/>
    </xf>
    <xf numFmtId="0" fontId="7" fillId="0" borderId="52" xfId="0" applyFont="1" applyFill="1" applyBorder="1" applyAlignment="1">
      <alignment horizontal="left" vertical="center" wrapText="1"/>
    </xf>
    <xf numFmtId="0" fontId="7" fillId="0" borderId="52" xfId="0" applyFont="1" applyBorder="1" applyAlignment="1">
      <alignment horizontal="left" vertical="center" wrapText="1"/>
    </xf>
    <xf numFmtId="0" fontId="7" fillId="0" borderId="53" xfId="0" applyFont="1" applyBorder="1" applyAlignment="1">
      <alignment horizontal="left" vertical="center" wrapText="1"/>
    </xf>
    <xf numFmtId="0" fontId="9" fillId="0" borderId="51" xfId="0" applyFont="1" applyBorder="1" applyAlignment="1">
      <alignment horizontal="center" vertical="center" wrapText="1"/>
    </xf>
    <xf numFmtId="0" fontId="7" fillId="0" borderId="52" xfId="0" applyFont="1" applyFill="1" applyBorder="1" applyAlignment="1">
      <alignment horizontal="center" vertical="center" wrapText="1"/>
    </xf>
    <xf numFmtId="0" fontId="7" fillId="0" borderId="52" xfId="0" applyFont="1" applyBorder="1" applyAlignment="1">
      <alignment horizontal="center" vertical="center" wrapText="1"/>
    </xf>
    <xf numFmtId="9" fontId="7" fillId="0" borderId="52" xfId="0" applyNumberFormat="1" applyFont="1" applyBorder="1" applyAlignment="1">
      <alignment horizontal="center" vertical="center" wrapText="1"/>
    </xf>
    <xf numFmtId="9" fontId="7" fillId="0" borderId="53" xfId="0" applyNumberFormat="1" applyFont="1" applyBorder="1" applyAlignment="1">
      <alignment horizontal="center" vertical="center" wrapText="1"/>
    </xf>
    <xf numFmtId="0" fontId="7" fillId="0" borderId="51" xfId="0" applyFont="1" applyBorder="1" applyAlignment="1">
      <alignment horizontal="center" vertical="center" wrapText="1"/>
    </xf>
    <xf numFmtId="0" fontId="7" fillId="0" borderId="53" xfId="0" applyFont="1" applyBorder="1" applyAlignment="1">
      <alignment horizontal="center" vertical="center" wrapText="1"/>
    </xf>
    <xf numFmtId="14" fontId="7" fillId="0" borderId="51" xfId="0" applyNumberFormat="1" applyFont="1" applyBorder="1" applyAlignment="1">
      <alignment horizontal="center" vertical="center" wrapText="1"/>
    </xf>
    <xf numFmtId="14" fontId="7" fillId="0" borderId="54" xfId="0" applyNumberFormat="1" applyFont="1" applyBorder="1" applyAlignment="1">
      <alignment horizontal="center" vertical="center" wrapText="1"/>
    </xf>
    <xf numFmtId="14" fontId="7" fillId="0" borderId="52" xfId="0" applyNumberFormat="1" applyFont="1" applyFill="1" applyBorder="1" applyAlignment="1">
      <alignment horizontal="center" vertical="center" wrapText="1"/>
    </xf>
    <xf numFmtId="14" fontId="7" fillId="0" borderId="55" xfId="0" applyNumberFormat="1" applyFont="1" applyFill="1" applyBorder="1" applyAlignment="1">
      <alignment horizontal="center" vertical="center" wrapText="1"/>
    </xf>
    <xf numFmtId="14" fontId="7" fillId="0" borderId="52" xfId="0" applyNumberFormat="1" applyFont="1" applyBorder="1" applyAlignment="1">
      <alignment horizontal="center" vertical="center" wrapText="1"/>
    </xf>
    <xf numFmtId="14" fontId="7" fillId="0" borderId="55" xfId="0" applyNumberFormat="1" applyFont="1" applyBorder="1" applyAlignment="1">
      <alignment horizontal="center" vertical="center" wrapText="1"/>
    </xf>
    <xf numFmtId="14" fontId="10" fillId="0" borderId="55" xfId="0" applyNumberFormat="1" applyFont="1" applyBorder="1" applyAlignment="1">
      <alignment horizontal="center" vertical="center"/>
    </xf>
    <xf numFmtId="14" fontId="7" fillId="0" borderId="53" xfId="0" applyNumberFormat="1" applyFont="1" applyBorder="1" applyAlignment="1">
      <alignment horizontal="center" vertical="center" wrapText="1"/>
    </xf>
    <xf numFmtId="14" fontId="7" fillId="0" borderId="56" xfId="0" applyNumberFormat="1" applyFont="1" applyBorder="1" applyAlignment="1">
      <alignment horizontal="center" vertical="center" wrapText="1"/>
    </xf>
    <xf numFmtId="0" fontId="7" fillId="0" borderId="58"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7" xfId="0" applyFont="1" applyBorder="1" applyAlignment="1">
      <alignment horizontal="center" vertical="center" wrapText="1"/>
    </xf>
    <xf numFmtId="14" fontId="7" fillId="0" borderId="58" xfId="0" applyNumberFormat="1" applyFont="1" applyBorder="1" applyAlignment="1">
      <alignment horizontal="center" vertical="center" wrapText="1"/>
    </xf>
    <xf numFmtId="14" fontId="7" fillId="0" borderId="61" xfId="0" applyNumberFormat="1" applyFont="1" applyBorder="1" applyAlignment="1">
      <alignment horizontal="center" vertical="center" wrapText="1"/>
    </xf>
    <xf numFmtId="14" fontId="7" fillId="0" borderId="25" xfId="0" applyNumberFormat="1" applyFont="1" applyBorder="1" applyAlignment="1">
      <alignment horizontal="center" vertical="center" wrapText="1"/>
    </xf>
    <xf numFmtId="14" fontId="7" fillId="0" borderId="26" xfId="0" applyNumberFormat="1" applyFont="1" applyBorder="1" applyAlignment="1">
      <alignment horizontal="center" vertical="center" wrapText="1"/>
    </xf>
    <xf numFmtId="14" fontId="7" fillId="0" borderId="27" xfId="0" applyNumberFormat="1" applyFont="1" applyBorder="1" applyAlignment="1">
      <alignment horizontal="center" vertical="center" wrapText="1"/>
    </xf>
    <xf numFmtId="14" fontId="7" fillId="0" borderId="28" xfId="0" applyNumberFormat="1" applyFont="1" applyBorder="1" applyAlignment="1">
      <alignment horizontal="center" vertical="center" wrapText="1"/>
    </xf>
    <xf numFmtId="0" fontId="7" fillId="0" borderId="63" xfId="0" applyFont="1" applyBorder="1" applyAlignment="1">
      <alignment horizontal="center" vertical="center" wrapText="1"/>
    </xf>
    <xf numFmtId="14" fontId="7" fillId="0" borderId="63" xfId="0" applyNumberFormat="1" applyFont="1" applyBorder="1" applyAlignment="1">
      <alignment horizontal="center" vertical="center" wrapText="1"/>
    </xf>
    <xf numFmtId="14" fontId="7" fillId="0" borderId="64" xfId="0" applyNumberFormat="1" applyFont="1" applyBorder="1" applyAlignment="1">
      <alignment horizontal="center" vertical="center" wrapText="1"/>
    </xf>
    <xf numFmtId="0" fontId="9" fillId="0" borderId="52" xfId="0" applyFont="1" applyBorder="1" applyAlignment="1">
      <alignment horizontal="center" vertical="center" wrapText="1"/>
    </xf>
    <xf numFmtId="14" fontId="9" fillId="0" borderId="52" xfId="0" applyNumberFormat="1" applyFont="1" applyBorder="1" applyAlignment="1">
      <alignment horizontal="center" vertical="center" wrapText="1"/>
    </xf>
    <xf numFmtId="0" fontId="7" fillId="0" borderId="53" xfId="0" applyFont="1" applyFill="1" applyBorder="1" applyAlignment="1">
      <alignment horizontal="left" vertical="center" wrapText="1"/>
    </xf>
    <xf numFmtId="0" fontId="7" fillId="0" borderId="53" xfId="0" applyFont="1" applyFill="1" applyBorder="1" applyAlignment="1">
      <alignment horizontal="center" vertical="center" wrapText="1"/>
    </xf>
    <xf numFmtId="14" fontId="7" fillId="0" borderId="53" xfId="0" applyNumberFormat="1" applyFont="1" applyFill="1" applyBorder="1" applyAlignment="1">
      <alignment horizontal="center" vertical="center" wrapText="1"/>
    </xf>
    <xf numFmtId="14" fontId="9" fillId="0" borderId="53" xfId="0" applyNumberFormat="1" applyFont="1" applyFill="1" applyBorder="1" applyAlignment="1">
      <alignment horizontal="center" vertical="center" wrapText="1"/>
    </xf>
    <xf numFmtId="14" fontId="7" fillId="0" borderId="56" xfId="0" applyNumberFormat="1" applyFont="1" applyFill="1" applyBorder="1" applyAlignment="1">
      <alignment horizontal="center" vertical="center" wrapText="1"/>
    </xf>
    <xf numFmtId="9" fontId="7" fillId="0" borderId="51" xfId="0" applyNumberFormat="1" applyFont="1" applyBorder="1" applyAlignment="1">
      <alignment horizontal="center" vertical="center" wrapText="1"/>
    </xf>
    <xf numFmtId="165" fontId="7" fillId="0" borderId="51" xfId="0" applyNumberFormat="1" applyFont="1" applyBorder="1" applyAlignment="1">
      <alignment horizontal="center" vertical="center" wrapText="1"/>
    </xf>
    <xf numFmtId="165" fontId="7" fillId="0" borderId="54" xfId="0" applyNumberFormat="1" applyFont="1" applyBorder="1" applyAlignment="1">
      <alignment horizontal="center" vertical="center" wrapText="1"/>
    </xf>
    <xf numFmtId="165" fontId="7" fillId="0" borderId="52" xfId="0" applyNumberFormat="1" applyFont="1" applyBorder="1" applyAlignment="1">
      <alignment horizontal="center" vertical="center" wrapText="1"/>
    </xf>
    <xf numFmtId="165" fontId="7" fillId="0" borderId="55" xfId="0" applyNumberFormat="1" applyFont="1" applyBorder="1" applyAlignment="1">
      <alignment horizontal="center" vertical="center" wrapText="1"/>
    </xf>
    <xf numFmtId="0" fontId="9" fillId="0" borderId="52" xfId="0" applyFont="1" applyFill="1" applyBorder="1" applyAlignment="1">
      <alignment horizontal="left" vertical="center" wrapText="1"/>
    </xf>
    <xf numFmtId="0" fontId="9" fillId="2" borderId="52" xfId="0" applyFont="1" applyFill="1" applyBorder="1" applyAlignment="1">
      <alignment horizontal="center" vertical="center" wrapText="1"/>
    </xf>
    <xf numFmtId="165" fontId="7" fillId="2" borderId="52" xfId="0" applyNumberFormat="1" applyFont="1" applyFill="1" applyBorder="1" applyAlignment="1">
      <alignment horizontal="center" vertical="center" wrapText="1"/>
    </xf>
    <xf numFmtId="165" fontId="10" fillId="2" borderId="52" xfId="0" applyNumberFormat="1" applyFont="1" applyFill="1" applyBorder="1" applyAlignment="1">
      <alignment horizontal="center" vertical="center"/>
    </xf>
    <xf numFmtId="165" fontId="10" fillId="2" borderId="55" xfId="0" applyNumberFormat="1" applyFont="1" applyFill="1" applyBorder="1" applyAlignment="1">
      <alignment horizontal="center" vertical="center"/>
    </xf>
    <xf numFmtId="165" fontId="10" fillId="0" borderId="51" xfId="0" applyNumberFormat="1" applyFont="1" applyBorder="1" applyAlignment="1">
      <alignment horizontal="center" vertical="center"/>
    </xf>
    <xf numFmtId="165" fontId="10" fillId="0" borderId="54" xfId="0" applyNumberFormat="1" applyFont="1" applyBorder="1" applyAlignment="1">
      <alignment horizontal="center" vertical="center"/>
    </xf>
    <xf numFmtId="0" fontId="7" fillId="2" borderId="52" xfId="0" applyFont="1" applyFill="1" applyBorder="1" applyAlignment="1">
      <alignment horizontal="left" vertical="center" wrapText="1"/>
    </xf>
    <xf numFmtId="0" fontId="7" fillId="2" borderId="52" xfId="0" applyFont="1" applyFill="1" applyBorder="1" applyAlignment="1">
      <alignment horizontal="center" vertical="center" wrapText="1"/>
    </xf>
    <xf numFmtId="165" fontId="10" fillId="0" borderId="52" xfId="0" applyNumberFormat="1" applyFont="1" applyBorder="1" applyAlignment="1">
      <alignment horizontal="center" vertical="center"/>
    </xf>
    <xf numFmtId="165" fontId="10" fillId="0" borderId="55" xfId="0" applyNumberFormat="1" applyFont="1" applyBorder="1" applyAlignment="1">
      <alignment horizontal="center" vertical="center"/>
    </xf>
    <xf numFmtId="0" fontId="9" fillId="0" borderId="52"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7" fillId="0" borderId="51" xfId="0" applyFont="1" applyFill="1" applyBorder="1" applyAlignment="1">
      <alignment horizontal="left" vertical="center" wrapText="1"/>
    </xf>
    <xf numFmtId="0" fontId="9" fillId="0" borderId="51" xfId="0" applyFont="1" applyFill="1" applyBorder="1" applyAlignment="1">
      <alignment horizontal="center" vertical="center" wrapText="1"/>
    </xf>
    <xf numFmtId="0" fontId="7" fillId="0" borderId="51" xfId="0" applyFont="1" applyFill="1" applyBorder="1" applyAlignment="1">
      <alignment horizontal="center" vertical="center" wrapText="1"/>
    </xf>
    <xf numFmtId="165" fontId="10" fillId="0" borderId="51" xfId="0" applyNumberFormat="1" applyFont="1" applyFill="1" applyBorder="1" applyAlignment="1">
      <alignment horizontal="center" vertical="center"/>
    </xf>
    <xf numFmtId="165" fontId="10" fillId="0" borderId="54" xfId="0" applyNumberFormat="1"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65" xfId="0" applyFont="1" applyBorder="1" applyAlignment="1">
      <alignment horizontal="center" vertical="center" wrapText="1"/>
    </xf>
    <xf numFmtId="0" fontId="9" fillId="0" borderId="65" xfId="0" applyFont="1" applyBorder="1" applyAlignment="1">
      <alignment horizontal="center" vertical="center" wrapText="1"/>
    </xf>
    <xf numFmtId="14" fontId="7" fillId="0" borderId="66" xfId="0" applyNumberFormat="1" applyFont="1" applyBorder="1" applyAlignment="1">
      <alignment horizontal="center" vertical="center" wrapText="1"/>
    </xf>
    <xf numFmtId="165" fontId="7" fillId="0" borderId="52" xfId="0" applyNumberFormat="1" applyFont="1" applyFill="1" applyBorder="1" applyAlignment="1">
      <alignment horizontal="center" vertical="center" wrapText="1"/>
    </xf>
    <xf numFmtId="165" fontId="7" fillId="0" borderId="55" xfId="0" applyNumberFormat="1" applyFont="1" applyFill="1" applyBorder="1" applyAlignment="1">
      <alignment horizontal="center" vertical="center" wrapText="1"/>
    </xf>
    <xf numFmtId="165" fontId="9" fillId="0" borderId="55" xfId="0" applyNumberFormat="1" applyFont="1" applyFill="1" applyBorder="1" applyAlignment="1">
      <alignment horizontal="center" vertical="center"/>
    </xf>
    <xf numFmtId="165" fontId="9" fillId="0" borderId="52" xfId="0" applyNumberFormat="1" applyFont="1" applyBorder="1" applyAlignment="1">
      <alignment horizontal="center" vertical="center" wrapText="1"/>
    </xf>
    <xf numFmtId="165" fontId="9" fillId="0" borderId="52" xfId="0" applyNumberFormat="1" applyFont="1" applyFill="1" applyBorder="1" applyAlignment="1">
      <alignment horizontal="center" vertical="center"/>
    </xf>
    <xf numFmtId="0" fontId="7" fillId="0" borderId="50" xfId="0" applyFont="1" applyFill="1" applyBorder="1" applyAlignment="1">
      <alignment horizontal="center" vertical="center" wrapText="1"/>
    </xf>
    <xf numFmtId="165" fontId="7" fillId="0" borderId="53" xfId="0" applyNumberFormat="1" applyFont="1" applyBorder="1" applyAlignment="1">
      <alignment horizontal="center" vertical="center" wrapText="1"/>
    </xf>
    <xf numFmtId="165" fontId="7" fillId="0" borderId="53" xfId="0" applyNumberFormat="1" applyFont="1" applyFill="1" applyBorder="1" applyAlignment="1">
      <alignment horizontal="center" vertical="center" wrapText="1"/>
    </xf>
    <xf numFmtId="165" fontId="10" fillId="0" borderId="53" xfId="0" applyNumberFormat="1" applyFont="1" applyFill="1" applyBorder="1" applyAlignment="1">
      <alignment horizontal="center" vertical="center"/>
    </xf>
    <xf numFmtId="165" fontId="10" fillId="0" borderId="56" xfId="0" applyNumberFormat="1" applyFont="1" applyFill="1" applyBorder="1" applyAlignment="1">
      <alignment horizontal="center" vertical="center"/>
    </xf>
    <xf numFmtId="0" fontId="7" fillId="6" borderId="52" xfId="0" applyFont="1" applyFill="1" applyBorder="1" applyAlignment="1">
      <alignment horizontal="center" vertical="center" wrapText="1"/>
    </xf>
    <xf numFmtId="164" fontId="7" fillId="0" borderId="48" xfId="0" applyNumberFormat="1" applyFont="1" applyFill="1" applyBorder="1" applyAlignment="1">
      <alignment horizontal="center" vertical="center" wrapText="1"/>
    </xf>
    <xf numFmtId="0" fontId="7" fillId="0" borderId="67" xfId="0" applyFont="1" applyBorder="1" applyAlignment="1">
      <alignment horizontal="center" vertical="center" wrapText="1"/>
    </xf>
    <xf numFmtId="14" fontId="7" fillId="0" borderId="67" xfId="0" applyNumberFormat="1" applyFont="1" applyBorder="1" applyAlignment="1">
      <alignment horizontal="center" vertical="center" wrapText="1"/>
    </xf>
    <xf numFmtId="165" fontId="7" fillId="0" borderId="51" xfId="0" applyNumberFormat="1" applyFont="1" applyFill="1" applyBorder="1" applyAlignment="1">
      <alignment horizontal="center" vertical="center" wrapText="1"/>
    </xf>
    <xf numFmtId="165" fontId="7" fillId="0" borderId="54" xfId="0" applyNumberFormat="1" applyFont="1" applyFill="1" applyBorder="1" applyAlignment="1">
      <alignment horizontal="center" vertical="center" wrapText="1"/>
    </xf>
    <xf numFmtId="164" fontId="7" fillId="0" borderId="49" xfId="0" applyNumberFormat="1" applyFont="1" applyFill="1" applyBorder="1" applyAlignment="1">
      <alignment horizontal="center" vertical="center" wrapText="1"/>
    </xf>
    <xf numFmtId="14" fontId="9" fillId="0" borderId="51" xfId="0" applyNumberFormat="1" applyFont="1" applyBorder="1" applyAlignment="1">
      <alignment horizontal="center" vertical="center" wrapText="1"/>
    </xf>
    <xf numFmtId="14" fontId="9" fillId="0" borderId="54" xfId="0" applyNumberFormat="1" applyFont="1" applyBorder="1" applyAlignment="1">
      <alignment horizontal="center" vertical="center" wrapText="1"/>
    </xf>
    <xf numFmtId="14" fontId="9" fillId="0" borderId="55" xfId="0" applyNumberFormat="1" applyFont="1" applyBorder="1" applyAlignment="1">
      <alignment horizontal="center" vertical="center" wrapText="1"/>
    </xf>
    <xf numFmtId="0" fontId="9" fillId="0" borderId="53" xfId="0" applyFont="1" applyBorder="1" applyAlignment="1">
      <alignment horizontal="center" vertical="center" wrapText="1"/>
    </xf>
    <xf numFmtId="14" fontId="9" fillId="0" borderId="53" xfId="0" applyNumberFormat="1" applyFont="1" applyBorder="1" applyAlignment="1">
      <alignment horizontal="center" vertical="center" wrapText="1"/>
    </xf>
    <xf numFmtId="14" fontId="9" fillId="0" borderId="56" xfId="0" applyNumberFormat="1" applyFont="1" applyBorder="1" applyAlignment="1">
      <alignment horizontal="center" vertical="center" wrapText="1"/>
    </xf>
    <xf numFmtId="0" fontId="5" fillId="0" borderId="22" xfId="0" applyFont="1" applyFill="1" applyBorder="1" applyAlignment="1">
      <alignment horizontal="center" vertical="center" wrapText="1"/>
    </xf>
    <xf numFmtId="0" fontId="5" fillId="0" borderId="34" xfId="0" applyFont="1" applyBorder="1" applyAlignment="1">
      <alignment vertical="top" wrapText="1"/>
    </xf>
    <xf numFmtId="0" fontId="5" fillId="0" borderId="35" xfId="0" applyFont="1" applyBorder="1" applyAlignment="1">
      <alignment vertical="top" wrapText="1"/>
    </xf>
    <xf numFmtId="0" fontId="5" fillId="0" borderId="13" xfId="0" applyFont="1" applyBorder="1" applyAlignment="1">
      <alignment vertical="top" wrapText="1"/>
    </xf>
    <xf numFmtId="0" fontId="5" fillId="0" borderId="19" xfId="0" applyFont="1" applyFill="1" applyBorder="1" applyAlignment="1">
      <alignment horizontal="left" vertical="center" wrapText="1"/>
    </xf>
    <xf numFmtId="0" fontId="7" fillId="0" borderId="51" xfId="0" applyFont="1" applyBorder="1" applyAlignment="1">
      <alignment vertical="center" wrapText="1"/>
    </xf>
    <xf numFmtId="0" fontId="5" fillId="0" borderId="19" xfId="0" applyFont="1" applyFill="1" applyBorder="1" applyAlignment="1">
      <alignment vertical="center" wrapText="1"/>
    </xf>
    <xf numFmtId="0" fontId="5" fillId="0" borderId="0" xfId="0" applyFont="1" applyFill="1" applyAlignment="1">
      <alignment vertical="center"/>
    </xf>
    <xf numFmtId="0" fontId="5" fillId="0" borderId="21" xfId="0" applyFont="1" applyFill="1" applyBorder="1" applyAlignment="1">
      <alignment vertical="center" wrapText="1"/>
    </xf>
    <xf numFmtId="14" fontId="5" fillId="0" borderId="21" xfId="0" applyNumberFormat="1" applyFont="1" applyFill="1" applyBorder="1" applyAlignment="1">
      <alignment vertical="center" wrapText="1"/>
    </xf>
    <xf numFmtId="0" fontId="5" fillId="0" borderId="11" xfId="0" applyFont="1" applyFill="1" applyBorder="1" applyAlignment="1">
      <alignment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8" xfId="0" applyFont="1" applyFill="1" applyBorder="1" applyAlignment="1">
      <alignment horizontal="left" vertical="center" wrapText="1"/>
    </xf>
    <xf numFmtId="0" fontId="7" fillId="0" borderId="59" xfId="0" applyFont="1" applyFill="1" applyBorder="1" applyAlignment="1">
      <alignment horizontal="center" vertical="center" wrapText="1"/>
    </xf>
    <xf numFmtId="0" fontId="7" fillId="0" borderId="25" xfId="0" applyFont="1" applyFill="1" applyBorder="1" applyAlignment="1">
      <alignment horizontal="left" vertical="center" wrapText="1"/>
    </xf>
    <xf numFmtId="0" fontId="7" fillId="0" borderId="60" xfId="0" applyFont="1" applyFill="1" applyBorder="1" applyAlignment="1">
      <alignment horizontal="center" vertical="center" wrapText="1"/>
    </xf>
    <xf numFmtId="0" fontId="7" fillId="0" borderId="27" xfId="0" applyFont="1" applyFill="1" applyBorder="1" applyAlignment="1">
      <alignment horizontal="left" vertical="center" wrapText="1"/>
    </xf>
    <xf numFmtId="0" fontId="9" fillId="0" borderId="62" xfId="0" applyFont="1" applyFill="1" applyBorder="1" applyAlignment="1">
      <alignment horizontal="center" vertical="center" wrapText="1"/>
    </xf>
    <xf numFmtId="0" fontId="7" fillId="0" borderId="63" xfId="0" applyFont="1" applyFill="1" applyBorder="1" applyAlignment="1">
      <alignment horizontal="left" vertical="center" wrapText="1"/>
    </xf>
    <xf numFmtId="0" fontId="11" fillId="0" borderId="52" xfId="0" applyFont="1" applyFill="1" applyBorder="1" applyAlignment="1">
      <alignment vertical="center" wrapText="1"/>
    </xf>
    <xf numFmtId="0" fontId="11" fillId="0" borderId="52"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53"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8" fillId="0" borderId="25" xfId="0" applyFont="1" applyFill="1" applyBorder="1" applyAlignment="1">
      <alignment horizontal="left" vertical="center" wrapText="1"/>
    </xf>
    <xf numFmtId="10" fontId="5" fillId="2" borderId="0" xfId="0" applyNumberFormat="1" applyFont="1" applyFill="1" applyAlignment="1">
      <alignmen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vertical="center" wrapText="1"/>
    </xf>
    <xf numFmtId="9" fontId="7" fillId="0" borderId="53" xfId="0" applyNumberFormat="1" applyFont="1" applyFill="1" applyBorder="1" applyAlignment="1">
      <alignment horizontal="center" vertical="center" wrapText="1"/>
    </xf>
    <xf numFmtId="14" fontId="10" fillId="0" borderId="53" xfId="0" applyNumberFormat="1" applyFont="1" applyFill="1" applyBorder="1" applyAlignment="1">
      <alignment horizontal="center" vertical="center"/>
    </xf>
    <xf numFmtId="14" fontId="10" fillId="0" borderId="56" xfId="0" applyNumberFormat="1" applyFont="1" applyFill="1" applyBorder="1" applyAlignment="1">
      <alignment horizontal="center" vertical="center"/>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10" fontId="5" fillId="0" borderId="2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0" xfId="0" applyFont="1" applyFill="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9" fontId="7" fillId="0" borderId="52" xfId="0" applyNumberFormat="1" applyFont="1" applyFill="1" applyBorder="1" applyAlignment="1">
      <alignment horizontal="center" vertical="center" wrapText="1"/>
    </xf>
    <xf numFmtId="14" fontId="10" fillId="0" borderId="52" xfId="0" applyNumberFormat="1" applyFont="1" applyFill="1" applyBorder="1" applyAlignment="1">
      <alignment horizontal="center" vertical="center"/>
    </xf>
    <xf numFmtId="14" fontId="10" fillId="0" borderId="55" xfId="0" applyNumberFormat="1" applyFont="1" applyFill="1" applyBorder="1" applyAlignment="1">
      <alignment horizontal="center" vertical="center"/>
    </xf>
    <xf numFmtId="10" fontId="5" fillId="0" borderId="68" xfId="0" applyNumberFormat="1" applyFont="1" applyBorder="1" applyAlignment="1">
      <alignment horizontal="center" vertical="center" wrapText="1"/>
    </xf>
    <xf numFmtId="10" fontId="5" fillId="0" borderId="69" xfId="0" applyNumberFormat="1" applyFont="1" applyBorder="1" applyAlignment="1">
      <alignment horizontal="center" vertical="center" wrapText="1"/>
    </xf>
    <xf numFmtId="10" fontId="5" fillId="0" borderId="14" xfId="0" applyNumberFormat="1" applyFont="1" applyBorder="1" applyAlignment="1">
      <alignment horizontal="center" vertical="center" wrapText="1"/>
    </xf>
    <xf numFmtId="10" fontId="13" fillId="0" borderId="71" xfId="0" applyNumberFormat="1" applyFont="1" applyBorder="1" applyAlignment="1">
      <alignment horizontal="center" vertical="center" wrapText="1"/>
    </xf>
    <xf numFmtId="10" fontId="13" fillId="0" borderId="72" xfId="0" applyNumberFormat="1" applyFont="1" applyBorder="1" applyAlignment="1">
      <alignment horizontal="center" vertical="center" wrapText="1"/>
    </xf>
    <xf numFmtId="10" fontId="13" fillId="0" borderId="73" xfId="0" applyNumberFormat="1" applyFont="1" applyBorder="1" applyAlignment="1">
      <alignment horizontal="center" vertical="center" wrapText="1"/>
    </xf>
    <xf numFmtId="10" fontId="5" fillId="0" borderId="70" xfId="0" applyNumberFormat="1" applyFont="1" applyBorder="1" applyAlignment="1">
      <alignment horizontal="center" vertical="center" wrapText="1"/>
    </xf>
    <xf numFmtId="10" fontId="5" fillId="0" borderId="70" xfId="0" applyNumberFormat="1" applyFont="1" applyBorder="1" applyAlignment="1">
      <alignment horizontal="center" vertical="center"/>
    </xf>
    <xf numFmtId="10" fontId="5" fillId="0" borderId="69" xfId="0" applyNumberFormat="1" applyFont="1" applyBorder="1" applyAlignment="1">
      <alignment horizontal="center" vertical="center"/>
    </xf>
    <xf numFmtId="10" fontId="5" fillId="0" borderId="14" xfId="0" applyNumberFormat="1" applyFont="1" applyBorder="1" applyAlignment="1">
      <alignment horizontal="center" vertical="center"/>
    </xf>
  </cellXfs>
  <cellStyles count="1">
    <cellStyle name="Normal" xfId="0" builtinId="0"/>
  </cellStyles>
  <dxfs count="19">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bgColor rgb="FFFFEB9C"/>
        </patternFill>
      </fill>
    </dxf>
    <dxf>
      <fill>
        <patternFill>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bgColor rgb="FFFFEB9C"/>
        </patternFill>
      </fill>
    </dxf>
    <dxf>
      <fill>
        <patternFill>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92"/>
  <sheetViews>
    <sheetView tabSelected="1" zoomScale="70" zoomScaleNormal="70" workbookViewId="0">
      <pane xSplit="6" ySplit="5" topLeftCell="G6" activePane="bottomRight" state="frozen"/>
      <selection pane="topRight" activeCell="G1" sqref="G1"/>
      <selection pane="bottomLeft" activeCell="A6" sqref="A6"/>
      <selection pane="bottomRight"/>
    </sheetView>
  </sheetViews>
  <sheetFormatPr baseColWidth="10" defaultColWidth="0" defaultRowHeight="15.75" zeroHeight="1" x14ac:dyDescent="0.25"/>
  <cols>
    <col min="1" max="1" width="23.5703125" style="98" customWidth="1"/>
    <col min="2" max="2" width="37.5703125" style="98" customWidth="1"/>
    <col min="3" max="3" width="25.85546875" style="98" customWidth="1"/>
    <col min="4" max="4" width="11.140625" style="98" customWidth="1"/>
    <col min="5" max="5" width="36.5703125" style="98" customWidth="1"/>
    <col min="6" max="6" width="21.140625" style="98" customWidth="1"/>
    <col min="7" max="7" width="24.5703125" style="98" customWidth="1"/>
    <col min="8" max="8" width="21.7109375" style="98" customWidth="1"/>
    <col min="9" max="9" width="32.42578125" style="98" customWidth="1"/>
    <col min="10" max="10" width="20.140625" style="98" customWidth="1"/>
    <col min="11" max="11" width="12.7109375" style="98" customWidth="1"/>
    <col min="12" max="12" width="15" style="98" customWidth="1"/>
    <col min="13" max="13" width="25.140625" style="98" customWidth="1"/>
    <col min="14" max="14" width="11.5703125" style="98" customWidth="1"/>
    <col min="15" max="17" width="11.7109375" style="98" customWidth="1"/>
    <col min="18" max="18" width="26.140625" style="98" customWidth="1"/>
    <col min="19" max="19" width="25.42578125" style="99" customWidth="1"/>
    <col min="20" max="20" width="49" style="98" customWidth="1"/>
    <col min="21" max="21" width="33" style="98" customWidth="1"/>
    <col min="22" max="22" width="68.28515625" style="98" customWidth="1"/>
    <col min="23" max="23" width="25.5703125" style="99" customWidth="1"/>
    <col min="24" max="24" width="27" style="99" customWidth="1"/>
    <col min="25" max="28" width="11.7109375" style="99" customWidth="1"/>
    <col min="29" max="29" width="27.42578125" style="99" customWidth="1"/>
    <col min="30" max="30" width="27" style="100" customWidth="1"/>
    <col min="31" max="31" width="74" style="98" customWidth="1"/>
    <col min="32" max="32" width="44.7109375" style="98" customWidth="1"/>
    <col min="33" max="33" width="43.28515625" style="98" customWidth="1"/>
    <col min="34" max="34" width="16.7109375" style="98" customWidth="1"/>
    <col min="35" max="35" width="15.28515625" style="98" customWidth="1"/>
    <col min="36" max="36" width="24" style="99" customWidth="1"/>
    <col min="37" max="37" width="17.28515625" style="99" customWidth="1"/>
    <col min="38" max="38" width="12.42578125" style="99" customWidth="1"/>
    <col min="39" max="39" width="16.28515625" style="99" customWidth="1"/>
    <col min="40" max="40" width="15.5703125" style="99" customWidth="1"/>
    <col min="41" max="41" width="24.140625" style="99" customWidth="1"/>
    <col min="42" max="42" width="24.85546875" style="100" customWidth="1"/>
    <col min="43" max="43" width="37.5703125" style="98" customWidth="1"/>
    <col min="44" max="44" width="28.140625" style="98" customWidth="1"/>
    <col min="45" max="45" width="89.42578125" style="98" customWidth="1"/>
    <col min="46" max="46" width="18.28515625" style="98" customWidth="1"/>
    <col min="47" max="47" width="15" style="98" customWidth="1"/>
    <col min="48" max="48" width="19.28515625" style="98" customWidth="1"/>
    <col min="49" max="49" width="21.42578125" style="98" customWidth="1"/>
    <col min="50" max="50" width="20.42578125" style="100" customWidth="1"/>
    <col min="51" max="51" width="33" style="100" customWidth="1"/>
    <col min="52" max="57" width="0" style="98" hidden="1"/>
    <col min="58" max="16384" width="11.42578125" style="98" hidden="1"/>
  </cols>
  <sheetData>
    <row r="1" spans="1:57" s="2" customFormat="1" x14ac:dyDescent="0.25">
      <c r="A1" s="1" t="s">
        <v>238</v>
      </c>
      <c r="S1" s="3"/>
      <c r="W1" s="2">
        <f>25+13+3</f>
        <v>41</v>
      </c>
      <c r="AD1" s="4"/>
      <c r="AP1" s="4"/>
      <c r="AX1" s="4"/>
      <c r="AY1" s="4"/>
      <c r="BA1" s="2">
        <f>+(85*13)/100</f>
        <v>11.05</v>
      </c>
    </row>
    <row r="2" spans="1:57" s="2" customFormat="1" x14ac:dyDescent="0.25">
      <c r="A2" s="1" t="s">
        <v>0</v>
      </c>
      <c r="S2" s="3"/>
      <c r="AD2" s="4"/>
      <c r="AP2" s="4"/>
      <c r="AX2" s="4"/>
      <c r="AY2" s="4"/>
    </row>
    <row r="3" spans="1:57" s="2" customFormat="1" x14ac:dyDescent="0.25">
      <c r="A3" s="1" t="s">
        <v>1</v>
      </c>
      <c r="S3" s="3"/>
      <c r="AD3" s="4"/>
      <c r="AP3" s="4"/>
      <c r="AX3" s="4"/>
      <c r="AY3" s="4"/>
    </row>
    <row r="4" spans="1:57" s="2" customFormat="1" ht="16.5" thickBot="1" x14ac:dyDescent="0.3">
      <c r="A4" s="1" t="s">
        <v>2</v>
      </c>
      <c r="S4" s="3"/>
      <c r="AD4" s="4"/>
      <c r="AP4" s="4"/>
      <c r="AX4" s="4"/>
      <c r="AY4" s="4"/>
    </row>
    <row r="5" spans="1:57" s="17" customFormat="1" ht="63.75" thickBot="1" x14ac:dyDescent="0.3">
      <c r="A5" s="5" t="s">
        <v>3</v>
      </c>
      <c r="B5" s="6" t="s">
        <v>4</v>
      </c>
      <c r="C5" s="7" t="s">
        <v>5</v>
      </c>
      <c r="D5" s="8" t="s">
        <v>6</v>
      </c>
      <c r="E5" s="9" t="s">
        <v>7</v>
      </c>
      <c r="F5" s="9" t="s">
        <v>8</v>
      </c>
      <c r="G5" s="9" t="s">
        <v>9</v>
      </c>
      <c r="H5" s="9" t="s">
        <v>10</v>
      </c>
      <c r="I5" s="9" t="s">
        <v>11</v>
      </c>
      <c r="J5" s="9" t="s">
        <v>12</v>
      </c>
      <c r="K5" s="10" t="s">
        <v>13</v>
      </c>
      <c r="L5" s="11" t="s">
        <v>14</v>
      </c>
      <c r="M5" s="8" t="s">
        <v>259</v>
      </c>
      <c r="N5" s="9" t="s">
        <v>15</v>
      </c>
      <c r="O5" s="9" t="s">
        <v>16</v>
      </c>
      <c r="P5" s="9" t="s">
        <v>17</v>
      </c>
      <c r="Q5" s="9" t="s">
        <v>18</v>
      </c>
      <c r="R5" s="9" t="s">
        <v>217</v>
      </c>
      <c r="S5" s="9" t="s">
        <v>218</v>
      </c>
      <c r="T5" s="9" t="s">
        <v>219</v>
      </c>
      <c r="U5" s="9" t="s">
        <v>220</v>
      </c>
      <c r="V5" s="12" t="s">
        <v>221</v>
      </c>
      <c r="W5" s="13" t="s">
        <v>19</v>
      </c>
      <c r="X5" s="8" t="s">
        <v>222</v>
      </c>
      <c r="Y5" s="9" t="s">
        <v>20</v>
      </c>
      <c r="Z5" s="9" t="s">
        <v>21</v>
      </c>
      <c r="AA5" s="9" t="s">
        <v>22</v>
      </c>
      <c r="AB5" s="9" t="s">
        <v>23</v>
      </c>
      <c r="AC5" s="9" t="s">
        <v>223</v>
      </c>
      <c r="AD5" s="9" t="s">
        <v>224</v>
      </c>
      <c r="AE5" s="9" t="s">
        <v>225</v>
      </c>
      <c r="AF5" s="9" t="s">
        <v>226</v>
      </c>
      <c r="AG5" s="12" t="s">
        <v>227</v>
      </c>
      <c r="AH5" s="14" t="s">
        <v>24</v>
      </c>
      <c r="AI5" s="13" t="s">
        <v>25</v>
      </c>
      <c r="AJ5" s="8" t="s">
        <v>228</v>
      </c>
      <c r="AK5" s="9" t="s">
        <v>26</v>
      </c>
      <c r="AL5" s="9" t="s">
        <v>27</v>
      </c>
      <c r="AM5" s="9" t="s">
        <v>28</v>
      </c>
      <c r="AN5" s="9" t="s">
        <v>29</v>
      </c>
      <c r="AO5" s="9" t="s">
        <v>229</v>
      </c>
      <c r="AP5" s="9" t="s">
        <v>230</v>
      </c>
      <c r="AQ5" s="9" t="s">
        <v>231</v>
      </c>
      <c r="AR5" s="9" t="s">
        <v>232</v>
      </c>
      <c r="AS5" s="12" t="s">
        <v>233</v>
      </c>
      <c r="AT5" s="14" t="s">
        <v>24</v>
      </c>
      <c r="AU5" s="13" t="s">
        <v>25</v>
      </c>
      <c r="AV5" s="15" t="s">
        <v>234</v>
      </c>
      <c r="AW5" s="9" t="s">
        <v>235</v>
      </c>
      <c r="AX5" s="9" t="s">
        <v>236</v>
      </c>
      <c r="AY5" s="16" t="s">
        <v>237</v>
      </c>
    </row>
    <row r="6" spans="1:57" s="29" customFormat="1" ht="247.5" customHeight="1" x14ac:dyDescent="0.25">
      <c r="A6" s="18" t="s">
        <v>239</v>
      </c>
      <c r="B6" s="19" t="s">
        <v>240</v>
      </c>
      <c r="C6" s="200" t="s">
        <v>241</v>
      </c>
      <c r="D6" s="201" t="s">
        <v>30</v>
      </c>
      <c r="E6" s="158" t="s">
        <v>246</v>
      </c>
      <c r="F6" s="105" t="s">
        <v>260</v>
      </c>
      <c r="G6" s="110" t="s">
        <v>94</v>
      </c>
      <c r="H6" s="110">
        <v>1</v>
      </c>
      <c r="I6" s="110" t="s">
        <v>193</v>
      </c>
      <c r="J6" s="112" t="s">
        <v>194</v>
      </c>
      <c r="K6" s="112">
        <v>45658</v>
      </c>
      <c r="L6" s="113">
        <v>45687</v>
      </c>
      <c r="M6" s="20">
        <v>1</v>
      </c>
      <c r="N6" s="22">
        <v>1</v>
      </c>
      <c r="O6" s="22">
        <v>0</v>
      </c>
      <c r="P6" s="22">
        <v>0</v>
      </c>
      <c r="Q6" s="22">
        <v>0</v>
      </c>
      <c r="R6" s="22">
        <f>+SUM(N6:Q6)</f>
        <v>1</v>
      </c>
      <c r="S6" s="23">
        <f>IFERROR(R6/M6,"")</f>
        <v>1</v>
      </c>
      <c r="T6" s="21" t="s">
        <v>421</v>
      </c>
      <c r="U6" s="21" t="s">
        <v>422</v>
      </c>
      <c r="V6" s="24" t="s">
        <v>416</v>
      </c>
      <c r="W6" s="25" t="s">
        <v>420</v>
      </c>
      <c r="X6" s="20">
        <v>0</v>
      </c>
      <c r="Y6" s="22">
        <v>0</v>
      </c>
      <c r="Z6" s="22">
        <v>0</v>
      </c>
      <c r="AA6" s="22">
        <v>0</v>
      </c>
      <c r="AB6" s="22">
        <v>0</v>
      </c>
      <c r="AC6" s="22">
        <f>+SUM(Y6:AB6)</f>
        <v>0</v>
      </c>
      <c r="AD6" s="23" t="str">
        <f t="shared" ref="AD6:AD44" si="0">IFERROR(AC6/X6,"")</f>
        <v/>
      </c>
      <c r="AE6" s="21"/>
      <c r="AF6" s="21"/>
      <c r="AG6" s="21"/>
      <c r="AH6" s="26"/>
      <c r="AI6" s="25"/>
      <c r="AJ6" s="20">
        <v>0</v>
      </c>
      <c r="AK6" s="22">
        <v>0</v>
      </c>
      <c r="AL6" s="22">
        <v>0</v>
      </c>
      <c r="AM6" s="22">
        <v>0</v>
      </c>
      <c r="AN6" s="22">
        <v>0</v>
      </c>
      <c r="AO6" s="22">
        <f>+SUM(AK6:AN6)</f>
        <v>0</v>
      </c>
      <c r="AP6" s="23" t="str">
        <f t="shared" ref="AP6:AP35" si="1">IFERROR(AO6/AJ6,"")</f>
        <v/>
      </c>
      <c r="AQ6" s="21"/>
      <c r="AR6" s="21"/>
      <c r="AS6" s="27"/>
      <c r="AT6" s="26"/>
      <c r="AU6" s="25"/>
      <c r="AV6" s="28">
        <f t="shared" ref="AV6:AV69" si="2">+SUM(M6,X6,AJ6)</f>
        <v>1</v>
      </c>
      <c r="AW6" s="22">
        <f t="shared" ref="AW6:AW69" si="3">+SUM(R6,AC6,AO6)</f>
        <v>1</v>
      </c>
      <c r="AX6" s="23">
        <f>IFERROR(AW6/AV6,"")</f>
        <v>1</v>
      </c>
      <c r="AY6" s="237">
        <f>+AVERAGE(AX6:AX18)</f>
        <v>0.2820512820512821</v>
      </c>
    </row>
    <row r="7" spans="1:57" s="29" customFormat="1" ht="110.25" x14ac:dyDescent="0.25">
      <c r="A7" s="18" t="s">
        <v>239</v>
      </c>
      <c r="B7" s="19" t="s">
        <v>240</v>
      </c>
      <c r="C7" s="200" t="s">
        <v>241</v>
      </c>
      <c r="D7" s="202" t="s">
        <v>33</v>
      </c>
      <c r="E7" s="102" t="s">
        <v>247</v>
      </c>
      <c r="F7" s="106" t="s">
        <v>253</v>
      </c>
      <c r="G7" s="106" t="s">
        <v>94</v>
      </c>
      <c r="H7" s="106">
        <v>1</v>
      </c>
      <c r="I7" s="114" t="s">
        <v>110</v>
      </c>
      <c r="J7" s="114" t="s">
        <v>194</v>
      </c>
      <c r="K7" s="114">
        <v>45689</v>
      </c>
      <c r="L7" s="115">
        <v>46021</v>
      </c>
      <c r="M7" s="32">
        <v>0</v>
      </c>
      <c r="N7" s="34">
        <v>0</v>
      </c>
      <c r="O7" s="34">
        <v>0</v>
      </c>
      <c r="P7" s="34">
        <v>0</v>
      </c>
      <c r="Q7" s="34">
        <v>0</v>
      </c>
      <c r="R7" s="34">
        <v>0</v>
      </c>
      <c r="S7" s="36" t="str">
        <f t="shared" ref="S7:S45" si="4">IFERROR(R7/M7,"")</f>
        <v/>
      </c>
      <c r="T7" s="33"/>
      <c r="U7" s="33"/>
      <c r="V7" s="37" t="s">
        <v>417</v>
      </c>
      <c r="W7" s="38" t="s">
        <v>423</v>
      </c>
      <c r="X7" s="20">
        <v>1</v>
      </c>
      <c r="Y7" s="22">
        <v>0</v>
      </c>
      <c r="Z7" s="22">
        <v>0</v>
      </c>
      <c r="AA7" s="22">
        <v>0</v>
      </c>
      <c r="AB7" s="22">
        <v>0</v>
      </c>
      <c r="AC7" s="34">
        <f>+SUM(Y7:AB7)</f>
        <v>0</v>
      </c>
      <c r="AD7" s="36">
        <f>IFERROR(AC7/X7,"")</f>
        <v>0</v>
      </c>
      <c r="AE7" s="37"/>
      <c r="AF7" s="37"/>
      <c r="AG7" s="37"/>
      <c r="AH7" s="39"/>
      <c r="AI7" s="38"/>
      <c r="AJ7" s="20">
        <v>0</v>
      </c>
      <c r="AK7" s="22">
        <v>0</v>
      </c>
      <c r="AL7" s="22">
        <v>0</v>
      </c>
      <c r="AM7" s="22">
        <v>0</v>
      </c>
      <c r="AN7" s="22">
        <v>0</v>
      </c>
      <c r="AO7" s="34">
        <f>+SUM(AK7:AN7)</f>
        <v>0</v>
      </c>
      <c r="AP7" s="36" t="str">
        <f t="shared" si="1"/>
        <v/>
      </c>
      <c r="AQ7" s="37"/>
      <c r="AR7" s="37"/>
      <c r="AS7" s="27"/>
      <c r="AT7" s="26"/>
      <c r="AU7" s="25"/>
      <c r="AV7" s="40">
        <f t="shared" si="2"/>
        <v>1</v>
      </c>
      <c r="AW7" s="34">
        <f t="shared" si="3"/>
        <v>0</v>
      </c>
      <c r="AX7" s="36">
        <f t="shared" ref="AX7:AX52" si="5">IFERROR(AW7/AV7,"")</f>
        <v>0</v>
      </c>
      <c r="AY7" s="238"/>
    </row>
    <row r="8" spans="1:57" s="29" customFormat="1" ht="110.25" x14ac:dyDescent="0.25">
      <c r="A8" s="18" t="s">
        <v>239</v>
      </c>
      <c r="B8" s="19" t="s">
        <v>240</v>
      </c>
      <c r="C8" s="200" t="s">
        <v>241</v>
      </c>
      <c r="D8" s="202" t="s">
        <v>39</v>
      </c>
      <c r="E8" s="102" t="s">
        <v>248</v>
      </c>
      <c r="F8" s="106" t="s">
        <v>254</v>
      </c>
      <c r="G8" s="106" t="s">
        <v>94</v>
      </c>
      <c r="H8" s="106">
        <v>1</v>
      </c>
      <c r="I8" s="114" t="s">
        <v>110</v>
      </c>
      <c r="J8" s="114" t="s">
        <v>194</v>
      </c>
      <c r="K8" s="114">
        <v>45689</v>
      </c>
      <c r="L8" s="115">
        <v>46021</v>
      </c>
      <c r="M8" s="32">
        <v>0</v>
      </c>
      <c r="N8" s="34">
        <v>0</v>
      </c>
      <c r="O8" s="34">
        <v>0</v>
      </c>
      <c r="P8" s="34">
        <v>0</v>
      </c>
      <c r="Q8" s="34">
        <v>0</v>
      </c>
      <c r="R8" s="34">
        <v>0</v>
      </c>
      <c r="S8" s="36" t="str">
        <f t="shared" si="4"/>
        <v/>
      </c>
      <c r="T8" s="33"/>
      <c r="U8" s="33"/>
      <c r="V8" s="37" t="s">
        <v>418</v>
      </c>
      <c r="W8" s="38" t="s">
        <v>423</v>
      </c>
      <c r="X8" s="20">
        <v>0</v>
      </c>
      <c r="Y8" s="22">
        <v>0</v>
      </c>
      <c r="Z8" s="22">
        <v>0</v>
      </c>
      <c r="AA8" s="22">
        <v>0</v>
      </c>
      <c r="AB8" s="22">
        <v>0</v>
      </c>
      <c r="AC8" s="34">
        <f t="shared" ref="AC8:AC71" si="6">+SUM(Y8:AB8)</f>
        <v>0</v>
      </c>
      <c r="AD8" s="36" t="str">
        <f t="shared" si="0"/>
        <v/>
      </c>
      <c r="AE8" s="37"/>
      <c r="AF8" s="37"/>
      <c r="AG8" s="37"/>
      <c r="AH8" s="39"/>
      <c r="AI8" s="38"/>
      <c r="AJ8" s="20">
        <v>1</v>
      </c>
      <c r="AK8" s="22">
        <v>0</v>
      </c>
      <c r="AL8" s="22">
        <v>0</v>
      </c>
      <c r="AM8" s="22">
        <v>0</v>
      </c>
      <c r="AN8" s="22">
        <v>0</v>
      </c>
      <c r="AO8" s="34">
        <f t="shared" ref="AO8:AO71" si="7">+SUM(AK8:AN8)</f>
        <v>0</v>
      </c>
      <c r="AP8" s="36">
        <f t="shared" si="1"/>
        <v>0</v>
      </c>
      <c r="AQ8" s="37"/>
      <c r="AR8" s="37"/>
      <c r="AS8" s="37"/>
      <c r="AT8" s="39"/>
      <c r="AU8" s="38"/>
      <c r="AV8" s="40">
        <f t="shared" si="2"/>
        <v>1</v>
      </c>
      <c r="AW8" s="34">
        <f t="shared" si="3"/>
        <v>0</v>
      </c>
      <c r="AX8" s="36">
        <f t="shared" si="5"/>
        <v>0</v>
      </c>
      <c r="AY8" s="238"/>
    </row>
    <row r="9" spans="1:57" s="29" customFormat="1" ht="387.75" customHeight="1" x14ac:dyDescent="0.25">
      <c r="A9" s="18" t="s">
        <v>239</v>
      </c>
      <c r="B9" s="19" t="s">
        <v>240</v>
      </c>
      <c r="C9" s="200" t="s">
        <v>241</v>
      </c>
      <c r="D9" s="202" t="s">
        <v>45</v>
      </c>
      <c r="E9" s="102" t="s">
        <v>197</v>
      </c>
      <c r="F9" s="107" t="s">
        <v>198</v>
      </c>
      <c r="G9" s="107" t="s">
        <v>94</v>
      </c>
      <c r="H9" s="107">
        <v>1</v>
      </c>
      <c r="I9" s="116" t="s">
        <v>110</v>
      </c>
      <c r="J9" s="116" t="s">
        <v>194</v>
      </c>
      <c r="K9" s="116">
        <v>45689</v>
      </c>
      <c r="L9" s="117">
        <v>45777</v>
      </c>
      <c r="M9" s="32">
        <v>1</v>
      </c>
      <c r="N9" s="34">
        <v>0</v>
      </c>
      <c r="O9" s="34">
        <v>0</v>
      </c>
      <c r="P9" s="34">
        <v>0</v>
      </c>
      <c r="Q9" s="34">
        <v>0</v>
      </c>
      <c r="R9" s="34">
        <v>1</v>
      </c>
      <c r="S9" s="36">
        <f>IFERROR(R9/M9,"")</f>
        <v>1</v>
      </c>
      <c r="T9" s="33" t="s">
        <v>424</v>
      </c>
      <c r="U9" s="33" t="s">
        <v>422</v>
      </c>
      <c r="V9" s="24" t="s">
        <v>419</v>
      </c>
      <c r="W9" s="38" t="s">
        <v>420</v>
      </c>
      <c r="X9" s="20">
        <v>0</v>
      </c>
      <c r="Y9" s="22">
        <v>0</v>
      </c>
      <c r="Z9" s="22">
        <v>0</v>
      </c>
      <c r="AA9" s="22">
        <v>0</v>
      </c>
      <c r="AB9" s="22">
        <v>0</v>
      </c>
      <c r="AC9" s="34">
        <f t="shared" si="6"/>
        <v>0</v>
      </c>
      <c r="AD9" s="36" t="str">
        <f t="shared" si="0"/>
        <v/>
      </c>
      <c r="AE9" s="37"/>
      <c r="AF9" s="37"/>
      <c r="AG9" s="37"/>
      <c r="AH9" s="39"/>
      <c r="AI9" s="38"/>
      <c r="AJ9" s="20">
        <v>0</v>
      </c>
      <c r="AK9" s="22">
        <v>0</v>
      </c>
      <c r="AL9" s="22">
        <v>0</v>
      </c>
      <c r="AM9" s="22">
        <v>0</v>
      </c>
      <c r="AN9" s="22">
        <v>0</v>
      </c>
      <c r="AO9" s="34">
        <f t="shared" si="7"/>
        <v>0</v>
      </c>
      <c r="AP9" s="36" t="str">
        <f t="shared" si="1"/>
        <v/>
      </c>
      <c r="AQ9" s="37"/>
      <c r="AR9" s="37"/>
      <c r="AS9" s="37"/>
      <c r="AT9" s="39"/>
      <c r="AU9" s="38"/>
      <c r="AV9" s="40">
        <f t="shared" si="2"/>
        <v>1</v>
      </c>
      <c r="AW9" s="34">
        <f>+SUM(R9,AC9,AO9)</f>
        <v>1</v>
      </c>
      <c r="AX9" s="36">
        <f t="shared" si="5"/>
        <v>1</v>
      </c>
      <c r="AY9" s="238"/>
    </row>
    <row r="10" spans="1:57" s="29" customFormat="1" ht="166.5" customHeight="1" x14ac:dyDescent="0.25">
      <c r="A10" s="18" t="s">
        <v>239</v>
      </c>
      <c r="B10" s="19" t="s">
        <v>240</v>
      </c>
      <c r="C10" s="200" t="s">
        <v>241</v>
      </c>
      <c r="D10" s="202" t="s">
        <v>50</v>
      </c>
      <c r="E10" s="102" t="s">
        <v>249</v>
      </c>
      <c r="F10" s="107" t="s">
        <v>255</v>
      </c>
      <c r="G10" s="107" t="s">
        <v>94</v>
      </c>
      <c r="H10" s="107">
        <v>3</v>
      </c>
      <c r="I10" s="116" t="s">
        <v>110</v>
      </c>
      <c r="J10" s="116" t="s">
        <v>194</v>
      </c>
      <c r="K10" s="116">
        <v>45689</v>
      </c>
      <c r="L10" s="117">
        <v>46021</v>
      </c>
      <c r="M10" s="32">
        <v>1</v>
      </c>
      <c r="N10" s="34">
        <v>0</v>
      </c>
      <c r="O10" s="34">
        <v>0</v>
      </c>
      <c r="P10" s="34">
        <v>0</v>
      </c>
      <c r="Q10" s="34">
        <v>0</v>
      </c>
      <c r="R10" s="34">
        <v>1</v>
      </c>
      <c r="S10" s="36">
        <f t="shared" si="4"/>
        <v>1</v>
      </c>
      <c r="T10" s="33" t="s">
        <v>425</v>
      </c>
      <c r="U10" s="33" t="s">
        <v>422</v>
      </c>
      <c r="V10" s="24" t="s">
        <v>504</v>
      </c>
      <c r="W10" s="38" t="s">
        <v>420</v>
      </c>
      <c r="X10" s="20">
        <v>1</v>
      </c>
      <c r="Y10" s="22">
        <v>0</v>
      </c>
      <c r="Z10" s="22">
        <v>0</v>
      </c>
      <c r="AA10" s="22">
        <v>0</v>
      </c>
      <c r="AB10" s="22">
        <v>0</v>
      </c>
      <c r="AC10" s="34">
        <f t="shared" si="6"/>
        <v>0</v>
      </c>
      <c r="AD10" s="36">
        <f t="shared" si="0"/>
        <v>0</v>
      </c>
      <c r="AE10" s="37"/>
      <c r="AF10" s="37"/>
      <c r="AG10" s="37"/>
      <c r="AH10" s="39"/>
      <c r="AI10" s="38"/>
      <c r="AJ10" s="20">
        <v>1</v>
      </c>
      <c r="AK10" s="22">
        <v>0</v>
      </c>
      <c r="AL10" s="22">
        <v>0</v>
      </c>
      <c r="AM10" s="22">
        <v>0</v>
      </c>
      <c r="AN10" s="22">
        <v>0</v>
      </c>
      <c r="AO10" s="34">
        <f t="shared" si="7"/>
        <v>0</v>
      </c>
      <c r="AP10" s="36">
        <f t="shared" si="1"/>
        <v>0</v>
      </c>
      <c r="AQ10" s="42"/>
      <c r="AR10" s="43"/>
      <c r="AS10" s="27"/>
      <c r="AT10" s="39"/>
      <c r="AU10" s="38"/>
      <c r="AV10" s="40">
        <f t="shared" si="2"/>
        <v>3</v>
      </c>
      <c r="AW10" s="34">
        <f t="shared" si="3"/>
        <v>1</v>
      </c>
      <c r="AX10" s="36">
        <f t="shared" si="5"/>
        <v>0.33333333333333331</v>
      </c>
      <c r="AY10" s="238"/>
      <c r="BE10" s="218"/>
    </row>
    <row r="11" spans="1:57" s="29" customFormat="1" ht="192" customHeight="1" x14ac:dyDescent="0.25">
      <c r="A11" s="18" t="s">
        <v>239</v>
      </c>
      <c r="B11" s="19" t="s">
        <v>240</v>
      </c>
      <c r="C11" s="200" t="s">
        <v>241</v>
      </c>
      <c r="D11" s="202" t="s">
        <v>54</v>
      </c>
      <c r="E11" s="102" t="s">
        <v>250</v>
      </c>
      <c r="F11" s="107" t="s">
        <v>199</v>
      </c>
      <c r="G11" s="107" t="s">
        <v>94</v>
      </c>
      <c r="H11" s="107">
        <v>3</v>
      </c>
      <c r="I11" s="116" t="s">
        <v>110</v>
      </c>
      <c r="J11" s="116" t="s">
        <v>194</v>
      </c>
      <c r="K11" s="116">
        <v>45672</v>
      </c>
      <c r="L11" s="117">
        <v>46021</v>
      </c>
      <c r="M11" s="32">
        <v>1</v>
      </c>
      <c r="N11" s="34">
        <v>0</v>
      </c>
      <c r="O11" s="34">
        <v>0</v>
      </c>
      <c r="P11" s="34">
        <v>0</v>
      </c>
      <c r="Q11" s="34">
        <v>0</v>
      </c>
      <c r="R11" s="34">
        <v>1</v>
      </c>
      <c r="S11" s="36">
        <f t="shared" si="4"/>
        <v>1</v>
      </c>
      <c r="T11" s="37" t="s">
        <v>426</v>
      </c>
      <c r="U11" s="33" t="s">
        <v>422</v>
      </c>
      <c r="V11" s="37" t="s">
        <v>428</v>
      </c>
      <c r="W11" s="38" t="s">
        <v>503</v>
      </c>
      <c r="X11" s="20">
        <v>1</v>
      </c>
      <c r="Y11" s="22">
        <v>0</v>
      </c>
      <c r="Z11" s="22">
        <v>0</v>
      </c>
      <c r="AA11" s="22">
        <v>0</v>
      </c>
      <c r="AB11" s="22">
        <v>0</v>
      </c>
      <c r="AC11" s="34">
        <f t="shared" si="6"/>
        <v>0</v>
      </c>
      <c r="AD11" s="36">
        <f t="shared" si="0"/>
        <v>0</v>
      </c>
      <c r="AE11" s="37"/>
      <c r="AF11" s="37"/>
      <c r="AG11" s="37"/>
      <c r="AH11" s="39"/>
      <c r="AI11" s="38"/>
      <c r="AJ11" s="20">
        <v>1</v>
      </c>
      <c r="AK11" s="22">
        <v>0</v>
      </c>
      <c r="AL11" s="22">
        <v>0</v>
      </c>
      <c r="AM11" s="22">
        <v>0</v>
      </c>
      <c r="AN11" s="22">
        <v>0</v>
      </c>
      <c r="AO11" s="34">
        <f t="shared" si="7"/>
        <v>0</v>
      </c>
      <c r="AP11" s="36">
        <f t="shared" si="1"/>
        <v>0</v>
      </c>
      <c r="AQ11" s="37"/>
      <c r="AR11" s="37"/>
      <c r="AS11" s="37"/>
      <c r="AT11" s="39"/>
      <c r="AU11" s="38"/>
      <c r="AV11" s="40">
        <f t="shared" si="2"/>
        <v>3</v>
      </c>
      <c r="AW11" s="34">
        <f t="shared" si="3"/>
        <v>1</v>
      </c>
      <c r="AX11" s="36">
        <f t="shared" si="5"/>
        <v>0.33333333333333331</v>
      </c>
      <c r="AY11" s="238"/>
    </row>
    <row r="12" spans="1:57" s="29" customFormat="1" ht="176.25" customHeight="1" x14ac:dyDescent="0.25">
      <c r="A12" s="18" t="s">
        <v>239</v>
      </c>
      <c r="B12" s="19" t="s">
        <v>240</v>
      </c>
      <c r="C12" s="200" t="s">
        <v>241</v>
      </c>
      <c r="D12" s="202" t="s">
        <v>59</v>
      </c>
      <c r="E12" s="102" t="s">
        <v>251</v>
      </c>
      <c r="F12" s="107" t="s">
        <v>200</v>
      </c>
      <c r="G12" s="107" t="s">
        <v>201</v>
      </c>
      <c r="H12" s="107">
        <v>3</v>
      </c>
      <c r="I12" s="116" t="s">
        <v>202</v>
      </c>
      <c r="J12" s="116" t="s">
        <v>203</v>
      </c>
      <c r="K12" s="116">
        <v>45672</v>
      </c>
      <c r="L12" s="117">
        <v>46021</v>
      </c>
      <c r="M12" s="32">
        <v>1</v>
      </c>
      <c r="N12" s="34">
        <v>0</v>
      </c>
      <c r="O12" s="34">
        <v>0</v>
      </c>
      <c r="P12" s="34">
        <v>0</v>
      </c>
      <c r="Q12" s="34">
        <v>0</v>
      </c>
      <c r="R12" s="34">
        <v>1</v>
      </c>
      <c r="S12" s="36">
        <f t="shared" si="4"/>
        <v>1</v>
      </c>
      <c r="T12" s="33" t="s">
        <v>427</v>
      </c>
      <c r="U12" s="33" t="s">
        <v>422</v>
      </c>
      <c r="V12" s="37" t="s">
        <v>505</v>
      </c>
      <c r="W12" s="38" t="s">
        <v>503</v>
      </c>
      <c r="X12" s="20">
        <v>1</v>
      </c>
      <c r="Y12" s="22">
        <v>0</v>
      </c>
      <c r="Z12" s="22">
        <v>0</v>
      </c>
      <c r="AA12" s="22">
        <v>0</v>
      </c>
      <c r="AB12" s="22">
        <v>0</v>
      </c>
      <c r="AC12" s="34">
        <f t="shared" si="6"/>
        <v>0</v>
      </c>
      <c r="AD12" s="36">
        <f t="shared" si="0"/>
        <v>0</v>
      </c>
      <c r="AE12" s="37"/>
      <c r="AF12" s="37"/>
      <c r="AG12" s="37"/>
      <c r="AH12" s="39"/>
      <c r="AI12" s="38"/>
      <c r="AJ12" s="20">
        <v>1</v>
      </c>
      <c r="AK12" s="22">
        <v>0</v>
      </c>
      <c r="AL12" s="22">
        <v>0</v>
      </c>
      <c r="AM12" s="22">
        <v>0</v>
      </c>
      <c r="AN12" s="22">
        <v>0</v>
      </c>
      <c r="AO12" s="34">
        <f t="shared" si="7"/>
        <v>0</v>
      </c>
      <c r="AP12" s="36">
        <f t="shared" si="1"/>
        <v>0</v>
      </c>
      <c r="AQ12" s="37"/>
      <c r="AR12" s="43"/>
      <c r="AS12" s="37"/>
      <c r="AT12" s="39"/>
      <c r="AU12" s="38"/>
      <c r="AV12" s="40">
        <f t="shared" si="2"/>
        <v>3</v>
      </c>
      <c r="AW12" s="34">
        <f t="shared" si="3"/>
        <v>1</v>
      </c>
      <c r="AX12" s="36">
        <f t="shared" si="5"/>
        <v>0.33333333333333331</v>
      </c>
      <c r="AY12" s="238"/>
    </row>
    <row r="13" spans="1:57" s="29" customFormat="1" ht="243" customHeight="1" x14ac:dyDescent="0.25">
      <c r="A13" s="18" t="s">
        <v>239</v>
      </c>
      <c r="B13" s="19" t="s">
        <v>240</v>
      </c>
      <c r="C13" s="200" t="s">
        <v>241</v>
      </c>
      <c r="D13" s="202" t="s">
        <v>65</v>
      </c>
      <c r="E13" s="102" t="s">
        <v>204</v>
      </c>
      <c r="F13" s="107" t="s">
        <v>205</v>
      </c>
      <c r="G13" s="107" t="s">
        <v>94</v>
      </c>
      <c r="H13" s="107">
        <v>1</v>
      </c>
      <c r="I13" s="116" t="s">
        <v>110</v>
      </c>
      <c r="J13" s="116" t="s">
        <v>194</v>
      </c>
      <c r="K13" s="116">
        <v>45672</v>
      </c>
      <c r="L13" s="117">
        <v>46021</v>
      </c>
      <c r="M13" s="32">
        <v>0</v>
      </c>
      <c r="N13" s="34">
        <v>0</v>
      </c>
      <c r="O13" s="34">
        <v>0</v>
      </c>
      <c r="P13" s="34">
        <v>0</v>
      </c>
      <c r="Q13" s="34">
        <v>0</v>
      </c>
      <c r="R13" s="34">
        <f t="shared" ref="R13:R72" si="8">+SUM(N13:Q13)</f>
        <v>0</v>
      </c>
      <c r="S13" s="36" t="str">
        <f t="shared" si="4"/>
        <v/>
      </c>
      <c r="T13" s="33"/>
      <c r="U13" s="33"/>
      <c r="V13" s="37" t="s">
        <v>418</v>
      </c>
      <c r="W13" s="38" t="s">
        <v>423</v>
      </c>
      <c r="X13" s="20">
        <v>0</v>
      </c>
      <c r="Y13" s="22">
        <v>0</v>
      </c>
      <c r="Z13" s="22">
        <v>0</v>
      </c>
      <c r="AA13" s="22">
        <v>0</v>
      </c>
      <c r="AB13" s="22">
        <v>0</v>
      </c>
      <c r="AC13" s="34">
        <f t="shared" si="6"/>
        <v>0</v>
      </c>
      <c r="AD13" s="36" t="str">
        <f t="shared" si="0"/>
        <v/>
      </c>
      <c r="AE13" s="37"/>
      <c r="AF13" s="37"/>
      <c r="AG13" s="37"/>
      <c r="AH13" s="39"/>
      <c r="AI13" s="38"/>
      <c r="AJ13" s="20">
        <v>1</v>
      </c>
      <c r="AK13" s="22">
        <v>0</v>
      </c>
      <c r="AL13" s="22">
        <v>0</v>
      </c>
      <c r="AM13" s="22">
        <v>0</v>
      </c>
      <c r="AN13" s="22">
        <v>0</v>
      </c>
      <c r="AO13" s="34">
        <f t="shared" si="7"/>
        <v>0</v>
      </c>
      <c r="AP13" s="36">
        <f t="shared" si="1"/>
        <v>0</v>
      </c>
      <c r="AQ13" s="37"/>
      <c r="AR13" s="37"/>
      <c r="AS13" s="37"/>
      <c r="AT13" s="39"/>
      <c r="AU13" s="38"/>
      <c r="AV13" s="40">
        <f t="shared" si="2"/>
        <v>1</v>
      </c>
      <c r="AW13" s="34">
        <f t="shared" si="3"/>
        <v>0</v>
      </c>
      <c r="AX13" s="36">
        <f t="shared" si="5"/>
        <v>0</v>
      </c>
      <c r="AY13" s="238"/>
    </row>
    <row r="14" spans="1:57" s="29" customFormat="1" ht="227.25" customHeight="1" x14ac:dyDescent="0.25">
      <c r="A14" s="18" t="s">
        <v>239</v>
      </c>
      <c r="B14" s="19" t="s">
        <v>240</v>
      </c>
      <c r="C14" s="200" t="s">
        <v>241</v>
      </c>
      <c r="D14" s="202" t="s">
        <v>69</v>
      </c>
      <c r="E14" s="102" t="s">
        <v>206</v>
      </c>
      <c r="F14" s="107" t="s">
        <v>207</v>
      </c>
      <c r="G14" s="107" t="s">
        <v>208</v>
      </c>
      <c r="H14" s="107">
        <v>3</v>
      </c>
      <c r="I14" s="116" t="s">
        <v>209</v>
      </c>
      <c r="J14" s="107" t="s">
        <v>210</v>
      </c>
      <c r="K14" s="116">
        <v>45672</v>
      </c>
      <c r="L14" s="117">
        <v>46021</v>
      </c>
      <c r="M14" s="32">
        <v>1</v>
      </c>
      <c r="N14" s="34">
        <v>0</v>
      </c>
      <c r="O14" s="34">
        <v>0</v>
      </c>
      <c r="P14" s="34">
        <v>0</v>
      </c>
      <c r="Q14" s="34">
        <v>0</v>
      </c>
      <c r="R14" s="34">
        <v>1</v>
      </c>
      <c r="S14" s="36">
        <f t="shared" si="4"/>
        <v>1</v>
      </c>
      <c r="T14" s="33" t="s">
        <v>429</v>
      </c>
      <c r="U14" s="33" t="s">
        <v>422</v>
      </c>
      <c r="V14" s="37" t="s">
        <v>430</v>
      </c>
      <c r="W14" s="38" t="s">
        <v>503</v>
      </c>
      <c r="X14" s="20">
        <v>1</v>
      </c>
      <c r="Y14" s="22">
        <v>0</v>
      </c>
      <c r="Z14" s="22">
        <v>0</v>
      </c>
      <c r="AA14" s="22">
        <v>0</v>
      </c>
      <c r="AB14" s="22">
        <v>0</v>
      </c>
      <c r="AC14" s="34">
        <f t="shared" si="6"/>
        <v>0</v>
      </c>
      <c r="AD14" s="36">
        <f t="shared" si="0"/>
        <v>0</v>
      </c>
      <c r="AE14" s="37"/>
      <c r="AF14" s="37"/>
      <c r="AG14" s="37"/>
      <c r="AH14" s="39"/>
      <c r="AI14" s="38"/>
      <c r="AJ14" s="20">
        <v>1</v>
      </c>
      <c r="AK14" s="22">
        <v>0</v>
      </c>
      <c r="AL14" s="22">
        <v>0</v>
      </c>
      <c r="AM14" s="22">
        <v>0</v>
      </c>
      <c r="AN14" s="22">
        <v>0</v>
      </c>
      <c r="AO14" s="34">
        <f t="shared" si="7"/>
        <v>0</v>
      </c>
      <c r="AP14" s="36">
        <f t="shared" si="1"/>
        <v>0</v>
      </c>
      <c r="AQ14" s="37"/>
      <c r="AR14" s="37"/>
      <c r="AS14" s="37"/>
      <c r="AT14" s="39"/>
      <c r="AU14" s="38"/>
      <c r="AV14" s="40">
        <f t="shared" si="2"/>
        <v>3</v>
      </c>
      <c r="AW14" s="34">
        <f t="shared" si="3"/>
        <v>1</v>
      </c>
      <c r="AX14" s="36">
        <f t="shared" si="5"/>
        <v>0.33333333333333331</v>
      </c>
      <c r="AY14" s="238"/>
    </row>
    <row r="15" spans="1:57" s="29" customFormat="1" ht="110.25" x14ac:dyDescent="0.25">
      <c r="A15" s="18" t="s">
        <v>239</v>
      </c>
      <c r="B15" s="19" t="s">
        <v>240</v>
      </c>
      <c r="C15" s="200" t="s">
        <v>241</v>
      </c>
      <c r="D15" s="202" t="s">
        <v>242</v>
      </c>
      <c r="E15" s="102" t="s">
        <v>252</v>
      </c>
      <c r="F15" s="107" t="s">
        <v>205</v>
      </c>
      <c r="G15" s="107" t="s">
        <v>208</v>
      </c>
      <c r="H15" s="107">
        <v>1</v>
      </c>
      <c r="I15" s="116" t="s">
        <v>209</v>
      </c>
      <c r="J15" s="107" t="s">
        <v>194</v>
      </c>
      <c r="K15" s="116">
        <v>45901</v>
      </c>
      <c r="L15" s="117">
        <v>46021</v>
      </c>
      <c r="M15" s="32">
        <v>0</v>
      </c>
      <c r="N15" s="34">
        <v>0</v>
      </c>
      <c r="O15" s="34">
        <v>0</v>
      </c>
      <c r="P15" s="34">
        <v>0</v>
      </c>
      <c r="Q15" s="34">
        <v>0</v>
      </c>
      <c r="R15" s="34">
        <f t="shared" si="8"/>
        <v>0</v>
      </c>
      <c r="S15" s="36" t="str">
        <f t="shared" si="4"/>
        <v/>
      </c>
      <c r="T15" s="33"/>
      <c r="U15" s="33"/>
      <c r="V15" s="37" t="s">
        <v>418</v>
      </c>
      <c r="W15" s="38" t="s">
        <v>423</v>
      </c>
      <c r="X15" s="20">
        <v>0</v>
      </c>
      <c r="Y15" s="22">
        <v>0</v>
      </c>
      <c r="Z15" s="22">
        <v>0</v>
      </c>
      <c r="AA15" s="22">
        <v>0</v>
      </c>
      <c r="AB15" s="22">
        <v>0</v>
      </c>
      <c r="AC15" s="34">
        <f t="shared" si="6"/>
        <v>0</v>
      </c>
      <c r="AD15" s="36" t="str">
        <f t="shared" si="0"/>
        <v/>
      </c>
      <c r="AE15" s="46"/>
      <c r="AF15" s="37"/>
      <c r="AG15" s="37"/>
      <c r="AH15" s="39"/>
      <c r="AI15" s="38"/>
      <c r="AJ15" s="20">
        <v>1</v>
      </c>
      <c r="AK15" s="22">
        <v>0</v>
      </c>
      <c r="AL15" s="22">
        <v>0</v>
      </c>
      <c r="AM15" s="22">
        <v>0</v>
      </c>
      <c r="AN15" s="22">
        <v>0</v>
      </c>
      <c r="AO15" s="34">
        <f t="shared" si="7"/>
        <v>0</v>
      </c>
      <c r="AP15" s="36">
        <f t="shared" si="1"/>
        <v>0</v>
      </c>
      <c r="AQ15" s="46"/>
      <c r="AR15" s="37"/>
      <c r="AS15" s="37"/>
      <c r="AT15" s="39"/>
      <c r="AU15" s="38"/>
      <c r="AV15" s="40">
        <f t="shared" si="2"/>
        <v>1</v>
      </c>
      <c r="AW15" s="34">
        <f>+SUM(R15,AC15,AO15)</f>
        <v>0</v>
      </c>
      <c r="AX15" s="36">
        <f t="shared" si="5"/>
        <v>0</v>
      </c>
      <c r="AY15" s="238"/>
    </row>
    <row r="16" spans="1:57" s="231" customFormat="1" ht="157.5" customHeight="1" x14ac:dyDescent="0.25">
      <c r="A16" s="232" t="s">
        <v>239</v>
      </c>
      <c r="B16" s="233" t="s">
        <v>240</v>
      </c>
      <c r="C16" s="200" t="s">
        <v>241</v>
      </c>
      <c r="D16" s="202" t="s">
        <v>243</v>
      </c>
      <c r="E16" s="102" t="s">
        <v>188</v>
      </c>
      <c r="F16" s="234" t="s">
        <v>189</v>
      </c>
      <c r="G16" s="106" t="s">
        <v>42</v>
      </c>
      <c r="H16" s="234">
        <v>1</v>
      </c>
      <c r="I16" s="106" t="s">
        <v>181</v>
      </c>
      <c r="J16" s="114" t="s">
        <v>182</v>
      </c>
      <c r="K16" s="235">
        <v>45658</v>
      </c>
      <c r="L16" s="236">
        <v>46021</v>
      </c>
      <c r="M16" s="224">
        <v>1</v>
      </c>
      <c r="N16" s="225">
        <v>0</v>
      </c>
      <c r="O16" s="225">
        <v>0</v>
      </c>
      <c r="P16" s="225">
        <v>0</v>
      </c>
      <c r="Q16" s="225">
        <v>0</v>
      </c>
      <c r="R16" s="225">
        <v>1</v>
      </c>
      <c r="S16" s="226">
        <f t="shared" si="4"/>
        <v>1</v>
      </c>
      <c r="T16" s="216" t="s">
        <v>431</v>
      </c>
      <c r="U16" s="216" t="s">
        <v>422</v>
      </c>
      <c r="V16" s="198" t="s">
        <v>506</v>
      </c>
      <c r="W16" s="190" t="s">
        <v>503</v>
      </c>
      <c r="X16" s="227">
        <v>1</v>
      </c>
      <c r="Y16" s="228">
        <v>0</v>
      </c>
      <c r="Z16" s="228">
        <v>0</v>
      </c>
      <c r="AA16" s="228">
        <v>0</v>
      </c>
      <c r="AB16" s="228">
        <v>0</v>
      </c>
      <c r="AC16" s="225">
        <f t="shared" si="6"/>
        <v>0</v>
      </c>
      <c r="AD16" s="226">
        <f t="shared" si="0"/>
        <v>0</v>
      </c>
      <c r="AE16" s="198"/>
      <c r="AF16" s="198"/>
      <c r="AG16" s="198"/>
      <c r="AH16" s="229"/>
      <c r="AI16" s="190"/>
      <c r="AJ16" s="227">
        <v>1</v>
      </c>
      <c r="AK16" s="228">
        <v>0</v>
      </c>
      <c r="AL16" s="228">
        <v>0</v>
      </c>
      <c r="AM16" s="228">
        <v>0</v>
      </c>
      <c r="AN16" s="228">
        <v>0</v>
      </c>
      <c r="AO16" s="225">
        <f t="shared" si="7"/>
        <v>0</v>
      </c>
      <c r="AP16" s="226">
        <f t="shared" si="1"/>
        <v>0</v>
      </c>
      <c r="AQ16" s="198"/>
      <c r="AR16" s="198"/>
      <c r="AS16" s="198"/>
      <c r="AT16" s="229"/>
      <c r="AU16" s="190"/>
      <c r="AV16" s="230">
        <f t="shared" si="2"/>
        <v>3</v>
      </c>
      <c r="AW16" s="225">
        <f t="shared" si="3"/>
        <v>1</v>
      </c>
      <c r="AX16" s="226">
        <f t="shared" si="5"/>
        <v>0.33333333333333331</v>
      </c>
      <c r="AY16" s="238"/>
    </row>
    <row r="17" spans="1:52" s="29" customFormat="1" ht="131.25" customHeight="1" x14ac:dyDescent="0.25">
      <c r="A17" s="18" t="s">
        <v>239</v>
      </c>
      <c r="B17" s="19" t="s">
        <v>240</v>
      </c>
      <c r="C17" s="200" t="s">
        <v>241</v>
      </c>
      <c r="D17" s="202" t="s">
        <v>244</v>
      </c>
      <c r="E17" s="102" t="s">
        <v>190</v>
      </c>
      <c r="F17" s="108" t="s">
        <v>191</v>
      </c>
      <c r="G17" s="107" t="s">
        <v>42</v>
      </c>
      <c r="H17" s="107">
        <v>1</v>
      </c>
      <c r="I17" s="107" t="s">
        <v>186</v>
      </c>
      <c r="J17" s="116" t="s">
        <v>182</v>
      </c>
      <c r="K17" s="116">
        <v>45672</v>
      </c>
      <c r="L17" s="117">
        <v>46021</v>
      </c>
      <c r="M17" s="32">
        <v>0</v>
      </c>
      <c r="N17" s="34">
        <v>0</v>
      </c>
      <c r="O17" s="34">
        <v>0</v>
      </c>
      <c r="P17" s="34">
        <v>0</v>
      </c>
      <c r="Q17" s="34">
        <v>0</v>
      </c>
      <c r="R17" s="34">
        <f t="shared" si="8"/>
        <v>0</v>
      </c>
      <c r="S17" s="36" t="str">
        <f t="shared" si="4"/>
        <v/>
      </c>
      <c r="T17" s="33"/>
      <c r="U17" s="33"/>
      <c r="V17" s="37" t="s">
        <v>417</v>
      </c>
      <c r="W17" s="38" t="s">
        <v>423</v>
      </c>
      <c r="X17" s="20">
        <v>1</v>
      </c>
      <c r="Y17" s="22">
        <v>0</v>
      </c>
      <c r="Z17" s="22">
        <v>0</v>
      </c>
      <c r="AA17" s="22">
        <v>0</v>
      </c>
      <c r="AB17" s="22">
        <v>0</v>
      </c>
      <c r="AC17" s="34">
        <f t="shared" si="6"/>
        <v>0</v>
      </c>
      <c r="AD17" s="36">
        <f t="shared" si="0"/>
        <v>0</v>
      </c>
      <c r="AE17" s="37"/>
      <c r="AF17" s="37"/>
      <c r="AG17" s="37"/>
      <c r="AH17" s="39"/>
      <c r="AI17" s="38"/>
      <c r="AJ17" s="20">
        <v>0</v>
      </c>
      <c r="AK17" s="22">
        <v>0</v>
      </c>
      <c r="AL17" s="22">
        <v>0</v>
      </c>
      <c r="AM17" s="22">
        <v>0</v>
      </c>
      <c r="AN17" s="22">
        <v>0</v>
      </c>
      <c r="AO17" s="34">
        <f t="shared" si="7"/>
        <v>0</v>
      </c>
      <c r="AP17" s="36" t="str">
        <f t="shared" si="1"/>
        <v/>
      </c>
      <c r="AQ17" s="37"/>
      <c r="AR17" s="37"/>
      <c r="AS17" s="37"/>
      <c r="AT17" s="39"/>
      <c r="AU17" s="38"/>
      <c r="AV17" s="40">
        <f t="shared" si="2"/>
        <v>1</v>
      </c>
      <c r="AW17" s="34">
        <f t="shared" si="3"/>
        <v>0</v>
      </c>
      <c r="AX17" s="36">
        <f>IFERROR(AW17/AV17,"")</f>
        <v>0</v>
      </c>
      <c r="AY17" s="238"/>
    </row>
    <row r="18" spans="1:52" s="29" customFormat="1" ht="117" customHeight="1" thickBot="1" x14ac:dyDescent="0.3">
      <c r="A18" s="18" t="s">
        <v>239</v>
      </c>
      <c r="B18" s="19" t="s">
        <v>240</v>
      </c>
      <c r="C18" s="200" t="s">
        <v>241</v>
      </c>
      <c r="D18" s="203" t="s">
        <v>245</v>
      </c>
      <c r="E18" s="135" t="s">
        <v>192</v>
      </c>
      <c r="F18" s="109" t="s">
        <v>256</v>
      </c>
      <c r="G18" s="111" t="s">
        <v>42</v>
      </c>
      <c r="H18" s="111">
        <v>1</v>
      </c>
      <c r="I18" s="111" t="s">
        <v>257</v>
      </c>
      <c r="J18" s="119" t="s">
        <v>258</v>
      </c>
      <c r="K18" s="119">
        <v>45689</v>
      </c>
      <c r="L18" s="120">
        <v>46021</v>
      </c>
      <c r="M18" s="32">
        <v>0</v>
      </c>
      <c r="N18" s="34">
        <v>0</v>
      </c>
      <c r="O18" s="34">
        <v>0</v>
      </c>
      <c r="P18" s="34">
        <v>0</v>
      </c>
      <c r="Q18" s="34">
        <v>0</v>
      </c>
      <c r="R18" s="34">
        <f t="shared" si="8"/>
        <v>0</v>
      </c>
      <c r="S18" s="36" t="str">
        <f t="shared" si="4"/>
        <v/>
      </c>
      <c r="T18" s="33"/>
      <c r="U18" s="33"/>
      <c r="V18" s="37" t="s">
        <v>417</v>
      </c>
      <c r="W18" s="38" t="s">
        <v>423</v>
      </c>
      <c r="X18" s="20">
        <v>1</v>
      </c>
      <c r="Y18" s="22">
        <v>0</v>
      </c>
      <c r="Z18" s="22">
        <v>0</v>
      </c>
      <c r="AA18" s="22">
        <v>0</v>
      </c>
      <c r="AB18" s="22">
        <v>0</v>
      </c>
      <c r="AC18" s="34">
        <f t="shared" si="6"/>
        <v>0</v>
      </c>
      <c r="AD18" s="36">
        <f t="shared" si="0"/>
        <v>0</v>
      </c>
      <c r="AE18" s="37"/>
      <c r="AF18" s="37"/>
      <c r="AG18" s="37"/>
      <c r="AH18" s="39"/>
      <c r="AI18" s="38"/>
      <c r="AJ18" s="20">
        <v>0</v>
      </c>
      <c r="AK18" s="22">
        <v>0</v>
      </c>
      <c r="AL18" s="22">
        <v>0</v>
      </c>
      <c r="AM18" s="22">
        <v>0</v>
      </c>
      <c r="AN18" s="22">
        <v>0</v>
      </c>
      <c r="AO18" s="34">
        <f t="shared" si="7"/>
        <v>0</v>
      </c>
      <c r="AP18" s="36" t="str">
        <f t="shared" si="1"/>
        <v/>
      </c>
      <c r="AQ18" s="37"/>
      <c r="AR18" s="37"/>
      <c r="AS18" s="37"/>
      <c r="AT18" s="39"/>
      <c r="AU18" s="38"/>
      <c r="AV18" s="40">
        <f t="shared" si="2"/>
        <v>1</v>
      </c>
      <c r="AW18" s="34">
        <f t="shared" si="3"/>
        <v>0</v>
      </c>
      <c r="AX18" s="36">
        <f>IFERROR(AW18/AV18,"")</f>
        <v>0</v>
      </c>
      <c r="AY18" s="239"/>
    </row>
    <row r="19" spans="1:52" s="29" customFormat="1" ht="408" customHeight="1" x14ac:dyDescent="0.25">
      <c r="A19" s="18" t="s">
        <v>239</v>
      </c>
      <c r="B19" s="45" t="s">
        <v>262</v>
      </c>
      <c r="C19" s="194" t="s">
        <v>261</v>
      </c>
      <c r="D19" s="204" t="s">
        <v>73</v>
      </c>
      <c r="E19" s="205" t="s">
        <v>263</v>
      </c>
      <c r="F19" s="121" t="s">
        <v>150</v>
      </c>
      <c r="G19" s="121" t="s">
        <v>151</v>
      </c>
      <c r="H19" s="121">
        <v>3</v>
      </c>
      <c r="I19" s="124" t="s">
        <v>152</v>
      </c>
      <c r="J19" s="124" t="s">
        <v>58</v>
      </c>
      <c r="K19" s="124">
        <v>45672</v>
      </c>
      <c r="L19" s="125">
        <v>46021</v>
      </c>
      <c r="M19" s="32">
        <v>1</v>
      </c>
      <c r="N19" s="34">
        <v>0</v>
      </c>
      <c r="O19" s="34">
        <v>0</v>
      </c>
      <c r="P19" s="34">
        <v>0</v>
      </c>
      <c r="Q19" s="34">
        <v>0</v>
      </c>
      <c r="R19" s="34">
        <v>1</v>
      </c>
      <c r="S19" s="36">
        <f t="shared" si="4"/>
        <v>1</v>
      </c>
      <c r="T19" s="216"/>
      <c r="U19" s="216" t="s">
        <v>422</v>
      </c>
      <c r="V19" s="198" t="s">
        <v>507</v>
      </c>
      <c r="W19" s="38" t="s">
        <v>503</v>
      </c>
      <c r="X19" s="20">
        <v>1</v>
      </c>
      <c r="Y19" s="22">
        <v>0</v>
      </c>
      <c r="Z19" s="22">
        <v>0</v>
      </c>
      <c r="AA19" s="22">
        <v>0</v>
      </c>
      <c r="AB19" s="22">
        <v>0</v>
      </c>
      <c r="AC19" s="34">
        <f t="shared" si="6"/>
        <v>0</v>
      </c>
      <c r="AD19" s="36">
        <f t="shared" si="0"/>
        <v>0</v>
      </c>
      <c r="AE19" s="37"/>
      <c r="AF19" s="37"/>
      <c r="AG19" s="37"/>
      <c r="AH19" s="39"/>
      <c r="AI19" s="38"/>
      <c r="AJ19" s="20">
        <v>1</v>
      </c>
      <c r="AK19" s="22">
        <v>0</v>
      </c>
      <c r="AL19" s="22">
        <v>0</v>
      </c>
      <c r="AM19" s="22">
        <v>0</v>
      </c>
      <c r="AN19" s="22">
        <v>0</v>
      </c>
      <c r="AO19" s="34">
        <f t="shared" si="7"/>
        <v>0</v>
      </c>
      <c r="AP19" s="36">
        <f t="shared" si="1"/>
        <v>0</v>
      </c>
      <c r="AQ19" s="42"/>
      <c r="AR19" s="43"/>
      <c r="AS19" s="37"/>
      <c r="AT19" s="39"/>
      <c r="AU19" s="38"/>
      <c r="AV19" s="40">
        <f t="shared" si="2"/>
        <v>3</v>
      </c>
      <c r="AW19" s="34">
        <f t="shared" si="3"/>
        <v>1</v>
      </c>
      <c r="AX19" s="36">
        <f t="shared" si="5"/>
        <v>0.33333333333333331</v>
      </c>
      <c r="AY19" s="240">
        <f>+AVERAGE(AX19:AX23)</f>
        <v>0.31666666666666665</v>
      </c>
    </row>
    <row r="20" spans="1:52" s="29" customFormat="1" ht="106.5" customHeight="1" thickBot="1" x14ac:dyDescent="0.3">
      <c r="A20" s="18" t="s">
        <v>239</v>
      </c>
      <c r="B20" s="45" t="s">
        <v>262</v>
      </c>
      <c r="C20" s="194" t="s">
        <v>261</v>
      </c>
      <c r="D20" s="206" t="s">
        <v>264</v>
      </c>
      <c r="E20" s="207" t="s">
        <v>265</v>
      </c>
      <c r="F20" s="122" t="s">
        <v>266</v>
      </c>
      <c r="G20" s="122" t="s">
        <v>36</v>
      </c>
      <c r="H20" s="122">
        <v>3</v>
      </c>
      <c r="I20" s="126" t="s">
        <v>37</v>
      </c>
      <c r="J20" s="126" t="s">
        <v>58</v>
      </c>
      <c r="K20" s="126">
        <v>45672</v>
      </c>
      <c r="L20" s="127">
        <v>46021</v>
      </c>
      <c r="M20" s="32">
        <v>1</v>
      </c>
      <c r="N20" s="34">
        <v>0</v>
      </c>
      <c r="O20" s="34">
        <v>0</v>
      </c>
      <c r="P20" s="34">
        <v>0</v>
      </c>
      <c r="Q20" s="34">
        <v>0</v>
      </c>
      <c r="R20" s="34">
        <f t="shared" si="8"/>
        <v>0</v>
      </c>
      <c r="S20" s="36">
        <f t="shared" si="4"/>
        <v>0</v>
      </c>
      <c r="T20" s="216"/>
      <c r="U20" s="102" t="s">
        <v>432</v>
      </c>
      <c r="V20" s="198" t="s">
        <v>508</v>
      </c>
      <c r="W20" s="38" t="s">
        <v>509</v>
      </c>
      <c r="X20" s="20">
        <v>1</v>
      </c>
      <c r="Y20" s="22">
        <v>0</v>
      </c>
      <c r="Z20" s="22">
        <v>0</v>
      </c>
      <c r="AA20" s="22">
        <v>0</v>
      </c>
      <c r="AB20" s="22">
        <v>0</v>
      </c>
      <c r="AC20" s="34">
        <f t="shared" si="6"/>
        <v>0</v>
      </c>
      <c r="AD20" s="36">
        <f t="shared" si="0"/>
        <v>0</v>
      </c>
      <c r="AE20" s="37"/>
      <c r="AF20" s="37"/>
      <c r="AG20" s="37"/>
      <c r="AH20" s="39"/>
      <c r="AI20" s="38"/>
      <c r="AJ20" s="20">
        <v>1</v>
      </c>
      <c r="AK20" s="22">
        <v>0</v>
      </c>
      <c r="AL20" s="22">
        <v>0</v>
      </c>
      <c r="AM20" s="22">
        <v>0</v>
      </c>
      <c r="AN20" s="22">
        <v>0</v>
      </c>
      <c r="AO20" s="34">
        <f t="shared" si="7"/>
        <v>0</v>
      </c>
      <c r="AP20" s="36">
        <f t="shared" si="1"/>
        <v>0</v>
      </c>
      <c r="AQ20" s="47"/>
      <c r="AR20" s="48"/>
      <c r="AS20" s="37"/>
      <c r="AT20" s="49"/>
      <c r="AU20" s="50"/>
      <c r="AV20" s="40">
        <f t="shared" si="2"/>
        <v>3</v>
      </c>
      <c r="AW20" s="34">
        <f t="shared" si="3"/>
        <v>0</v>
      </c>
      <c r="AX20" s="36">
        <f t="shared" si="5"/>
        <v>0</v>
      </c>
      <c r="AY20" s="241"/>
    </row>
    <row r="21" spans="1:52" s="29" customFormat="1" ht="234.75" customHeight="1" x14ac:dyDescent="0.25">
      <c r="A21" s="18" t="s">
        <v>239</v>
      </c>
      <c r="B21" s="45" t="s">
        <v>262</v>
      </c>
      <c r="C21" s="194" t="s">
        <v>261</v>
      </c>
      <c r="D21" s="206" t="s">
        <v>267</v>
      </c>
      <c r="E21" s="207" t="s">
        <v>268</v>
      </c>
      <c r="F21" s="122" t="s">
        <v>269</v>
      </c>
      <c r="G21" s="122" t="s">
        <v>42</v>
      </c>
      <c r="H21" s="122">
        <v>4</v>
      </c>
      <c r="I21" s="126" t="s">
        <v>58</v>
      </c>
      <c r="J21" s="126" t="s">
        <v>58</v>
      </c>
      <c r="K21" s="126">
        <v>45672</v>
      </c>
      <c r="L21" s="127">
        <v>46021</v>
      </c>
      <c r="M21" s="32">
        <v>1</v>
      </c>
      <c r="N21" s="34">
        <v>0</v>
      </c>
      <c r="O21" s="34">
        <v>0</v>
      </c>
      <c r="P21" s="34">
        <v>0</v>
      </c>
      <c r="Q21" s="34">
        <v>0</v>
      </c>
      <c r="R21" s="34">
        <v>1</v>
      </c>
      <c r="S21" s="36">
        <f t="shared" si="4"/>
        <v>1</v>
      </c>
      <c r="T21" s="216" t="s">
        <v>433</v>
      </c>
      <c r="U21" s="216" t="s">
        <v>422</v>
      </c>
      <c r="V21" s="198" t="s">
        <v>510</v>
      </c>
      <c r="W21" s="38" t="s">
        <v>503</v>
      </c>
      <c r="X21" s="20">
        <v>1</v>
      </c>
      <c r="Y21" s="22">
        <v>0</v>
      </c>
      <c r="Z21" s="22">
        <v>0</v>
      </c>
      <c r="AA21" s="22">
        <v>0</v>
      </c>
      <c r="AB21" s="22">
        <v>0</v>
      </c>
      <c r="AC21" s="34">
        <f t="shared" si="6"/>
        <v>0</v>
      </c>
      <c r="AD21" s="36">
        <f t="shared" si="0"/>
        <v>0</v>
      </c>
      <c r="AE21" s="37"/>
      <c r="AF21" s="37"/>
      <c r="AG21" s="51"/>
      <c r="AH21" s="52"/>
      <c r="AI21" s="35"/>
      <c r="AJ21" s="20">
        <v>2</v>
      </c>
      <c r="AK21" s="22">
        <v>0</v>
      </c>
      <c r="AL21" s="22">
        <v>0</v>
      </c>
      <c r="AM21" s="22">
        <v>0</v>
      </c>
      <c r="AN21" s="22">
        <v>0</v>
      </c>
      <c r="AO21" s="34">
        <f t="shared" si="7"/>
        <v>0</v>
      </c>
      <c r="AP21" s="36">
        <f t="shared" si="1"/>
        <v>0</v>
      </c>
      <c r="AQ21" s="33"/>
      <c r="AR21" s="33"/>
      <c r="AS21" s="51"/>
      <c r="AT21" s="52"/>
      <c r="AU21" s="35"/>
      <c r="AV21" s="40">
        <f t="shared" si="2"/>
        <v>4</v>
      </c>
      <c r="AW21" s="34">
        <f t="shared" si="3"/>
        <v>1</v>
      </c>
      <c r="AX21" s="36">
        <f t="shared" si="5"/>
        <v>0.25</v>
      </c>
      <c r="AY21" s="241"/>
    </row>
    <row r="22" spans="1:52" s="29" customFormat="1" ht="198" customHeight="1" x14ac:dyDescent="0.25">
      <c r="A22" s="18" t="s">
        <v>239</v>
      </c>
      <c r="B22" s="45" t="s">
        <v>262</v>
      </c>
      <c r="C22" s="194" t="s">
        <v>261</v>
      </c>
      <c r="D22" s="206" t="s">
        <v>270</v>
      </c>
      <c r="E22" s="207" t="s">
        <v>34</v>
      </c>
      <c r="F22" s="122" t="s">
        <v>35</v>
      </c>
      <c r="G22" s="122" t="s">
        <v>36</v>
      </c>
      <c r="H22" s="122">
        <v>2</v>
      </c>
      <c r="I22" s="126" t="s">
        <v>37</v>
      </c>
      <c r="J22" s="126" t="s">
        <v>38</v>
      </c>
      <c r="K22" s="126">
        <v>45672</v>
      </c>
      <c r="L22" s="127">
        <v>46021</v>
      </c>
      <c r="M22" s="32">
        <v>1</v>
      </c>
      <c r="N22" s="34">
        <v>0</v>
      </c>
      <c r="O22" s="34">
        <v>0</v>
      </c>
      <c r="P22" s="34">
        <v>0</v>
      </c>
      <c r="Q22" s="34">
        <v>0</v>
      </c>
      <c r="R22" s="34">
        <f t="shared" si="8"/>
        <v>0</v>
      </c>
      <c r="S22" s="36">
        <f t="shared" si="4"/>
        <v>0</v>
      </c>
      <c r="T22" s="216"/>
      <c r="U22" s="102" t="s">
        <v>432</v>
      </c>
      <c r="V22" s="198" t="s">
        <v>511</v>
      </c>
      <c r="W22" s="38" t="s">
        <v>509</v>
      </c>
      <c r="X22" s="20">
        <v>0</v>
      </c>
      <c r="Y22" s="22">
        <v>0</v>
      </c>
      <c r="Z22" s="22">
        <v>0</v>
      </c>
      <c r="AA22" s="22">
        <v>0</v>
      </c>
      <c r="AB22" s="22">
        <v>0</v>
      </c>
      <c r="AC22" s="34">
        <f t="shared" si="6"/>
        <v>0</v>
      </c>
      <c r="AD22" s="36" t="str">
        <f t="shared" si="0"/>
        <v/>
      </c>
      <c r="AE22" s="37"/>
      <c r="AF22" s="37"/>
      <c r="AG22" s="51"/>
      <c r="AH22" s="52"/>
      <c r="AI22" s="35"/>
      <c r="AJ22" s="20">
        <v>1</v>
      </c>
      <c r="AK22" s="22">
        <v>0</v>
      </c>
      <c r="AL22" s="22">
        <v>0</v>
      </c>
      <c r="AM22" s="22">
        <v>0</v>
      </c>
      <c r="AN22" s="22">
        <v>0</v>
      </c>
      <c r="AO22" s="34">
        <f t="shared" si="7"/>
        <v>0</v>
      </c>
      <c r="AP22" s="36">
        <f t="shared" si="1"/>
        <v>0</v>
      </c>
      <c r="AQ22" s="53"/>
      <c r="AR22" s="43"/>
      <c r="AS22" s="33"/>
      <c r="AT22" s="34"/>
      <c r="AU22" s="35"/>
      <c r="AV22" s="40">
        <f t="shared" si="2"/>
        <v>2</v>
      </c>
      <c r="AW22" s="34">
        <f t="shared" si="3"/>
        <v>0</v>
      </c>
      <c r="AX22" s="36">
        <f t="shared" si="5"/>
        <v>0</v>
      </c>
      <c r="AY22" s="241"/>
      <c r="AZ22" s="218"/>
    </row>
    <row r="23" spans="1:52" s="29" customFormat="1" ht="233.25" customHeight="1" thickBot="1" x14ac:dyDescent="0.3">
      <c r="A23" s="18" t="s">
        <v>239</v>
      </c>
      <c r="B23" s="45" t="s">
        <v>262</v>
      </c>
      <c r="C23" s="194" t="s">
        <v>261</v>
      </c>
      <c r="D23" s="208" t="s">
        <v>271</v>
      </c>
      <c r="E23" s="209" t="s">
        <v>40</v>
      </c>
      <c r="F23" s="123" t="s">
        <v>41</v>
      </c>
      <c r="G23" s="123" t="s">
        <v>42</v>
      </c>
      <c r="H23" s="123">
        <v>1</v>
      </c>
      <c r="I23" s="128" t="s">
        <v>43</v>
      </c>
      <c r="J23" s="128" t="s">
        <v>44</v>
      </c>
      <c r="K23" s="128">
        <v>45672</v>
      </c>
      <c r="L23" s="129">
        <v>46021</v>
      </c>
      <c r="M23" s="32">
        <v>1</v>
      </c>
      <c r="N23" s="34">
        <v>0</v>
      </c>
      <c r="O23" s="34">
        <v>0</v>
      </c>
      <c r="P23" s="34">
        <v>0</v>
      </c>
      <c r="Q23" s="34">
        <v>0</v>
      </c>
      <c r="R23" s="34">
        <v>1</v>
      </c>
      <c r="S23" s="36">
        <f t="shared" si="4"/>
        <v>1</v>
      </c>
      <c r="T23" s="216" t="s">
        <v>434</v>
      </c>
      <c r="U23" s="216" t="s">
        <v>422</v>
      </c>
      <c r="V23" s="199" t="s">
        <v>436</v>
      </c>
      <c r="W23" s="38" t="s">
        <v>420</v>
      </c>
      <c r="X23" s="20">
        <v>0</v>
      </c>
      <c r="Y23" s="22">
        <v>0</v>
      </c>
      <c r="Z23" s="22">
        <v>0</v>
      </c>
      <c r="AA23" s="22">
        <v>0</v>
      </c>
      <c r="AB23" s="22">
        <v>0</v>
      </c>
      <c r="AC23" s="34">
        <f t="shared" si="6"/>
        <v>0</v>
      </c>
      <c r="AD23" s="36" t="str">
        <f t="shared" si="0"/>
        <v/>
      </c>
      <c r="AE23" s="37"/>
      <c r="AF23" s="37"/>
      <c r="AG23" s="51"/>
      <c r="AH23" s="52"/>
      <c r="AI23" s="35"/>
      <c r="AJ23" s="20">
        <v>0</v>
      </c>
      <c r="AK23" s="22">
        <v>0</v>
      </c>
      <c r="AL23" s="22">
        <v>0</v>
      </c>
      <c r="AM23" s="22">
        <v>0</v>
      </c>
      <c r="AN23" s="22">
        <v>0</v>
      </c>
      <c r="AO23" s="34">
        <f t="shared" si="7"/>
        <v>0</v>
      </c>
      <c r="AP23" s="36" t="str">
        <f t="shared" si="1"/>
        <v/>
      </c>
      <c r="AQ23" s="33"/>
      <c r="AR23" s="33"/>
      <c r="AS23" s="51"/>
      <c r="AT23" s="52"/>
      <c r="AU23" s="35"/>
      <c r="AV23" s="40">
        <f t="shared" si="2"/>
        <v>1</v>
      </c>
      <c r="AW23" s="34">
        <f t="shared" si="3"/>
        <v>1</v>
      </c>
      <c r="AX23" s="36">
        <f t="shared" si="5"/>
        <v>1</v>
      </c>
      <c r="AY23" s="242"/>
    </row>
    <row r="24" spans="1:52" s="29" customFormat="1" ht="79.5" thickBot="1" x14ac:dyDescent="0.3">
      <c r="A24" s="18" t="s">
        <v>239</v>
      </c>
      <c r="B24" s="31" t="s">
        <v>272</v>
      </c>
      <c r="C24" s="196" t="s">
        <v>273</v>
      </c>
      <c r="D24" s="210" t="s">
        <v>78</v>
      </c>
      <c r="E24" s="211" t="s">
        <v>195</v>
      </c>
      <c r="F24" s="130" t="s">
        <v>196</v>
      </c>
      <c r="G24" s="130" t="s">
        <v>94</v>
      </c>
      <c r="H24" s="130">
        <v>1</v>
      </c>
      <c r="I24" s="131" t="s">
        <v>274</v>
      </c>
      <c r="J24" s="131" t="s">
        <v>194</v>
      </c>
      <c r="K24" s="131">
        <v>45689</v>
      </c>
      <c r="L24" s="132">
        <v>46021</v>
      </c>
      <c r="M24" s="32">
        <v>0</v>
      </c>
      <c r="N24" s="34">
        <v>0</v>
      </c>
      <c r="O24" s="34">
        <v>0</v>
      </c>
      <c r="P24" s="34">
        <v>0</v>
      </c>
      <c r="Q24" s="34">
        <v>0</v>
      </c>
      <c r="R24" s="34">
        <f t="shared" si="8"/>
        <v>0</v>
      </c>
      <c r="S24" s="36" t="str">
        <f t="shared" si="4"/>
        <v/>
      </c>
      <c r="T24" s="216"/>
      <c r="U24" s="216"/>
      <c r="V24" s="198" t="s">
        <v>418</v>
      </c>
      <c r="W24" s="38" t="s">
        <v>423</v>
      </c>
      <c r="X24" s="20">
        <v>0</v>
      </c>
      <c r="Y24" s="22">
        <v>0</v>
      </c>
      <c r="Z24" s="22">
        <v>0</v>
      </c>
      <c r="AA24" s="22">
        <v>0</v>
      </c>
      <c r="AB24" s="22">
        <v>0</v>
      </c>
      <c r="AC24" s="34">
        <f t="shared" si="6"/>
        <v>0</v>
      </c>
      <c r="AD24" s="36" t="str">
        <f t="shared" si="0"/>
        <v/>
      </c>
      <c r="AE24" s="37"/>
      <c r="AF24" s="37"/>
      <c r="AG24" s="51"/>
      <c r="AH24" s="52"/>
      <c r="AI24" s="35"/>
      <c r="AJ24" s="20">
        <v>1</v>
      </c>
      <c r="AK24" s="22">
        <v>0</v>
      </c>
      <c r="AL24" s="22">
        <v>0</v>
      </c>
      <c r="AM24" s="22">
        <v>0</v>
      </c>
      <c r="AN24" s="22">
        <v>0</v>
      </c>
      <c r="AO24" s="34">
        <f t="shared" si="7"/>
        <v>0</v>
      </c>
      <c r="AP24" s="36">
        <f t="shared" si="1"/>
        <v>0</v>
      </c>
      <c r="AQ24" s="33"/>
      <c r="AR24" s="34"/>
      <c r="AS24" s="51"/>
      <c r="AT24" s="52"/>
      <c r="AU24" s="35"/>
      <c r="AV24" s="40">
        <f t="shared" si="2"/>
        <v>1</v>
      </c>
      <c r="AW24" s="34">
        <f t="shared" si="3"/>
        <v>0</v>
      </c>
      <c r="AX24" s="36">
        <f t="shared" si="5"/>
        <v>0</v>
      </c>
      <c r="AY24" s="41">
        <f>+AVERAGE(AX24)</f>
        <v>0</v>
      </c>
    </row>
    <row r="25" spans="1:52" s="29" customFormat="1" ht="196.5" customHeight="1" x14ac:dyDescent="0.25">
      <c r="A25" s="18" t="s">
        <v>239</v>
      </c>
      <c r="B25" s="31" t="s">
        <v>272</v>
      </c>
      <c r="C25" s="196" t="s">
        <v>275</v>
      </c>
      <c r="D25" s="157" t="s">
        <v>88</v>
      </c>
      <c r="E25" s="158" t="s">
        <v>276</v>
      </c>
      <c r="F25" s="110" t="s">
        <v>277</v>
      </c>
      <c r="G25" s="110" t="s">
        <v>94</v>
      </c>
      <c r="H25" s="110">
        <v>1</v>
      </c>
      <c r="I25" s="112" t="s">
        <v>193</v>
      </c>
      <c r="J25" s="112" t="s">
        <v>211</v>
      </c>
      <c r="K25" s="112">
        <v>45689</v>
      </c>
      <c r="L25" s="113">
        <v>45841</v>
      </c>
      <c r="M25" s="32">
        <v>1</v>
      </c>
      <c r="N25" s="34">
        <v>0</v>
      </c>
      <c r="O25" s="34">
        <v>0</v>
      </c>
      <c r="P25" s="34">
        <v>0</v>
      </c>
      <c r="Q25" s="34">
        <v>0</v>
      </c>
      <c r="R25" s="34">
        <f t="shared" si="8"/>
        <v>0</v>
      </c>
      <c r="S25" s="36">
        <f t="shared" si="4"/>
        <v>0</v>
      </c>
      <c r="T25" s="216" t="s">
        <v>437</v>
      </c>
      <c r="U25" s="216" t="s">
        <v>438</v>
      </c>
      <c r="V25" s="199" t="s">
        <v>512</v>
      </c>
      <c r="W25" s="38" t="s">
        <v>509</v>
      </c>
      <c r="X25" s="20">
        <v>0</v>
      </c>
      <c r="Y25" s="22">
        <v>0</v>
      </c>
      <c r="Z25" s="22">
        <v>0</v>
      </c>
      <c r="AA25" s="22">
        <v>0</v>
      </c>
      <c r="AB25" s="22">
        <v>0</v>
      </c>
      <c r="AC25" s="34">
        <f t="shared" si="6"/>
        <v>0</v>
      </c>
      <c r="AD25" s="36" t="str">
        <f t="shared" si="0"/>
        <v/>
      </c>
      <c r="AE25" s="37"/>
      <c r="AF25" s="37"/>
      <c r="AG25" s="51"/>
      <c r="AH25" s="52"/>
      <c r="AI25" s="35"/>
      <c r="AJ25" s="20">
        <v>0</v>
      </c>
      <c r="AK25" s="22">
        <v>0</v>
      </c>
      <c r="AL25" s="22">
        <v>0</v>
      </c>
      <c r="AM25" s="22">
        <v>0</v>
      </c>
      <c r="AN25" s="22">
        <v>0</v>
      </c>
      <c r="AO25" s="34">
        <f t="shared" si="7"/>
        <v>0</v>
      </c>
      <c r="AP25" s="36" t="str">
        <f t="shared" si="1"/>
        <v/>
      </c>
      <c r="AQ25" s="54"/>
      <c r="AR25" s="55"/>
      <c r="AS25" s="51"/>
      <c r="AT25" s="52"/>
      <c r="AU25" s="35"/>
      <c r="AV25" s="40">
        <f t="shared" si="2"/>
        <v>1</v>
      </c>
      <c r="AW25" s="34">
        <f t="shared" si="3"/>
        <v>0</v>
      </c>
      <c r="AX25" s="36">
        <f t="shared" si="5"/>
        <v>0</v>
      </c>
      <c r="AY25" s="243">
        <f>AVERAGE(AX25:AX28)</f>
        <v>0.25</v>
      </c>
    </row>
    <row r="26" spans="1:52" s="29" customFormat="1" ht="336" customHeight="1" x14ac:dyDescent="0.25">
      <c r="A26" s="18" t="s">
        <v>239</v>
      </c>
      <c r="B26" s="31" t="s">
        <v>272</v>
      </c>
      <c r="C26" s="196" t="s">
        <v>275</v>
      </c>
      <c r="D26" s="163" t="s">
        <v>278</v>
      </c>
      <c r="E26" s="212" t="s">
        <v>279</v>
      </c>
      <c r="F26" s="133" t="s">
        <v>212</v>
      </c>
      <c r="G26" s="107" t="s">
        <v>94</v>
      </c>
      <c r="H26" s="107">
        <v>1</v>
      </c>
      <c r="I26" s="116" t="s">
        <v>193</v>
      </c>
      <c r="J26" s="116" t="s">
        <v>211</v>
      </c>
      <c r="K26" s="134">
        <v>45690</v>
      </c>
      <c r="L26" s="117">
        <v>45868</v>
      </c>
      <c r="M26" s="32">
        <v>1</v>
      </c>
      <c r="N26" s="34">
        <v>0</v>
      </c>
      <c r="O26" s="34">
        <v>0</v>
      </c>
      <c r="P26" s="34">
        <v>0</v>
      </c>
      <c r="Q26" s="34">
        <v>0</v>
      </c>
      <c r="R26" s="34">
        <v>1</v>
      </c>
      <c r="S26" s="36">
        <f t="shared" si="4"/>
        <v>1</v>
      </c>
      <c r="T26" s="216" t="s">
        <v>437</v>
      </c>
      <c r="U26" s="216" t="s">
        <v>438</v>
      </c>
      <c r="V26" s="199" t="s">
        <v>513</v>
      </c>
      <c r="W26" s="38" t="s">
        <v>420</v>
      </c>
      <c r="X26" s="20">
        <v>0</v>
      </c>
      <c r="Y26" s="22">
        <v>0</v>
      </c>
      <c r="Z26" s="22">
        <v>0</v>
      </c>
      <c r="AA26" s="22">
        <v>0</v>
      </c>
      <c r="AB26" s="22">
        <v>0</v>
      </c>
      <c r="AC26" s="34">
        <f t="shared" si="6"/>
        <v>0</v>
      </c>
      <c r="AD26" s="36" t="str">
        <f t="shared" si="0"/>
        <v/>
      </c>
      <c r="AE26" s="37"/>
      <c r="AF26" s="37"/>
      <c r="AG26" s="51"/>
      <c r="AH26" s="52"/>
      <c r="AI26" s="35"/>
      <c r="AJ26" s="20">
        <v>0</v>
      </c>
      <c r="AK26" s="22">
        <v>0</v>
      </c>
      <c r="AL26" s="22">
        <v>0</v>
      </c>
      <c r="AM26" s="22">
        <v>0</v>
      </c>
      <c r="AN26" s="22">
        <v>0</v>
      </c>
      <c r="AO26" s="34">
        <f t="shared" si="7"/>
        <v>0</v>
      </c>
      <c r="AP26" s="36" t="str">
        <f t="shared" si="1"/>
        <v/>
      </c>
      <c r="AQ26" s="56"/>
      <c r="AR26" s="55"/>
      <c r="AS26" s="56"/>
      <c r="AT26" s="52"/>
      <c r="AU26" s="35"/>
      <c r="AV26" s="40">
        <f t="shared" si="2"/>
        <v>1</v>
      </c>
      <c r="AW26" s="34">
        <f t="shared" si="3"/>
        <v>1</v>
      </c>
      <c r="AX26" s="36">
        <f t="shared" si="5"/>
        <v>1</v>
      </c>
      <c r="AY26" s="238"/>
    </row>
    <row r="27" spans="1:52" s="29" customFormat="1" ht="90" x14ac:dyDescent="0.25">
      <c r="A27" s="18" t="s">
        <v>239</v>
      </c>
      <c r="B27" s="31" t="s">
        <v>272</v>
      </c>
      <c r="C27" s="196" t="s">
        <v>275</v>
      </c>
      <c r="D27" s="163" t="s">
        <v>280</v>
      </c>
      <c r="E27" s="102" t="s">
        <v>281</v>
      </c>
      <c r="F27" s="107" t="s">
        <v>215</v>
      </c>
      <c r="G27" s="107" t="s">
        <v>216</v>
      </c>
      <c r="H27" s="107">
        <v>2</v>
      </c>
      <c r="I27" s="116" t="s">
        <v>193</v>
      </c>
      <c r="J27" s="116" t="s">
        <v>211</v>
      </c>
      <c r="K27" s="134">
        <v>45689</v>
      </c>
      <c r="L27" s="117">
        <v>46021</v>
      </c>
      <c r="M27" s="32">
        <v>0</v>
      </c>
      <c r="N27" s="34">
        <v>0</v>
      </c>
      <c r="O27" s="34">
        <v>0</v>
      </c>
      <c r="P27" s="34">
        <v>0</v>
      </c>
      <c r="Q27" s="34">
        <v>0</v>
      </c>
      <c r="R27" s="34">
        <f t="shared" si="8"/>
        <v>0</v>
      </c>
      <c r="S27" s="36" t="str">
        <f t="shared" si="4"/>
        <v/>
      </c>
      <c r="T27" s="216"/>
      <c r="U27" s="216"/>
      <c r="V27" s="198" t="s">
        <v>439</v>
      </c>
      <c r="W27" s="38" t="s">
        <v>423</v>
      </c>
      <c r="X27" s="20">
        <v>1</v>
      </c>
      <c r="Y27" s="22">
        <v>0</v>
      </c>
      <c r="Z27" s="22">
        <v>0</v>
      </c>
      <c r="AA27" s="22">
        <v>0</v>
      </c>
      <c r="AB27" s="22">
        <v>0</v>
      </c>
      <c r="AC27" s="34">
        <f t="shared" si="6"/>
        <v>0</v>
      </c>
      <c r="AD27" s="36">
        <f t="shared" si="0"/>
        <v>0</v>
      </c>
      <c r="AE27" s="37"/>
      <c r="AF27" s="37"/>
      <c r="AG27" s="51"/>
      <c r="AH27" s="52"/>
      <c r="AI27" s="35"/>
      <c r="AJ27" s="20">
        <v>1</v>
      </c>
      <c r="AK27" s="22">
        <v>0</v>
      </c>
      <c r="AL27" s="22">
        <v>0</v>
      </c>
      <c r="AM27" s="22">
        <v>0</v>
      </c>
      <c r="AN27" s="22">
        <v>0</v>
      </c>
      <c r="AO27" s="34">
        <v>0</v>
      </c>
      <c r="AP27" s="36">
        <f t="shared" si="1"/>
        <v>0</v>
      </c>
      <c r="AQ27" s="57"/>
      <c r="AR27" s="55"/>
      <c r="AS27" s="53"/>
      <c r="AT27" s="52"/>
      <c r="AU27" s="35"/>
      <c r="AV27" s="40">
        <f t="shared" si="2"/>
        <v>2</v>
      </c>
      <c r="AW27" s="34">
        <f t="shared" si="3"/>
        <v>0</v>
      </c>
      <c r="AX27" s="36">
        <f t="shared" si="5"/>
        <v>0</v>
      </c>
      <c r="AY27" s="238"/>
    </row>
    <row r="28" spans="1:52" s="29" customFormat="1" ht="90.75" thickBot="1" x14ac:dyDescent="0.3">
      <c r="A28" s="18" t="s">
        <v>239</v>
      </c>
      <c r="B28" s="31" t="s">
        <v>272</v>
      </c>
      <c r="C28" s="196" t="s">
        <v>275</v>
      </c>
      <c r="D28" s="172" t="s">
        <v>282</v>
      </c>
      <c r="E28" s="135" t="s">
        <v>283</v>
      </c>
      <c r="F28" s="136" t="s">
        <v>284</v>
      </c>
      <c r="G28" s="136" t="s">
        <v>213</v>
      </c>
      <c r="H28" s="136">
        <v>1</v>
      </c>
      <c r="I28" s="137" t="s">
        <v>214</v>
      </c>
      <c r="J28" s="137" t="s">
        <v>211</v>
      </c>
      <c r="K28" s="138">
        <v>45689</v>
      </c>
      <c r="L28" s="139">
        <v>46021</v>
      </c>
      <c r="M28" s="32">
        <v>0</v>
      </c>
      <c r="N28" s="34">
        <v>0</v>
      </c>
      <c r="O28" s="34">
        <v>0</v>
      </c>
      <c r="P28" s="34">
        <v>0</v>
      </c>
      <c r="Q28" s="34">
        <v>0</v>
      </c>
      <c r="R28" s="34">
        <f t="shared" si="8"/>
        <v>0</v>
      </c>
      <c r="S28" s="36" t="str">
        <f t="shared" si="4"/>
        <v/>
      </c>
      <c r="T28" s="33"/>
      <c r="U28" s="33"/>
      <c r="V28" s="37" t="s">
        <v>418</v>
      </c>
      <c r="W28" s="38" t="s">
        <v>423</v>
      </c>
      <c r="X28" s="20">
        <v>0</v>
      </c>
      <c r="Y28" s="22">
        <v>0</v>
      </c>
      <c r="Z28" s="22">
        <v>0</v>
      </c>
      <c r="AA28" s="22">
        <v>0</v>
      </c>
      <c r="AB28" s="22">
        <v>0</v>
      </c>
      <c r="AC28" s="34">
        <f t="shared" si="6"/>
        <v>0</v>
      </c>
      <c r="AD28" s="36" t="str">
        <f t="shared" si="0"/>
        <v/>
      </c>
      <c r="AE28" s="37"/>
      <c r="AF28" s="37"/>
      <c r="AG28" s="51"/>
      <c r="AH28" s="52"/>
      <c r="AI28" s="35"/>
      <c r="AJ28" s="20">
        <v>1</v>
      </c>
      <c r="AK28" s="22">
        <v>0</v>
      </c>
      <c r="AL28" s="22">
        <v>0</v>
      </c>
      <c r="AM28" s="22">
        <v>0</v>
      </c>
      <c r="AN28" s="22">
        <v>0</v>
      </c>
      <c r="AO28" s="34">
        <v>0</v>
      </c>
      <c r="AP28" s="36">
        <f t="shared" si="1"/>
        <v>0</v>
      </c>
      <c r="AQ28" s="58"/>
      <c r="AR28" s="55"/>
      <c r="AS28" s="53"/>
      <c r="AT28" s="52"/>
      <c r="AU28" s="35"/>
      <c r="AV28" s="40">
        <f t="shared" si="2"/>
        <v>1</v>
      </c>
      <c r="AW28" s="34">
        <f t="shared" si="3"/>
        <v>0</v>
      </c>
      <c r="AX28" s="36">
        <f t="shared" si="5"/>
        <v>0</v>
      </c>
      <c r="AY28" s="239"/>
    </row>
    <row r="29" spans="1:52" s="29" customFormat="1" ht="165.75" thickBot="1" x14ac:dyDescent="0.3">
      <c r="A29" s="30" t="s">
        <v>285</v>
      </c>
      <c r="B29" s="31" t="s">
        <v>287</v>
      </c>
      <c r="C29" s="196" t="s">
        <v>286</v>
      </c>
      <c r="D29" s="157" t="s">
        <v>93</v>
      </c>
      <c r="E29" s="158" t="s">
        <v>161</v>
      </c>
      <c r="F29" s="110" t="s">
        <v>162</v>
      </c>
      <c r="G29" s="110" t="s">
        <v>31</v>
      </c>
      <c r="H29" s="140">
        <v>1</v>
      </c>
      <c r="I29" s="105" t="s">
        <v>163</v>
      </c>
      <c r="J29" s="105" t="s">
        <v>288</v>
      </c>
      <c r="K29" s="141">
        <v>45748</v>
      </c>
      <c r="L29" s="142">
        <v>46021</v>
      </c>
      <c r="M29" s="32">
        <v>0</v>
      </c>
      <c r="N29" s="34">
        <v>0</v>
      </c>
      <c r="O29" s="34">
        <v>0</v>
      </c>
      <c r="P29" s="34">
        <v>0</v>
      </c>
      <c r="Q29" s="34">
        <v>0</v>
      </c>
      <c r="R29" s="34">
        <f t="shared" si="8"/>
        <v>0</v>
      </c>
      <c r="S29" s="36" t="str">
        <f t="shared" si="4"/>
        <v/>
      </c>
      <c r="T29" s="33"/>
      <c r="U29" s="33"/>
      <c r="V29" s="37" t="s">
        <v>418</v>
      </c>
      <c r="W29" s="38" t="s">
        <v>423</v>
      </c>
      <c r="X29" s="20">
        <v>0</v>
      </c>
      <c r="Y29" s="22">
        <v>0</v>
      </c>
      <c r="Z29" s="22">
        <v>0</v>
      </c>
      <c r="AA29" s="22">
        <v>0</v>
      </c>
      <c r="AB29" s="22">
        <v>0</v>
      </c>
      <c r="AC29" s="34">
        <f t="shared" si="6"/>
        <v>0</v>
      </c>
      <c r="AD29" s="36" t="str">
        <f t="shared" si="0"/>
        <v/>
      </c>
      <c r="AE29" s="37"/>
      <c r="AF29" s="37"/>
      <c r="AG29" s="51"/>
      <c r="AH29" s="52"/>
      <c r="AI29" s="35"/>
      <c r="AJ29" s="20">
        <v>1</v>
      </c>
      <c r="AK29" s="22">
        <v>0</v>
      </c>
      <c r="AL29" s="22">
        <v>0</v>
      </c>
      <c r="AM29" s="22">
        <v>0</v>
      </c>
      <c r="AN29" s="22">
        <v>0</v>
      </c>
      <c r="AO29" s="34">
        <f t="shared" si="7"/>
        <v>0</v>
      </c>
      <c r="AP29" s="36">
        <f t="shared" si="1"/>
        <v>0</v>
      </c>
      <c r="AQ29" s="59"/>
      <c r="AR29" s="55"/>
      <c r="AS29" s="59"/>
      <c r="AT29" s="52"/>
      <c r="AU29" s="35"/>
      <c r="AV29" s="40">
        <f t="shared" si="2"/>
        <v>1</v>
      </c>
      <c r="AW29" s="34">
        <f t="shared" si="3"/>
        <v>0</v>
      </c>
      <c r="AX29" s="36">
        <f t="shared" si="5"/>
        <v>0</v>
      </c>
      <c r="AY29" s="243">
        <f>AVERAGE(AX29:AX32)</f>
        <v>8.3333333333333329E-2</v>
      </c>
    </row>
    <row r="30" spans="1:52" s="29" customFormat="1" ht="169.5" customHeight="1" x14ac:dyDescent="0.25">
      <c r="A30" s="30" t="s">
        <v>285</v>
      </c>
      <c r="B30" s="31" t="s">
        <v>287</v>
      </c>
      <c r="C30" s="196" t="s">
        <v>286</v>
      </c>
      <c r="D30" s="163" t="s">
        <v>97</v>
      </c>
      <c r="E30" s="102" t="s">
        <v>164</v>
      </c>
      <c r="F30" s="107" t="s">
        <v>165</v>
      </c>
      <c r="G30" s="107" t="s">
        <v>166</v>
      </c>
      <c r="H30" s="107">
        <v>2</v>
      </c>
      <c r="I30" s="116" t="s">
        <v>167</v>
      </c>
      <c r="J30" s="107" t="s">
        <v>168</v>
      </c>
      <c r="K30" s="143">
        <v>45748</v>
      </c>
      <c r="L30" s="144">
        <v>46021</v>
      </c>
      <c r="M30" s="32">
        <v>0</v>
      </c>
      <c r="N30" s="34">
        <v>0</v>
      </c>
      <c r="O30" s="34">
        <v>0</v>
      </c>
      <c r="P30" s="34">
        <v>0</v>
      </c>
      <c r="Q30" s="34">
        <v>0</v>
      </c>
      <c r="R30" s="34">
        <f t="shared" si="8"/>
        <v>0</v>
      </c>
      <c r="S30" s="36" t="str">
        <f t="shared" si="4"/>
        <v/>
      </c>
      <c r="T30" s="33"/>
      <c r="U30" s="33"/>
      <c r="V30" s="37" t="s">
        <v>439</v>
      </c>
      <c r="W30" s="38" t="s">
        <v>423</v>
      </c>
      <c r="X30" s="20">
        <v>1</v>
      </c>
      <c r="Y30" s="22">
        <v>0</v>
      </c>
      <c r="Z30" s="22">
        <v>0</v>
      </c>
      <c r="AA30" s="22">
        <v>0</v>
      </c>
      <c r="AB30" s="22">
        <v>0</v>
      </c>
      <c r="AC30" s="34">
        <f t="shared" si="6"/>
        <v>0</v>
      </c>
      <c r="AD30" s="36">
        <f t="shared" si="0"/>
        <v>0</v>
      </c>
      <c r="AE30" s="37"/>
      <c r="AF30" s="37"/>
      <c r="AG30" s="51"/>
      <c r="AH30" s="52"/>
      <c r="AI30" s="35"/>
      <c r="AJ30" s="20">
        <v>1</v>
      </c>
      <c r="AK30" s="22">
        <v>0</v>
      </c>
      <c r="AL30" s="22">
        <v>0</v>
      </c>
      <c r="AM30" s="22">
        <v>0</v>
      </c>
      <c r="AN30" s="22">
        <v>0</v>
      </c>
      <c r="AO30" s="34">
        <f t="shared" si="7"/>
        <v>0</v>
      </c>
      <c r="AP30" s="36">
        <f t="shared" si="1"/>
        <v>0</v>
      </c>
      <c r="AQ30" s="53"/>
      <c r="AR30" s="53"/>
      <c r="AS30" s="53"/>
      <c r="AT30" s="52"/>
      <c r="AU30" s="35"/>
      <c r="AV30" s="40">
        <f t="shared" si="2"/>
        <v>2</v>
      </c>
      <c r="AW30" s="34">
        <f t="shared" si="3"/>
        <v>0</v>
      </c>
      <c r="AX30" s="36">
        <f t="shared" si="5"/>
        <v>0</v>
      </c>
      <c r="AY30" s="238"/>
    </row>
    <row r="31" spans="1:52" s="29" customFormat="1" ht="159" customHeight="1" thickBot="1" x14ac:dyDescent="0.3">
      <c r="A31" s="30" t="s">
        <v>285</v>
      </c>
      <c r="B31" s="31" t="s">
        <v>287</v>
      </c>
      <c r="C31" s="196" t="s">
        <v>286</v>
      </c>
      <c r="D31" s="163" t="s">
        <v>289</v>
      </c>
      <c r="E31" s="145" t="s">
        <v>290</v>
      </c>
      <c r="F31" s="146" t="s">
        <v>291</v>
      </c>
      <c r="G31" s="146" t="s">
        <v>42</v>
      </c>
      <c r="H31" s="146">
        <v>3</v>
      </c>
      <c r="I31" s="143" t="s">
        <v>58</v>
      </c>
      <c r="J31" s="147" t="s">
        <v>137</v>
      </c>
      <c r="K31" s="148">
        <v>45748</v>
      </c>
      <c r="L31" s="149">
        <v>45930</v>
      </c>
      <c r="M31" s="32">
        <v>0</v>
      </c>
      <c r="N31" s="34">
        <v>0</v>
      </c>
      <c r="O31" s="34">
        <v>0</v>
      </c>
      <c r="P31" s="34">
        <v>0</v>
      </c>
      <c r="Q31" s="34">
        <v>0</v>
      </c>
      <c r="R31" s="34">
        <f t="shared" si="8"/>
        <v>0</v>
      </c>
      <c r="S31" s="36" t="str">
        <f t="shared" si="4"/>
        <v/>
      </c>
      <c r="T31" s="33"/>
      <c r="U31" s="33"/>
      <c r="V31" s="37" t="s">
        <v>440</v>
      </c>
      <c r="W31" s="38" t="s">
        <v>423</v>
      </c>
      <c r="X31" s="20">
        <v>3</v>
      </c>
      <c r="Y31" s="22">
        <v>0</v>
      </c>
      <c r="Z31" s="22">
        <v>0</v>
      </c>
      <c r="AA31" s="22">
        <v>0</v>
      </c>
      <c r="AB31" s="22">
        <v>0</v>
      </c>
      <c r="AC31" s="34">
        <f t="shared" si="6"/>
        <v>0</v>
      </c>
      <c r="AD31" s="36">
        <f t="shared" si="0"/>
        <v>0</v>
      </c>
      <c r="AE31" s="37"/>
      <c r="AF31" s="37"/>
      <c r="AG31" s="51"/>
      <c r="AH31" s="52"/>
      <c r="AI31" s="35"/>
      <c r="AJ31" s="20">
        <v>0</v>
      </c>
      <c r="AK31" s="22">
        <v>0</v>
      </c>
      <c r="AL31" s="22">
        <v>0</v>
      </c>
      <c r="AM31" s="22">
        <v>0</v>
      </c>
      <c r="AN31" s="22">
        <v>0</v>
      </c>
      <c r="AO31" s="34">
        <f t="shared" si="7"/>
        <v>0</v>
      </c>
      <c r="AP31" s="36" t="str">
        <f t="shared" si="1"/>
        <v/>
      </c>
      <c r="AQ31" s="53"/>
      <c r="AR31" s="53"/>
      <c r="AS31" s="53"/>
      <c r="AT31" s="52"/>
      <c r="AU31" s="35"/>
      <c r="AV31" s="40">
        <f t="shared" si="2"/>
        <v>3</v>
      </c>
      <c r="AW31" s="34">
        <f t="shared" si="3"/>
        <v>0</v>
      </c>
      <c r="AX31" s="36">
        <f t="shared" si="5"/>
        <v>0</v>
      </c>
      <c r="AY31" s="238"/>
    </row>
    <row r="32" spans="1:52" s="29" customFormat="1" ht="285" customHeight="1" thickBot="1" x14ac:dyDescent="0.3">
      <c r="A32" s="30" t="s">
        <v>285</v>
      </c>
      <c r="B32" s="31" t="s">
        <v>287</v>
      </c>
      <c r="C32" s="196" t="s">
        <v>286</v>
      </c>
      <c r="D32" s="163" t="s">
        <v>292</v>
      </c>
      <c r="E32" s="102" t="s">
        <v>170</v>
      </c>
      <c r="F32" s="107" t="s">
        <v>171</v>
      </c>
      <c r="G32" s="107" t="s">
        <v>94</v>
      </c>
      <c r="H32" s="107">
        <v>3</v>
      </c>
      <c r="I32" s="116" t="s">
        <v>128</v>
      </c>
      <c r="J32" s="116" t="s">
        <v>169</v>
      </c>
      <c r="K32" s="116">
        <v>45689</v>
      </c>
      <c r="L32" s="117">
        <v>46022</v>
      </c>
      <c r="M32" s="32">
        <v>1</v>
      </c>
      <c r="N32" s="34">
        <v>0</v>
      </c>
      <c r="O32" s="34">
        <v>0</v>
      </c>
      <c r="P32" s="34">
        <v>0</v>
      </c>
      <c r="Q32" s="34">
        <v>0</v>
      </c>
      <c r="R32" s="34">
        <v>1</v>
      </c>
      <c r="S32" s="36">
        <f t="shared" si="4"/>
        <v>1</v>
      </c>
      <c r="T32" s="33" t="s">
        <v>441</v>
      </c>
      <c r="U32" s="33" t="s">
        <v>422</v>
      </c>
      <c r="V32" s="51" t="s">
        <v>514</v>
      </c>
      <c r="W32" s="35" t="s">
        <v>503</v>
      </c>
      <c r="X32" s="20">
        <v>1</v>
      </c>
      <c r="Y32" s="22">
        <v>0</v>
      </c>
      <c r="Z32" s="22">
        <v>0</v>
      </c>
      <c r="AA32" s="22">
        <v>0</v>
      </c>
      <c r="AB32" s="22">
        <v>0</v>
      </c>
      <c r="AC32" s="34">
        <f t="shared" si="6"/>
        <v>0</v>
      </c>
      <c r="AD32" s="36">
        <f t="shared" si="0"/>
        <v>0</v>
      </c>
      <c r="AE32" s="37"/>
      <c r="AF32" s="37"/>
      <c r="AG32" s="51"/>
      <c r="AH32" s="52"/>
      <c r="AI32" s="35"/>
      <c r="AJ32" s="20">
        <v>1</v>
      </c>
      <c r="AK32" s="22">
        <v>0</v>
      </c>
      <c r="AL32" s="22">
        <v>0</v>
      </c>
      <c r="AM32" s="22">
        <v>0</v>
      </c>
      <c r="AN32" s="22">
        <v>0</v>
      </c>
      <c r="AO32" s="34">
        <f t="shared" si="7"/>
        <v>0</v>
      </c>
      <c r="AP32" s="36">
        <f t="shared" si="1"/>
        <v>0</v>
      </c>
      <c r="AQ32" s="60"/>
      <c r="AR32" s="60"/>
      <c r="AS32" s="60"/>
      <c r="AT32" s="52"/>
      <c r="AU32" s="35"/>
      <c r="AV32" s="40">
        <f t="shared" si="2"/>
        <v>3</v>
      </c>
      <c r="AW32" s="34">
        <f t="shared" si="3"/>
        <v>1</v>
      </c>
      <c r="AX32" s="36">
        <f t="shared" si="5"/>
        <v>0.33333333333333331</v>
      </c>
      <c r="AY32" s="239"/>
    </row>
    <row r="33" spans="1:51" s="29" customFormat="1" ht="267" customHeight="1" x14ac:dyDescent="0.25">
      <c r="A33" s="30" t="s">
        <v>285</v>
      </c>
      <c r="B33" s="31" t="s">
        <v>294</v>
      </c>
      <c r="C33" s="196" t="s">
        <v>293</v>
      </c>
      <c r="D33" s="157" t="s">
        <v>99</v>
      </c>
      <c r="E33" s="158" t="s">
        <v>295</v>
      </c>
      <c r="F33" s="110" t="s">
        <v>296</v>
      </c>
      <c r="G33" s="110" t="s">
        <v>42</v>
      </c>
      <c r="H33" s="110">
        <v>3</v>
      </c>
      <c r="I33" s="141" t="s">
        <v>58</v>
      </c>
      <c r="J33" s="110" t="s">
        <v>58</v>
      </c>
      <c r="K33" s="150">
        <v>45659</v>
      </c>
      <c r="L33" s="151">
        <v>46021</v>
      </c>
      <c r="M33" s="32">
        <v>1</v>
      </c>
      <c r="N33" s="34">
        <v>0</v>
      </c>
      <c r="O33" s="34">
        <v>0</v>
      </c>
      <c r="P33" s="34">
        <v>0</v>
      </c>
      <c r="Q33" s="34">
        <v>0</v>
      </c>
      <c r="R33" s="34">
        <v>1</v>
      </c>
      <c r="S33" s="36">
        <f t="shared" si="4"/>
        <v>1</v>
      </c>
      <c r="T33" s="33" t="s">
        <v>442</v>
      </c>
      <c r="U33" s="33" t="s">
        <v>443</v>
      </c>
      <c r="V33" s="37" t="s">
        <v>515</v>
      </c>
      <c r="W33" s="35" t="s">
        <v>503</v>
      </c>
      <c r="X33" s="20">
        <v>1</v>
      </c>
      <c r="Y33" s="22">
        <v>0</v>
      </c>
      <c r="Z33" s="22">
        <v>0</v>
      </c>
      <c r="AA33" s="22">
        <v>0</v>
      </c>
      <c r="AB33" s="22">
        <v>0</v>
      </c>
      <c r="AC33" s="34">
        <f t="shared" si="6"/>
        <v>0</v>
      </c>
      <c r="AD33" s="36">
        <f t="shared" si="0"/>
        <v>0</v>
      </c>
      <c r="AE33" s="37"/>
      <c r="AF33" s="37"/>
      <c r="AG33" s="37"/>
      <c r="AH33" s="39"/>
      <c r="AI33" s="38"/>
      <c r="AJ33" s="20">
        <v>1</v>
      </c>
      <c r="AK33" s="22">
        <v>0</v>
      </c>
      <c r="AL33" s="22">
        <v>0</v>
      </c>
      <c r="AM33" s="22">
        <v>0</v>
      </c>
      <c r="AN33" s="22">
        <v>0</v>
      </c>
      <c r="AO33" s="34">
        <f t="shared" si="7"/>
        <v>0</v>
      </c>
      <c r="AP33" s="36">
        <f t="shared" si="1"/>
        <v>0</v>
      </c>
      <c r="AQ33" s="61"/>
      <c r="AR33" s="61"/>
      <c r="AS33" s="61"/>
      <c r="AT33" s="49"/>
      <c r="AU33" s="50"/>
      <c r="AV33" s="40">
        <f t="shared" si="2"/>
        <v>3</v>
      </c>
      <c r="AW33" s="34">
        <f t="shared" si="3"/>
        <v>1</v>
      </c>
      <c r="AX33" s="36">
        <f t="shared" si="5"/>
        <v>0.33333333333333331</v>
      </c>
      <c r="AY33" s="243">
        <f>+AVERAGE(AX33:AX51)</f>
        <v>0.30996810207336517</v>
      </c>
    </row>
    <row r="34" spans="1:51" s="29" customFormat="1" ht="285" customHeight="1" x14ac:dyDescent="0.25">
      <c r="A34" s="30" t="s">
        <v>285</v>
      </c>
      <c r="B34" s="31" t="s">
        <v>294</v>
      </c>
      <c r="C34" s="196" t="s">
        <v>293</v>
      </c>
      <c r="D34" s="163" t="s">
        <v>103</v>
      </c>
      <c r="E34" s="102" t="s">
        <v>297</v>
      </c>
      <c r="F34" s="153" t="s">
        <v>298</v>
      </c>
      <c r="G34" s="153" t="s">
        <v>42</v>
      </c>
      <c r="H34" s="153">
        <v>3</v>
      </c>
      <c r="I34" s="143" t="s">
        <v>58</v>
      </c>
      <c r="J34" s="153" t="s">
        <v>94</v>
      </c>
      <c r="K34" s="154">
        <v>45748</v>
      </c>
      <c r="L34" s="155">
        <v>46021</v>
      </c>
      <c r="M34" s="32">
        <v>1</v>
      </c>
      <c r="N34" s="34">
        <v>0</v>
      </c>
      <c r="O34" s="34">
        <v>0</v>
      </c>
      <c r="P34" s="34">
        <v>0</v>
      </c>
      <c r="Q34" s="34">
        <v>0</v>
      </c>
      <c r="R34" s="34">
        <v>1</v>
      </c>
      <c r="S34" s="36">
        <f t="shared" si="4"/>
        <v>1</v>
      </c>
      <c r="T34" s="37" t="s">
        <v>444</v>
      </c>
      <c r="U34" s="33" t="s">
        <v>422</v>
      </c>
      <c r="V34" s="37" t="s">
        <v>445</v>
      </c>
      <c r="W34" s="35" t="s">
        <v>503</v>
      </c>
      <c r="X34" s="20">
        <v>1</v>
      </c>
      <c r="Y34" s="22">
        <v>0</v>
      </c>
      <c r="Z34" s="22">
        <v>0</v>
      </c>
      <c r="AA34" s="22">
        <v>0</v>
      </c>
      <c r="AB34" s="22">
        <v>0</v>
      </c>
      <c r="AC34" s="34">
        <f t="shared" si="6"/>
        <v>0</v>
      </c>
      <c r="AD34" s="36">
        <f t="shared" si="0"/>
        <v>0</v>
      </c>
      <c r="AE34" s="37"/>
      <c r="AF34" s="37"/>
      <c r="AG34" s="37"/>
      <c r="AH34" s="39"/>
      <c r="AI34" s="38"/>
      <c r="AJ34" s="20">
        <v>1</v>
      </c>
      <c r="AK34" s="22">
        <v>0</v>
      </c>
      <c r="AL34" s="22">
        <v>0</v>
      </c>
      <c r="AM34" s="22">
        <v>0</v>
      </c>
      <c r="AN34" s="22">
        <v>0</v>
      </c>
      <c r="AO34" s="34">
        <f t="shared" si="7"/>
        <v>0</v>
      </c>
      <c r="AP34" s="36">
        <f t="shared" si="1"/>
        <v>0</v>
      </c>
      <c r="AQ34" s="62"/>
      <c r="AR34" s="62"/>
      <c r="AS34" s="62"/>
      <c r="AT34" s="49"/>
      <c r="AU34" s="50"/>
      <c r="AV34" s="40">
        <f t="shared" si="2"/>
        <v>3</v>
      </c>
      <c r="AW34" s="34">
        <f t="shared" si="3"/>
        <v>1</v>
      </c>
      <c r="AX34" s="36">
        <f t="shared" si="5"/>
        <v>0.33333333333333331</v>
      </c>
      <c r="AY34" s="238"/>
    </row>
    <row r="35" spans="1:51" s="29" customFormat="1" ht="120" x14ac:dyDescent="0.25">
      <c r="A35" s="30" t="s">
        <v>285</v>
      </c>
      <c r="B35" s="31" t="s">
        <v>294</v>
      </c>
      <c r="C35" s="196" t="s">
        <v>293</v>
      </c>
      <c r="D35" s="163" t="s">
        <v>106</v>
      </c>
      <c r="E35" s="213" t="s">
        <v>299</v>
      </c>
      <c r="F35" s="107" t="s">
        <v>300</v>
      </c>
      <c r="G35" s="107" t="s">
        <v>136</v>
      </c>
      <c r="H35" s="107">
        <v>2</v>
      </c>
      <c r="I35" s="143" t="s">
        <v>58</v>
      </c>
      <c r="J35" s="107" t="s">
        <v>137</v>
      </c>
      <c r="K35" s="154">
        <v>45659</v>
      </c>
      <c r="L35" s="118">
        <v>46021</v>
      </c>
      <c r="M35" s="32">
        <v>0</v>
      </c>
      <c r="N35" s="34">
        <v>0</v>
      </c>
      <c r="O35" s="34">
        <v>0</v>
      </c>
      <c r="P35" s="34">
        <v>0</v>
      </c>
      <c r="Q35" s="34">
        <v>0</v>
      </c>
      <c r="R35" s="34">
        <f t="shared" si="8"/>
        <v>0</v>
      </c>
      <c r="S35" s="36" t="str">
        <f t="shared" si="4"/>
        <v/>
      </c>
      <c r="T35" s="33" t="s">
        <v>446</v>
      </c>
      <c r="U35" s="33"/>
      <c r="V35" s="37" t="s">
        <v>440</v>
      </c>
      <c r="W35" s="38" t="s">
        <v>423</v>
      </c>
      <c r="X35" s="20">
        <v>1</v>
      </c>
      <c r="Y35" s="22">
        <v>0</v>
      </c>
      <c r="Z35" s="22">
        <v>0</v>
      </c>
      <c r="AA35" s="22">
        <v>0</v>
      </c>
      <c r="AB35" s="22">
        <v>0</v>
      </c>
      <c r="AC35" s="34">
        <f t="shared" si="6"/>
        <v>0</v>
      </c>
      <c r="AD35" s="36">
        <f t="shared" si="0"/>
        <v>0</v>
      </c>
      <c r="AE35" s="37"/>
      <c r="AF35" s="37"/>
      <c r="AG35" s="37"/>
      <c r="AH35" s="39"/>
      <c r="AI35" s="38"/>
      <c r="AJ35" s="20">
        <v>1</v>
      </c>
      <c r="AK35" s="22">
        <v>0</v>
      </c>
      <c r="AL35" s="22">
        <v>0</v>
      </c>
      <c r="AM35" s="22">
        <v>0</v>
      </c>
      <c r="AN35" s="22">
        <v>0</v>
      </c>
      <c r="AO35" s="34">
        <f t="shared" si="7"/>
        <v>0</v>
      </c>
      <c r="AP35" s="36">
        <f t="shared" si="1"/>
        <v>0</v>
      </c>
      <c r="AQ35" s="33"/>
      <c r="AR35" s="33"/>
      <c r="AS35" s="37"/>
      <c r="AT35" s="39"/>
      <c r="AU35" s="38"/>
      <c r="AV35" s="40">
        <f t="shared" si="2"/>
        <v>2</v>
      </c>
      <c r="AW35" s="34">
        <f t="shared" si="3"/>
        <v>0</v>
      </c>
      <c r="AX35" s="36">
        <f t="shared" si="5"/>
        <v>0</v>
      </c>
      <c r="AY35" s="238"/>
    </row>
    <row r="36" spans="1:51" s="29" customFormat="1" ht="78.75" x14ac:dyDescent="0.25">
      <c r="A36" s="30" t="s">
        <v>285</v>
      </c>
      <c r="B36" s="31" t="s">
        <v>294</v>
      </c>
      <c r="C36" s="196" t="s">
        <v>293</v>
      </c>
      <c r="D36" s="163" t="s">
        <v>301</v>
      </c>
      <c r="E36" s="102" t="s">
        <v>302</v>
      </c>
      <c r="F36" s="153" t="s">
        <v>139</v>
      </c>
      <c r="G36" s="153" t="s">
        <v>42</v>
      </c>
      <c r="H36" s="153">
        <v>1</v>
      </c>
      <c r="I36" s="143" t="s">
        <v>58</v>
      </c>
      <c r="J36" s="153" t="s">
        <v>58</v>
      </c>
      <c r="K36" s="148">
        <v>45717</v>
      </c>
      <c r="L36" s="149">
        <v>46021</v>
      </c>
      <c r="M36" s="32">
        <v>0</v>
      </c>
      <c r="N36" s="34">
        <v>0</v>
      </c>
      <c r="O36" s="34">
        <v>0</v>
      </c>
      <c r="P36" s="34">
        <v>0</v>
      </c>
      <c r="Q36" s="34">
        <v>0</v>
      </c>
      <c r="R36" s="34">
        <f t="shared" si="8"/>
        <v>0</v>
      </c>
      <c r="S36" s="36" t="str">
        <f t="shared" si="4"/>
        <v/>
      </c>
      <c r="T36" s="33" t="s">
        <v>447</v>
      </c>
      <c r="U36" s="33"/>
      <c r="V36" s="37" t="s">
        <v>418</v>
      </c>
      <c r="W36" s="38" t="s">
        <v>423</v>
      </c>
      <c r="X36" s="20">
        <v>0</v>
      </c>
      <c r="Y36" s="22">
        <v>0</v>
      </c>
      <c r="Z36" s="22">
        <v>0</v>
      </c>
      <c r="AA36" s="22">
        <v>0</v>
      </c>
      <c r="AB36" s="22">
        <v>0</v>
      </c>
      <c r="AC36" s="34">
        <f t="shared" si="6"/>
        <v>0</v>
      </c>
      <c r="AD36" s="36" t="str">
        <f t="shared" si="0"/>
        <v/>
      </c>
      <c r="AE36" s="37"/>
      <c r="AF36" s="37"/>
      <c r="AG36" s="37"/>
      <c r="AH36" s="39"/>
      <c r="AI36" s="38"/>
      <c r="AJ36" s="20">
        <v>1</v>
      </c>
      <c r="AK36" s="22">
        <v>0</v>
      </c>
      <c r="AL36" s="22">
        <v>0</v>
      </c>
      <c r="AM36" s="22">
        <v>0</v>
      </c>
      <c r="AN36" s="22">
        <v>0</v>
      </c>
      <c r="AO36" s="34">
        <f t="shared" si="7"/>
        <v>0</v>
      </c>
      <c r="AP36" s="36">
        <f>IFERROR(AO36/AJ36,"")</f>
        <v>0</v>
      </c>
      <c r="AQ36" s="61"/>
      <c r="AR36" s="61"/>
      <c r="AS36" s="61"/>
      <c r="AT36" s="49"/>
      <c r="AU36" s="50"/>
      <c r="AV36" s="40">
        <f t="shared" si="2"/>
        <v>1</v>
      </c>
      <c r="AW36" s="34">
        <f t="shared" si="3"/>
        <v>0</v>
      </c>
      <c r="AX36" s="36">
        <f t="shared" si="5"/>
        <v>0</v>
      </c>
      <c r="AY36" s="238"/>
    </row>
    <row r="37" spans="1:51" s="29" customFormat="1" ht="283.5" x14ac:dyDescent="0.25">
      <c r="A37" s="30" t="s">
        <v>285</v>
      </c>
      <c r="B37" s="31" t="s">
        <v>294</v>
      </c>
      <c r="C37" s="196" t="s">
        <v>293</v>
      </c>
      <c r="D37" s="163" t="s">
        <v>303</v>
      </c>
      <c r="E37" s="102" t="s">
        <v>304</v>
      </c>
      <c r="F37" s="153" t="s">
        <v>305</v>
      </c>
      <c r="G37" s="153" t="s">
        <v>42</v>
      </c>
      <c r="H37" s="153">
        <v>3</v>
      </c>
      <c r="I37" s="143" t="s">
        <v>58</v>
      </c>
      <c r="J37" s="153" t="s">
        <v>306</v>
      </c>
      <c r="K37" s="148">
        <v>45689</v>
      </c>
      <c r="L37" s="149">
        <v>46021</v>
      </c>
      <c r="M37" s="32">
        <v>1</v>
      </c>
      <c r="N37" s="34">
        <v>0</v>
      </c>
      <c r="O37" s="34">
        <v>0</v>
      </c>
      <c r="P37" s="34">
        <v>0</v>
      </c>
      <c r="Q37" s="34">
        <v>0</v>
      </c>
      <c r="R37" s="34">
        <v>1</v>
      </c>
      <c r="S37" s="36">
        <f t="shared" si="4"/>
        <v>1</v>
      </c>
      <c r="T37" s="37" t="s">
        <v>448</v>
      </c>
      <c r="U37" s="38" t="s">
        <v>422</v>
      </c>
      <c r="V37" s="37" t="s">
        <v>449</v>
      </c>
      <c r="W37" s="35" t="s">
        <v>503</v>
      </c>
      <c r="X37" s="20">
        <v>1</v>
      </c>
      <c r="Y37" s="22">
        <v>0</v>
      </c>
      <c r="Z37" s="22">
        <v>0</v>
      </c>
      <c r="AA37" s="22">
        <v>0</v>
      </c>
      <c r="AB37" s="22">
        <v>0</v>
      </c>
      <c r="AC37" s="34">
        <v>0</v>
      </c>
      <c r="AD37" s="36">
        <f t="shared" si="0"/>
        <v>0</v>
      </c>
      <c r="AE37" s="37"/>
      <c r="AF37" s="37"/>
      <c r="AG37" s="37"/>
      <c r="AH37" s="39"/>
      <c r="AI37" s="38"/>
      <c r="AJ37" s="20">
        <v>1</v>
      </c>
      <c r="AK37" s="22">
        <v>0</v>
      </c>
      <c r="AL37" s="22">
        <v>0</v>
      </c>
      <c r="AM37" s="22">
        <v>0</v>
      </c>
      <c r="AN37" s="22">
        <v>0</v>
      </c>
      <c r="AO37" s="34">
        <f t="shared" si="7"/>
        <v>0</v>
      </c>
      <c r="AP37" s="36">
        <f>IFERROR(AO37/AJ37,"")</f>
        <v>0</v>
      </c>
      <c r="AQ37" s="61"/>
      <c r="AR37" s="61"/>
      <c r="AS37" s="61"/>
      <c r="AT37" s="49"/>
      <c r="AU37" s="50"/>
      <c r="AV37" s="40">
        <f t="shared" si="2"/>
        <v>3</v>
      </c>
      <c r="AW37" s="34">
        <f t="shared" si="3"/>
        <v>1</v>
      </c>
      <c r="AX37" s="36">
        <f t="shared" si="5"/>
        <v>0.33333333333333331</v>
      </c>
      <c r="AY37" s="238"/>
    </row>
    <row r="38" spans="1:51" s="29" customFormat="1" ht="120" x14ac:dyDescent="0.25">
      <c r="A38" s="30" t="s">
        <v>285</v>
      </c>
      <c r="B38" s="31" t="s">
        <v>294</v>
      </c>
      <c r="C38" s="196" t="s">
        <v>293</v>
      </c>
      <c r="D38" s="163" t="s">
        <v>307</v>
      </c>
      <c r="E38" s="102" t="s">
        <v>308</v>
      </c>
      <c r="F38" s="153" t="s">
        <v>309</v>
      </c>
      <c r="G38" s="153" t="s">
        <v>42</v>
      </c>
      <c r="H38" s="153">
        <v>1</v>
      </c>
      <c r="I38" s="143" t="s">
        <v>58</v>
      </c>
      <c r="J38" s="147" t="s">
        <v>142</v>
      </c>
      <c r="K38" s="148">
        <v>45839</v>
      </c>
      <c r="L38" s="149">
        <v>45930</v>
      </c>
      <c r="M38" s="32">
        <v>0</v>
      </c>
      <c r="N38" s="34">
        <v>0</v>
      </c>
      <c r="O38" s="34">
        <v>0</v>
      </c>
      <c r="P38" s="34">
        <v>0</v>
      </c>
      <c r="Q38" s="34">
        <v>0</v>
      </c>
      <c r="R38" s="34">
        <f t="shared" si="8"/>
        <v>0</v>
      </c>
      <c r="S38" s="36" t="str">
        <f t="shared" si="4"/>
        <v/>
      </c>
      <c r="T38" s="33" t="s">
        <v>450</v>
      </c>
      <c r="U38" s="33"/>
      <c r="V38" s="37" t="s">
        <v>440</v>
      </c>
      <c r="W38" s="38" t="s">
        <v>423</v>
      </c>
      <c r="X38" s="20">
        <v>1</v>
      </c>
      <c r="Y38" s="22">
        <v>0</v>
      </c>
      <c r="Z38" s="22">
        <v>0</v>
      </c>
      <c r="AA38" s="22">
        <v>0</v>
      </c>
      <c r="AB38" s="22">
        <v>0</v>
      </c>
      <c r="AC38" s="34">
        <f t="shared" si="6"/>
        <v>0</v>
      </c>
      <c r="AD38" s="36">
        <f t="shared" si="0"/>
        <v>0</v>
      </c>
      <c r="AE38" s="37"/>
      <c r="AF38" s="37"/>
      <c r="AG38" s="37"/>
      <c r="AH38" s="39"/>
      <c r="AI38" s="38"/>
      <c r="AJ38" s="20">
        <v>0</v>
      </c>
      <c r="AK38" s="22">
        <v>0</v>
      </c>
      <c r="AL38" s="22">
        <v>0</v>
      </c>
      <c r="AM38" s="22">
        <v>0</v>
      </c>
      <c r="AN38" s="22">
        <v>0</v>
      </c>
      <c r="AO38" s="34">
        <f t="shared" si="7"/>
        <v>0</v>
      </c>
      <c r="AP38" s="36" t="str">
        <f t="shared" ref="AP38:AP71" si="9">IFERROR(AO38/AJ38,"")</f>
        <v/>
      </c>
      <c r="AQ38" s="61"/>
      <c r="AR38" s="61"/>
      <c r="AS38" s="63"/>
      <c r="AT38" s="49"/>
      <c r="AU38" s="50"/>
      <c r="AV38" s="40">
        <f t="shared" si="2"/>
        <v>1</v>
      </c>
      <c r="AW38" s="34">
        <f t="shared" si="3"/>
        <v>0</v>
      </c>
      <c r="AX38" s="36">
        <f t="shared" si="5"/>
        <v>0</v>
      </c>
      <c r="AY38" s="238"/>
    </row>
    <row r="39" spans="1:51" s="29" customFormat="1" ht="224.25" customHeight="1" x14ac:dyDescent="0.25">
      <c r="A39" s="30" t="s">
        <v>285</v>
      </c>
      <c r="B39" s="31" t="s">
        <v>294</v>
      </c>
      <c r="C39" s="196" t="s">
        <v>293</v>
      </c>
      <c r="D39" s="163" t="s">
        <v>310</v>
      </c>
      <c r="E39" s="102" t="s">
        <v>311</v>
      </c>
      <c r="F39" s="152" t="s">
        <v>312</v>
      </c>
      <c r="G39" s="152" t="s">
        <v>42</v>
      </c>
      <c r="H39" s="153">
        <v>3</v>
      </c>
      <c r="I39" s="143" t="s">
        <v>58</v>
      </c>
      <c r="J39" s="152" t="s">
        <v>313</v>
      </c>
      <c r="K39" s="148">
        <v>45717</v>
      </c>
      <c r="L39" s="149">
        <v>45991</v>
      </c>
      <c r="M39" s="32">
        <v>1</v>
      </c>
      <c r="N39" s="34">
        <v>0</v>
      </c>
      <c r="O39" s="34">
        <v>0</v>
      </c>
      <c r="P39" s="34">
        <v>0</v>
      </c>
      <c r="Q39" s="34">
        <v>0</v>
      </c>
      <c r="R39" s="34">
        <v>1</v>
      </c>
      <c r="S39" s="36">
        <f t="shared" si="4"/>
        <v>1</v>
      </c>
      <c r="T39" s="33" t="s">
        <v>451</v>
      </c>
      <c r="U39" s="33" t="s">
        <v>422</v>
      </c>
      <c r="V39" s="37" t="s">
        <v>452</v>
      </c>
      <c r="W39" s="35" t="s">
        <v>503</v>
      </c>
      <c r="X39" s="20">
        <v>1</v>
      </c>
      <c r="Y39" s="22">
        <v>0</v>
      </c>
      <c r="Z39" s="22">
        <v>0</v>
      </c>
      <c r="AA39" s="22">
        <v>0</v>
      </c>
      <c r="AB39" s="22">
        <v>0</v>
      </c>
      <c r="AC39" s="34">
        <f t="shared" si="6"/>
        <v>0</v>
      </c>
      <c r="AD39" s="36">
        <f t="shared" si="0"/>
        <v>0</v>
      </c>
      <c r="AE39" s="37"/>
      <c r="AF39" s="37"/>
      <c r="AG39" s="37"/>
      <c r="AH39" s="39"/>
      <c r="AI39" s="38"/>
      <c r="AJ39" s="20">
        <v>1</v>
      </c>
      <c r="AK39" s="22">
        <v>0</v>
      </c>
      <c r="AL39" s="22">
        <v>0</v>
      </c>
      <c r="AM39" s="22">
        <v>0</v>
      </c>
      <c r="AN39" s="22">
        <v>0</v>
      </c>
      <c r="AO39" s="34">
        <f t="shared" si="7"/>
        <v>0</v>
      </c>
      <c r="AP39" s="36">
        <f t="shared" si="9"/>
        <v>0</v>
      </c>
      <c r="AQ39" s="61"/>
      <c r="AR39" s="61"/>
      <c r="AS39" s="61"/>
      <c r="AT39" s="49"/>
      <c r="AU39" s="50"/>
      <c r="AV39" s="40">
        <f t="shared" si="2"/>
        <v>3</v>
      </c>
      <c r="AW39" s="34">
        <f t="shared" si="3"/>
        <v>1</v>
      </c>
      <c r="AX39" s="36">
        <f t="shared" si="5"/>
        <v>0.33333333333333331</v>
      </c>
      <c r="AY39" s="238"/>
    </row>
    <row r="40" spans="1:51" s="29" customFormat="1" ht="218.25" customHeight="1" x14ac:dyDescent="0.25">
      <c r="A40" s="30" t="s">
        <v>285</v>
      </c>
      <c r="B40" s="31" t="s">
        <v>294</v>
      </c>
      <c r="C40" s="196" t="s">
        <v>293</v>
      </c>
      <c r="D40" s="163" t="s">
        <v>314</v>
      </c>
      <c r="E40" s="102" t="s">
        <v>145</v>
      </c>
      <c r="F40" s="107" t="s">
        <v>315</v>
      </c>
      <c r="G40" s="153" t="s">
        <v>42</v>
      </c>
      <c r="H40" s="153">
        <v>1</v>
      </c>
      <c r="I40" s="143" t="s">
        <v>58</v>
      </c>
      <c r="J40" s="147" t="s">
        <v>58</v>
      </c>
      <c r="K40" s="143">
        <v>45931</v>
      </c>
      <c r="L40" s="144">
        <v>45991</v>
      </c>
      <c r="M40" s="32">
        <v>0</v>
      </c>
      <c r="N40" s="34">
        <v>0</v>
      </c>
      <c r="O40" s="34">
        <v>0</v>
      </c>
      <c r="P40" s="34">
        <v>0</v>
      </c>
      <c r="Q40" s="34">
        <v>0</v>
      </c>
      <c r="R40" s="34">
        <f t="shared" si="8"/>
        <v>0</v>
      </c>
      <c r="S40" s="36" t="str">
        <f t="shared" si="4"/>
        <v/>
      </c>
      <c r="T40" s="33"/>
      <c r="U40" s="33"/>
      <c r="V40" s="37" t="s">
        <v>453</v>
      </c>
      <c r="W40" s="38" t="s">
        <v>423</v>
      </c>
      <c r="X40" s="20">
        <v>0</v>
      </c>
      <c r="Y40" s="22">
        <v>0</v>
      </c>
      <c r="Z40" s="22">
        <v>0</v>
      </c>
      <c r="AA40" s="22">
        <v>0</v>
      </c>
      <c r="AB40" s="22">
        <v>0</v>
      </c>
      <c r="AC40" s="34">
        <f t="shared" si="6"/>
        <v>0</v>
      </c>
      <c r="AD40" s="36" t="str">
        <f t="shared" si="0"/>
        <v/>
      </c>
      <c r="AE40" s="37"/>
      <c r="AF40" s="37"/>
      <c r="AG40" s="37"/>
      <c r="AH40" s="39"/>
      <c r="AI40" s="38"/>
      <c r="AJ40" s="20">
        <v>1</v>
      </c>
      <c r="AK40" s="22">
        <v>0</v>
      </c>
      <c r="AL40" s="22">
        <v>0</v>
      </c>
      <c r="AM40" s="22">
        <v>0</v>
      </c>
      <c r="AN40" s="22">
        <v>0</v>
      </c>
      <c r="AO40" s="34">
        <f t="shared" si="7"/>
        <v>0</v>
      </c>
      <c r="AP40" s="36">
        <f t="shared" si="9"/>
        <v>0</v>
      </c>
      <c r="AQ40" s="64"/>
      <c r="AR40" s="64"/>
      <c r="AS40" s="64"/>
      <c r="AT40" s="49"/>
      <c r="AU40" s="50"/>
      <c r="AV40" s="40">
        <f t="shared" si="2"/>
        <v>1</v>
      </c>
      <c r="AW40" s="34">
        <f t="shared" si="3"/>
        <v>0</v>
      </c>
      <c r="AX40" s="36">
        <f t="shared" si="5"/>
        <v>0</v>
      </c>
      <c r="AY40" s="238"/>
    </row>
    <row r="41" spans="1:51" s="29" customFormat="1" ht="110.25" x14ac:dyDescent="0.25">
      <c r="A41" s="30" t="s">
        <v>285</v>
      </c>
      <c r="B41" s="31" t="s">
        <v>294</v>
      </c>
      <c r="C41" s="196" t="s">
        <v>293</v>
      </c>
      <c r="D41" s="163" t="s">
        <v>316</v>
      </c>
      <c r="E41" s="102" t="s">
        <v>317</v>
      </c>
      <c r="F41" s="153" t="s">
        <v>318</v>
      </c>
      <c r="G41" s="153" t="s">
        <v>42</v>
      </c>
      <c r="H41" s="153">
        <v>2</v>
      </c>
      <c r="I41" s="143" t="s">
        <v>58</v>
      </c>
      <c r="J41" s="147" t="s">
        <v>58</v>
      </c>
      <c r="K41" s="148">
        <v>45778</v>
      </c>
      <c r="L41" s="149">
        <v>46021</v>
      </c>
      <c r="M41" s="32">
        <v>1</v>
      </c>
      <c r="N41" s="34">
        <v>0</v>
      </c>
      <c r="O41" s="34">
        <v>0</v>
      </c>
      <c r="P41" s="34">
        <v>0</v>
      </c>
      <c r="Q41" s="34">
        <v>0</v>
      </c>
      <c r="R41" s="34">
        <f t="shared" si="8"/>
        <v>0</v>
      </c>
      <c r="S41" s="36">
        <f t="shared" si="4"/>
        <v>0</v>
      </c>
      <c r="T41" s="216" t="s">
        <v>454</v>
      </c>
      <c r="U41" s="216" t="s">
        <v>455</v>
      </c>
      <c r="V41" s="198" t="s">
        <v>516</v>
      </c>
      <c r="W41" s="190" t="s">
        <v>503</v>
      </c>
      <c r="X41" s="20">
        <v>0</v>
      </c>
      <c r="Y41" s="22">
        <v>0</v>
      </c>
      <c r="Z41" s="22">
        <v>0</v>
      </c>
      <c r="AA41" s="22">
        <v>0</v>
      </c>
      <c r="AB41" s="22">
        <v>0</v>
      </c>
      <c r="AC41" s="34">
        <f t="shared" si="6"/>
        <v>0</v>
      </c>
      <c r="AD41" s="36" t="str">
        <f t="shared" si="0"/>
        <v/>
      </c>
      <c r="AE41" s="37"/>
      <c r="AF41" s="37"/>
      <c r="AG41" s="37"/>
      <c r="AH41" s="39"/>
      <c r="AI41" s="38"/>
      <c r="AJ41" s="20">
        <v>1</v>
      </c>
      <c r="AK41" s="22">
        <v>0</v>
      </c>
      <c r="AL41" s="22">
        <v>0</v>
      </c>
      <c r="AM41" s="22">
        <v>0</v>
      </c>
      <c r="AN41" s="22">
        <v>0</v>
      </c>
      <c r="AO41" s="34">
        <f t="shared" si="7"/>
        <v>0</v>
      </c>
      <c r="AP41" s="36">
        <f t="shared" si="9"/>
        <v>0</v>
      </c>
      <c r="AQ41" s="64"/>
      <c r="AR41" s="65"/>
      <c r="AS41" s="64"/>
      <c r="AT41" s="49"/>
      <c r="AU41" s="50"/>
      <c r="AV41" s="40">
        <f t="shared" si="2"/>
        <v>2</v>
      </c>
      <c r="AW41" s="34">
        <f t="shared" si="3"/>
        <v>0</v>
      </c>
      <c r="AX41" s="36">
        <f t="shared" si="5"/>
        <v>0</v>
      </c>
      <c r="AY41" s="238"/>
    </row>
    <row r="42" spans="1:51" s="29" customFormat="1" ht="245.25" customHeight="1" x14ac:dyDescent="0.25">
      <c r="A42" s="30" t="s">
        <v>285</v>
      </c>
      <c r="B42" s="31" t="s">
        <v>294</v>
      </c>
      <c r="C42" s="196" t="s">
        <v>293</v>
      </c>
      <c r="D42" s="163" t="s">
        <v>319</v>
      </c>
      <c r="E42" s="145" t="s">
        <v>320</v>
      </c>
      <c r="F42" s="156" t="s">
        <v>321</v>
      </c>
      <c r="G42" s="153" t="s">
        <v>42</v>
      </c>
      <c r="H42" s="107">
        <v>5</v>
      </c>
      <c r="I42" s="143" t="s">
        <v>58</v>
      </c>
      <c r="J42" s="107" t="s">
        <v>58</v>
      </c>
      <c r="K42" s="148">
        <v>45689</v>
      </c>
      <c r="L42" s="149">
        <v>46021</v>
      </c>
      <c r="M42" s="32">
        <v>1</v>
      </c>
      <c r="N42" s="34">
        <v>0</v>
      </c>
      <c r="O42" s="34">
        <v>0</v>
      </c>
      <c r="P42" s="34">
        <v>0</v>
      </c>
      <c r="Q42" s="34">
        <v>0</v>
      </c>
      <c r="R42" s="34">
        <v>1</v>
      </c>
      <c r="S42" s="36">
        <f t="shared" si="4"/>
        <v>1</v>
      </c>
      <c r="T42" s="216" t="s">
        <v>456</v>
      </c>
      <c r="U42" s="216" t="s">
        <v>422</v>
      </c>
      <c r="V42" s="198" t="s">
        <v>517</v>
      </c>
      <c r="W42" s="190" t="s">
        <v>503</v>
      </c>
      <c r="X42" s="20">
        <v>2</v>
      </c>
      <c r="Y42" s="22">
        <v>0</v>
      </c>
      <c r="Z42" s="22">
        <v>0</v>
      </c>
      <c r="AA42" s="22">
        <v>0</v>
      </c>
      <c r="AB42" s="22">
        <v>0</v>
      </c>
      <c r="AC42" s="34">
        <f t="shared" si="6"/>
        <v>0</v>
      </c>
      <c r="AD42" s="36">
        <f t="shared" si="0"/>
        <v>0</v>
      </c>
      <c r="AE42" s="37"/>
      <c r="AF42" s="37"/>
      <c r="AG42" s="37"/>
      <c r="AH42" s="39"/>
      <c r="AI42" s="38"/>
      <c r="AJ42" s="20">
        <v>2</v>
      </c>
      <c r="AK42" s="22">
        <v>0</v>
      </c>
      <c r="AL42" s="22">
        <v>0</v>
      </c>
      <c r="AM42" s="22">
        <v>0</v>
      </c>
      <c r="AN42" s="22">
        <v>0</v>
      </c>
      <c r="AO42" s="34">
        <f t="shared" si="7"/>
        <v>0</v>
      </c>
      <c r="AP42" s="36">
        <f t="shared" si="9"/>
        <v>0</v>
      </c>
      <c r="AQ42" s="33"/>
      <c r="AR42" s="33"/>
      <c r="AS42" s="64"/>
      <c r="AT42" s="39"/>
      <c r="AU42" s="38"/>
      <c r="AV42" s="40">
        <f t="shared" si="2"/>
        <v>5</v>
      </c>
      <c r="AW42" s="34">
        <f t="shared" si="3"/>
        <v>1</v>
      </c>
      <c r="AX42" s="36">
        <f t="shared" si="5"/>
        <v>0.2</v>
      </c>
      <c r="AY42" s="238"/>
    </row>
    <row r="43" spans="1:51" s="29" customFormat="1" ht="316.5" customHeight="1" x14ac:dyDescent="0.25">
      <c r="A43" s="30" t="s">
        <v>285</v>
      </c>
      <c r="B43" s="31" t="s">
        <v>294</v>
      </c>
      <c r="C43" s="196" t="s">
        <v>293</v>
      </c>
      <c r="D43" s="163" t="s">
        <v>322</v>
      </c>
      <c r="E43" s="102" t="s">
        <v>323</v>
      </c>
      <c r="F43" s="107" t="s">
        <v>324</v>
      </c>
      <c r="G43" s="153" t="s">
        <v>42</v>
      </c>
      <c r="H43" s="107">
        <v>2</v>
      </c>
      <c r="I43" s="143" t="s">
        <v>58</v>
      </c>
      <c r="J43" s="107" t="s">
        <v>58</v>
      </c>
      <c r="K43" s="148">
        <v>45664</v>
      </c>
      <c r="L43" s="149">
        <v>45777</v>
      </c>
      <c r="M43" s="32">
        <v>2</v>
      </c>
      <c r="N43" s="34">
        <v>0</v>
      </c>
      <c r="O43" s="34">
        <v>0</v>
      </c>
      <c r="P43" s="34">
        <v>0</v>
      </c>
      <c r="Q43" s="34">
        <v>0</v>
      </c>
      <c r="R43" s="34">
        <v>2</v>
      </c>
      <c r="S43" s="36">
        <f t="shared" si="4"/>
        <v>1</v>
      </c>
      <c r="T43" s="216" t="s">
        <v>457</v>
      </c>
      <c r="U43" s="216" t="s">
        <v>422</v>
      </c>
      <c r="V43" s="198" t="s">
        <v>519</v>
      </c>
      <c r="W43" s="190" t="s">
        <v>420</v>
      </c>
      <c r="X43" s="20">
        <v>0</v>
      </c>
      <c r="Y43" s="22">
        <v>0</v>
      </c>
      <c r="Z43" s="22">
        <v>0</v>
      </c>
      <c r="AA43" s="22">
        <v>0</v>
      </c>
      <c r="AB43" s="22">
        <v>0</v>
      </c>
      <c r="AC43" s="34">
        <f t="shared" si="6"/>
        <v>0</v>
      </c>
      <c r="AD43" s="36" t="str">
        <f t="shared" si="0"/>
        <v/>
      </c>
      <c r="AE43" s="37"/>
      <c r="AF43" s="37"/>
      <c r="AG43" s="37"/>
      <c r="AH43" s="39"/>
      <c r="AI43" s="38"/>
      <c r="AJ43" s="20">
        <v>0</v>
      </c>
      <c r="AK43" s="22">
        <v>0</v>
      </c>
      <c r="AL43" s="22">
        <v>0</v>
      </c>
      <c r="AM43" s="22">
        <v>0</v>
      </c>
      <c r="AN43" s="22">
        <v>0</v>
      </c>
      <c r="AO43" s="34">
        <f t="shared" si="7"/>
        <v>0</v>
      </c>
      <c r="AP43" s="36" t="str">
        <f t="shared" si="9"/>
        <v/>
      </c>
      <c r="AQ43" s="64"/>
      <c r="AR43" s="64"/>
      <c r="AS43" s="64"/>
      <c r="AT43" s="49"/>
      <c r="AU43" s="50"/>
      <c r="AV43" s="40">
        <f t="shared" si="2"/>
        <v>2</v>
      </c>
      <c r="AW43" s="34">
        <f t="shared" si="3"/>
        <v>2</v>
      </c>
      <c r="AX43" s="36">
        <f t="shared" si="5"/>
        <v>1</v>
      </c>
      <c r="AY43" s="238"/>
    </row>
    <row r="44" spans="1:51" s="29" customFormat="1" ht="260.25" customHeight="1" x14ac:dyDescent="0.25">
      <c r="A44" s="30" t="s">
        <v>285</v>
      </c>
      <c r="B44" s="31" t="s">
        <v>294</v>
      </c>
      <c r="C44" s="196" t="s">
        <v>293</v>
      </c>
      <c r="D44" s="163" t="s">
        <v>325</v>
      </c>
      <c r="E44" s="102" t="s">
        <v>326</v>
      </c>
      <c r="F44" s="107" t="s">
        <v>327</v>
      </c>
      <c r="G44" s="153" t="s">
        <v>42</v>
      </c>
      <c r="H44" s="153">
        <v>2</v>
      </c>
      <c r="I44" s="143" t="s">
        <v>58</v>
      </c>
      <c r="J44" s="147" t="s">
        <v>58</v>
      </c>
      <c r="K44" s="148">
        <v>45689</v>
      </c>
      <c r="L44" s="149">
        <v>45777</v>
      </c>
      <c r="M44" s="32">
        <v>2</v>
      </c>
      <c r="N44" s="34">
        <v>0</v>
      </c>
      <c r="O44" s="34">
        <v>0</v>
      </c>
      <c r="P44" s="34">
        <v>0</v>
      </c>
      <c r="Q44" s="34">
        <v>0</v>
      </c>
      <c r="R44" s="34">
        <v>2</v>
      </c>
      <c r="S44" s="36">
        <f t="shared" si="4"/>
        <v>1</v>
      </c>
      <c r="T44" s="216" t="s">
        <v>458</v>
      </c>
      <c r="U44" s="216" t="s">
        <v>422</v>
      </c>
      <c r="V44" s="198" t="s">
        <v>518</v>
      </c>
      <c r="W44" s="190" t="s">
        <v>420</v>
      </c>
      <c r="X44" s="20">
        <v>0</v>
      </c>
      <c r="Y44" s="22">
        <v>0</v>
      </c>
      <c r="Z44" s="22">
        <v>0</v>
      </c>
      <c r="AA44" s="22">
        <v>0</v>
      </c>
      <c r="AB44" s="22">
        <v>0</v>
      </c>
      <c r="AC44" s="34">
        <f t="shared" si="6"/>
        <v>0</v>
      </c>
      <c r="AD44" s="36" t="str">
        <f t="shared" si="0"/>
        <v/>
      </c>
      <c r="AE44" s="37"/>
      <c r="AF44" s="37"/>
      <c r="AG44" s="37"/>
      <c r="AH44" s="39"/>
      <c r="AI44" s="38"/>
      <c r="AJ44" s="20">
        <v>0</v>
      </c>
      <c r="AK44" s="22">
        <v>0</v>
      </c>
      <c r="AL44" s="22">
        <v>0</v>
      </c>
      <c r="AM44" s="22">
        <v>0</v>
      </c>
      <c r="AN44" s="22">
        <v>0</v>
      </c>
      <c r="AO44" s="34">
        <f t="shared" si="7"/>
        <v>0</v>
      </c>
      <c r="AP44" s="36" t="str">
        <f t="shared" si="9"/>
        <v/>
      </c>
      <c r="AQ44" s="64"/>
      <c r="AR44" s="64"/>
      <c r="AS44" s="64"/>
      <c r="AT44" s="49"/>
      <c r="AU44" s="50"/>
      <c r="AV44" s="40">
        <f t="shared" si="2"/>
        <v>2</v>
      </c>
      <c r="AW44" s="34">
        <f t="shared" si="3"/>
        <v>2</v>
      </c>
      <c r="AX44" s="36">
        <f t="shared" si="5"/>
        <v>1</v>
      </c>
      <c r="AY44" s="238"/>
    </row>
    <row r="45" spans="1:51" s="29" customFormat="1" ht="90" x14ac:dyDescent="0.25">
      <c r="A45" s="30" t="s">
        <v>285</v>
      </c>
      <c r="B45" s="31" t="s">
        <v>294</v>
      </c>
      <c r="C45" s="196" t="s">
        <v>293</v>
      </c>
      <c r="D45" s="163" t="s">
        <v>328</v>
      </c>
      <c r="E45" s="102" t="s">
        <v>329</v>
      </c>
      <c r="F45" s="107" t="s">
        <v>330</v>
      </c>
      <c r="G45" s="107" t="s">
        <v>42</v>
      </c>
      <c r="H45" s="107">
        <v>2</v>
      </c>
      <c r="I45" s="143" t="s">
        <v>58</v>
      </c>
      <c r="J45" s="147" t="s">
        <v>58</v>
      </c>
      <c r="K45" s="148">
        <v>45689</v>
      </c>
      <c r="L45" s="149">
        <v>45869</v>
      </c>
      <c r="M45" s="32">
        <v>0</v>
      </c>
      <c r="N45" s="34">
        <v>0</v>
      </c>
      <c r="O45" s="34">
        <v>0</v>
      </c>
      <c r="P45" s="34">
        <v>0</v>
      </c>
      <c r="Q45" s="34">
        <v>0</v>
      </c>
      <c r="R45" s="34">
        <f t="shared" si="8"/>
        <v>0</v>
      </c>
      <c r="S45" s="36" t="str">
        <f t="shared" si="4"/>
        <v/>
      </c>
      <c r="T45" s="198" t="s">
        <v>459</v>
      </c>
      <c r="U45" s="216"/>
      <c r="V45" s="198" t="s">
        <v>440</v>
      </c>
      <c r="W45" s="190" t="s">
        <v>423</v>
      </c>
      <c r="X45" s="20">
        <v>2</v>
      </c>
      <c r="Y45" s="22">
        <v>0</v>
      </c>
      <c r="Z45" s="22">
        <v>0</v>
      </c>
      <c r="AA45" s="22">
        <v>0</v>
      </c>
      <c r="AB45" s="22">
        <v>0</v>
      </c>
      <c r="AC45" s="34">
        <f t="shared" si="6"/>
        <v>0</v>
      </c>
      <c r="AD45" s="36">
        <f>IFERROR(AC45/X45,"")</f>
        <v>0</v>
      </c>
      <c r="AE45" s="37"/>
      <c r="AF45" s="37"/>
      <c r="AG45" s="37"/>
      <c r="AH45" s="39"/>
      <c r="AI45" s="38"/>
      <c r="AJ45" s="20">
        <v>0</v>
      </c>
      <c r="AK45" s="22">
        <v>0</v>
      </c>
      <c r="AL45" s="22">
        <v>0</v>
      </c>
      <c r="AM45" s="22">
        <v>0</v>
      </c>
      <c r="AN45" s="22">
        <v>0</v>
      </c>
      <c r="AO45" s="34">
        <f t="shared" si="7"/>
        <v>0</v>
      </c>
      <c r="AP45" s="36" t="str">
        <f t="shared" si="9"/>
        <v/>
      </c>
      <c r="AQ45" s="64"/>
      <c r="AR45" s="64"/>
      <c r="AS45" s="64"/>
      <c r="AT45" s="49"/>
      <c r="AU45" s="50"/>
      <c r="AV45" s="40">
        <f t="shared" si="2"/>
        <v>2</v>
      </c>
      <c r="AW45" s="34">
        <f t="shared" si="3"/>
        <v>0</v>
      </c>
      <c r="AX45" s="36">
        <f t="shared" si="5"/>
        <v>0</v>
      </c>
      <c r="AY45" s="238"/>
    </row>
    <row r="46" spans="1:51" s="29" customFormat="1" ht="339" customHeight="1" x14ac:dyDescent="0.25">
      <c r="A46" s="30" t="s">
        <v>285</v>
      </c>
      <c r="B46" s="31" t="s">
        <v>294</v>
      </c>
      <c r="C46" s="196" t="s">
        <v>293</v>
      </c>
      <c r="D46" s="163" t="s">
        <v>331</v>
      </c>
      <c r="E46" s="102" t="s">
        <v>332</v>
      </c>
      <c r="F46" s="153" t="s">
        <v>333</v>
      </c>
      <c r="G46" s="153" t="s">
        <v>42</v>
      </c>
      <c r="H46" s="153">
        <v>2</v>
      </c>
      <c r="I46" s="143" t="s">
        <v>58</v>
      </c>
      <c r="J46" s="147" t="s">
        <v>58</v>
      </c>
      <c r="K46" s="148">
        <v>45689</v>
      </c>
      <c r="L46" s="149">
        <v>45777</v>
      </c>
      <c r="M46" s="32">
        <v>2</v>
      </c>
      <c r="N46" s="34">
        <v>0</v>
      </c>
      <c r="O46" s="34">
        <v>0</v>
      </c>
      <c r="P46" s="34">
        <v>0</v>
      </c>
      <c r="Q46" s="34">
        <v>0</v>
      </c>
      <c r="R46" s="34">
        <v>2</v>
      </c>
      <c r="S46" s="36">
        <f>IFERROR(R46/M46,"")</f>
        <v>1</v>
      </c>
      <c r="T46" s="102" t="s">
        <v>460</v>
      </c>
      <c r="U46" s="102" t="s">
        <v>422</v>
      </c>
      <c r="V46" s="198" t="s">
        <v>520</v>
      </c>
      <c r="W46" s="190" t="s">
        <v>420</v>
      </c>
      <c r="X46" s="20">
        <v>0</v>
      </c>
      <c r="Y46" s="22">
        <v>0</v>
      </c>
      <c r="Z46" s="22">
        <v>0</v>
      </c>
      <c r="AA46" s="22">
        <v>0</v>
      </c>
      <c r="AB46" s="22">
        <v>0</v>
      </c>
      <c r="AC46" s="34">
        <f t="shared" si="6"/>
        <v>0</v>
      </c>
      <c r="AD46" s="36" t="str">
        <f>IFERROR(AC46/X46,"")</f>
        <v/>
      </c>
      <c r="AE46" s="37"/>
      <c r="AF46" s="37"/>
      <c r="AG46" s="37"/>
      <c r="AH46" s="39"/>
      <c r="AI46" s="38"/>
      <c r="AJ46" s="20">
        <v>0</v>
      </c>
      <c r="AK46" s="22">
        <v>0</v>
      </c>
      <c r="AL46" s="22">
        <v>0</v>
      </c>
      <c r="AM46" s="22">
        <v>0</v>
      </c>
      <c r="AN46" s="22">
        <v>0</v>
      </c>
      <c r="AO46" s="34">
        <f t="shared" si="7"/>
        <v>0</v>
      </c>
      <c r="AP46" s="36" t="str">
        <f t="shared" si="9"/>
        <v/>
      </c>
      <c r="AQ46" s="64"/>
      <c r="AR46" s="64"/>
      <c r="AS46" s="64"/>
      <c r="AT46" s="49"/>
      <c r="AU46" s="50"/>
      <c r="AV46" s="40">
        <f t="shared" si="2"/>
        <v>2</v>
      </c>
      <c r="AW46" s="34">
        <f t="shared" si="3"/>
        <v>2</v>
      </c>
      <c r="AX46" s="36">
        <f t="shared" si="5"/>
        <v>1</v>
      </c>
      <c r="AY46" s="238"/>
    </row>
    <row r="47" spans="1:51" s="29" customFormat="1" ht="162.75" customHeight="1" x14ac:dyDescent="0.25">
      <c r="A47" s="30" t="s">
        <v>285</v>
      </c>
      <c r="B47" s="31" t="s">
        <v>294</v>
      </c>
      <c r="C47" s="196" t="s">
        <v>293</v>
      </c>
      <c r="D47" s="163" t="s">
        <v>334</v>
      </c>
      <c r="E47" s="145" t="s">
        <v>335</v>
      </c>
      <c r="F47" s="153" t="s">
        <v>336</v>
      </c>
      <c r="G47" s="153" t="s">
        <v>42</v>
      </c>
      <c r="H47" s="153">
        <v>4</v>
      </c>
      <c r="I47" s="143" t="s">
        <v>58</v>
      </c>
      <c r="J47" s="147" t="s">
        <v>90</v>
      </c>
      <c r="K47" s="148">
        <v>45689</v>
      </c>
      <c r="L47" s="149">
        <v>46021</v>
      </c>
      <c r="M47" s="32">
        <v>1</v>
      </c>
      <c r="N47" s="34">
        <v>0</v>
      </c>
      <c r="O47" s="34">
        <v>0</v>
      </c>
      <c r="P47" s="34">
        <v>0</v>
      </c>
      <c r="Q47" s="34">
        <v>0</v>
      </c>
      <c r="R47" s="34">
        <v>1</v>
      </c>
      <c r="S47" s="36">
        <f t="shared" ref="S47:S52" si="10">IFERROR(R47/M47,"")</f>
        <v>1</v>
      </c>
      <c r="T47" s="102" t="s">
        <v>461</v>
      </c>
      <c r="U47" s="102" t="s">
        <v>422</v>
      </c>
      <c r="V47" s="198" t="s">
        <v>521</v>
      </c>
      <c r="W47" s="190" t="s">
        <v>503</v>
      </c>
      <c r="X47" s="20">
        <v>3</v>
      </c>
      <c r="Y47" s="22">
        <v>0</v>
      </c>
      <c r="Z47" s="22">
        <v>0</v>
      </c>
      <c r="AA47" s="22">
        <v>0</v>
      </c>
      <c r="AB47" s="22">
        <v>0</v>
      </c>
      <c r="AC47" s="34">
        <f t="shared" si="6"/>
        <v>0</v>
      </c>
      <c r="AD47" s="36">
        <f t="shared" ref="AD47:AD52" si="11">IFERROR(AC47/X47,"")</f>
        <v>0</v>
      </c>
      <c r="AE47" s="37"/>
      <c r="AF47" s="37"/>
      <c r="AG47" s="37"/>
      <c r="AH47" s="39"/>
      <c r="AI47" s="38"/>
      <c r="AJ47" s="20">
        <v>0</v>
      </c>
      <c r="AK47" s="22">
        <v>0</v>
      </c>
      <c r="AL47" s="22">
        <v>0</v>
      </c>
      <c r="AM47" s="22">
        <v>0</v>
      </c>
      <c r="AN47" s="22">
        <v>0</v>
      </c>
      <c r="AO47" s="34">
        <f t="shared" si="7"/>
        <v>0</v>
      </c>
      <c r="AP47" s="36" t="str">
        <f t="shared" si="9"/>
        <v/>
      </c>
      <c r="AQ47" s="191"/>
      <c r="AR47" s="191"/>
      <c r="AS47" s="191"/>
      <c r="AT47" s="34"/>
      <c r="AU47" s="66"/>
      <c r="AV47" s="40">
        <f t="shared" si="2"/>
        <v>4</v>
      </c>
      <c r="AW47" s="34">
        <f t="shared" si="3"/>
        <v>1</v>
      </c>
      <c r="AX47" s="36">
        <f t="shared" si="5"/>
        <v>0.25</v>
      </c>
      <c r="AY47" s="238"/>
    </row>
    <row r="48" spans="1:51" s="29" customFormat="1" ht="173.25" customHeight="1" x14ac:dyDescent="0.25">
      <c r="A48" s="30" t="s">
        <v>285</v>
      </c>
      <c r="B48" s="31" t="s">
        <v>294</v>
      </c>
      <c r="C48" s="196" t="s">
        <v>293</v>
      </c>
      <c r="D48" s="163" t="s">
        <v>337</v>
      </c>
      <c r="E48" s="102" t="s">
        <v>338</v>
      </c>
      <c r="F48" s="153" t="s">
        <v>336</v>
      </c>
      <c r="G48" s="153" t="s">
        <v>42</v>
      </c>
      <c r="H48" s="153">
        <v>2</v>
      </c>
      <c r="I48" s="143" t="s">
        <v>58</v>
      </c>
      <c r="J48" s="147" t="s">
        <v>90</v>
      </c>
      <c r="K48" s="148">
        <v>45689</v>
      </c>
      <c r="L48" s="149">
        <v>46021</v>
      </c>
      <c r="M48" s="32">
        <v>0</v>
      </c>
      <c r="N48" s="34">
        <v>0</v>
      </c>
      <c r="O48" s="34">
        <v>0</v>
      </c>
      <c r="P48" s="34">
        <v>0</v>
      </c>
      <c r="Q48" s="34">
        <v>0</v>
      </c>
      <c r="R48" s="34">
        <v>1</v>
      </c>
      <c r="S48" s="36" t="str">
        <f t="shared" si="10"/>
        <v/>
      </c>
      <c r="T48" s="102" t="s">
        <v>461</v>
      </c>
      <c r="U48" s="102" t="s">
        <v>462</v>
      </c>
      <c r="V48" s="198" t="s">
        <v>522</v>
      </c>
      <c r="W48" s="190" t="s">
        <v>420</v>
      </c>
      <c r="X48" s="20">
        <v>0</v>
      </c>
      <c r="Y48" s="22">
        <v>0</v>
      </c>
      <c r="Z48" s="22">
        <v>0</v>
      </c>
      <c r="AA48" s="22">
        <v>0</v>
      </c>
      <c r="AB48" s="22">
        <v>0</v>
      </c>
      <c r="AC48" s="34">
        <f t="shared" si="6"/>
        <v>0</v>
      </c>
      <c r="AD48" s="67" t="str">
        <f t="shared" si="11"/>
        <v/>
      </c>
      <c r="AE48" s="37"/>
      <c r="AF48" s="37"/>
      <c r="AG48" s="37"/>
      <c r="AH48" s="39"/>
      <c r="AI48" s="38"/>
      <c r="AJ48" s="20">
        <v>2</v>
      </c>
      <c r="AK48" s="22">
        <v>0</v>
      </c>
      <c r="AL48" s="22">
        <v>0</v>
      </c>
      <c r="AM48" s="22">
        <v>0</v>
      </c>
      <c r="AN48" s="22">
        <v>0</v>
      </c>
      <c r="AO48" s="34">
        <f t="shared" si="7"/>
        <v>0</v>
      </c>
      <c r="AP48" s="36">
        <f t="shared" si="9"/>
        <v>0</v>
      </c>
      <c r="AQ48" s="192"/>
      <c r="AR48" s="192"/>
      <c r="AS48" s="192"/>
      <c r="AT48" s="34"/>
      <c r="AU48" s="66"/>
      <c r="AV48" s="40">
        <f t="shared" si="2"/>
        <v>2</v>
      </c>
      <c r="AW48" s="34">
        <f t="shared" si="3"/>
        <v>1</v>
      </c>
      <c r="AX48" s="36">
        <f t="shared" si="5"/>
        <v>0.5</v>
      </c>
      <c r="AY48" s="238"/>
    </row>
    <row r="49" spans="1:51" s="29" customFormat="1" ht="78.75" x14ac:dyDescent="0.25">
      <c r="A49" s="30" t="s">
        <v>285</v>
      </c>
      <c r="B49" s="31" t="s">
        <v>294</v>
      </c>
      <c r="C49" s="196" t="s">
        <v>293</v>
      </c>
      <c r="D49" s="163" t="s">
        <v>339</v>
      </c>
      <c r="E49" s="102" t="s">
        <v>340</v>
      </c>
      <c r="F49" s="107" t="s">
        <v>341</v>
      </c>
      <c r="G49" s="107" t="s">
        <v>42</v>
      </c>
      <c r="H49" s="107">
        <v>1</v>
      </c>
      <c r="I49" s="143" t="s">
        <v>58</v>
      </c>
      <c r="J49" s="153" t="s">
        <v>58</v>
      </c>
      <c r="K49" s="154">
        <v>45809</v>
      </c>
      <c r="L49" s="118">
        <v>45899</v>
      </c>
      <c r="M49" s="32">
        <v>0</v>
      </c>
      <c r="N49" s="34">
        <v>0</v>
      </c>
      <c r="O49" s="34">
        <v>0</v>
      </c>
      <c r="P49" s="34">
        <v>0</v>
      </c>
      <c r="Q49" s="34">
        <v>0</v>
      </c>
      <c r="R49" s="34">
        <f t="shared" si="8"/>
        <v>0</v>
      </c>
      <c r="S49" s="36" t="str">
        <f t="shared" si="10"/>
        <v/>
      </c>
      <c r="T49" s="198"/>
      <c r="U49" s="198"/>
      <c r="V49" s="198" t="s">
        <v>440</v>
      </c>
      <c r="W49" s="190" t="s">
        <v>423</v>
      </c>
      <c r="X49" s="20">
        <v>1</v>
      </c>
      <c r="Y49" s="22">
        <v>0</v>
      </c>
      <c r="Z49" s="22">
        <v>0</v>
      </c>
      <c r="AA49" s="22">
        <v>0</v>
      </c>
      <c r="AB49" s="22">
        <v>0</v>
      </c>
      <c r="AC49" s="34">
        <f t="shared" si="6"/>
        <v>0</v>
      </c>
      <c r="AD49" s="67">
        <f t="shared" si="11"/>
        <v>0</v>
      </c>
      <c r="AE49" s="37"/>
      <c r="AF49" s="37"/>
      <c r="AG49" s="37"/>
      <c r="AH49" s="39"/>
      <c r="AI49" s="38"/>
      <c r="AJ49" s="20">
        <v>0</v>
      </c>
      <c r="AK49" s="22">
        <v>0</v>
      </c>
      <c r="AL49" s="22">
        <v>0</v>
      </c>
      <c r="AM49" s="22">
        <v>0</v>
      </c>
      <c r="AN49" s="22">
        <v>0</v>
      </c>
      <c r="AO49" s="34">
        <f t="shared" si="7"/>
        <v>0</v>
      </c>
      <c r="AP49" s="36" t="str">
        <f t="shared" si="9"/>
        <v/>
      </c>
      <c r="AQ49" s="192"/>
      <c r="AR49" s="192"/>
      <c r="AS49" s="192"/>
      <c r="AT49" s="34"/>
      <c r="AU49" s="66"/>
      <c r="AV49" s="40">
        <f t="shared" si="2"/>
        <v>1</v>
      </c>
      <c r="AW49" s="34">
        <f t="shared" si="3"/>
        <v>0</v>
      </c>
      <c r="AX49" s="36">
        <f t="shared" si="5"/>
        <v>0</v>
      </c>
      <c r="AY49" s="238"/>
    </row>
    <row r="50" spans="1:51" s="29" customFormat="1" ht="252" customHeight="1" x14ac:dyDescent="0.25">
      <c r="A50" s="30" t="s">
        <v>285</v>
      </c>
      <c r="B50" s="31" t="s">
        <v>294</v>
      </c>
      <c r="C50" s="196" t="s">
        <v>293</v>
      </c>
      <c r="D50" s="163" t="s">
        <v>342</v>
      </c>
      <c r="E50" s="102" t="s">
        <v>343</v>
      </c>
      <c r="F50" s="153" t="s">
        <v>344</v>
      </c>
      <c r="G50" s="153" t="s">
        <v>42</v>
      </c>
      <c r="H50" s="153">
        <v>11</v>
      </c>
      <c r="I50" s="143" t="s">
        <v>58</v>
      </c>
      <c r="J50" s="153" t="s">
        <v>58</v>
      </c>
      <c r="K50" s="148">
        <v>45689</v>
      </c>
      <c r="L50" s="149">
        <v>46006</v>
      </c>
      <c r="M50" s="32">
        <v>3</v>
      </c>
      <c r="N50" s="34">
        <v>0</v>
      </c>
      <c r="O50" s="34">
        <v>0</v>
      </c>
      <c r="P50" s="34">
        <v>0</v>
      </c>
      <c r="Q50" s="34">
        <v>0</v>
      </c>
      <c r="R50" s="34">
        <v>3</v>
      </c>
      <c r="S50" s="36">
        <f t="shared" si="10"/>
        <v>1</v>
      </c>
      <c r="T50" s="102" t="s">
        <v>463</v>
      </c>
      <c r="U50" s="102" t="s">
        <v>422</v>
      </c>
      <c r="V50" s="198" t="s">
        <v>523</v>
      </c>
      <c r="W50" s="190" t="s">
        <v>503</v>
      </c>
      <c r="X50" s="20">
        <v>4</v>
      </c>
      <c r="Y50" s="22">
        <v>0</v>
      </c>
      <c r="Z50" s="22">
        <v>0</v>
      </c>
      <c r="AA50" s="22">
        <v>0</v>
      </c>
      <c r="AB50" s="22">
        <v>0</v>
      </c>
      <c r="AC50" s="34">
        <v>0</v>
      </c>
      <c r="AD50" s="67">
        <f t="shared" si="11"/>
        <v>0</v>
      </c>
      <c r="AE50" s="37"/>
      <c r="AF50" s="37"/>
      <c r="AG50" s="37"/>
      <c r="AH50" s="39"/>
      <c r="AI50" s="38"/>
      <c r="AJ50" s="20">
        <v>4</v>
      </c>
      <c r="AK50" s="22">
        <v>0</v>
      </c>
      <c r="AL50" s="22">
        <v>0</v>
      </c>
      <c r="AM50" s="22">
        <v>0</v>
      </c>
      <c r="AN50" s="22">
        <v>0</v>
      </c>
      <c r="AO50" s="34">
        <f t="shared" si="7"/>
        <v>0</v>
      </c>
      <c r="AP50" s="36">
        <f t="shared" si="9"/>
        <v>0</v>
      </c>
      <c r="AQ50" s="193"/>
      <c r="AR50" s="193"/>
      <c r="AS50" s="193"/>
      <c r="AT50" s="34"/>
      <c r="AU50" s="66"/>
      <c r="AV50" s="40">
        <f t="shared" si="2"/>
        <v>11</v>
      </c>
      <c r="AW50" s="34">
        <f>+SUM(R50,AC50,AO50)</f>
        <v>3</v>
      </c>
      <c r="AX50" s="36">
        <f t="shared" si="5"/>
        <v>0.27272727272727271</v>
      </c>
      <c r="AY50" s="238"/>
    </row>
    <row r="51" spans="1:51" s="29" customFormat="1" ht="359.25" customHeight="1" thickBot="1" x14ac:dyDescent="0.3">
      <c r="A51" s="30" t="s">
        <v>285</v>
      </c>
      <c r="B51" s="31" t="s">
        <v>294</v>
      </c>
      <c r="C51" s="196" t="s">
        <v>293</v>
      </c>
      <c r="D51" s="172" t="s">
        <v>345</v>
      </c>
      <c r="E51" s="135" t="s">
        <v>346</v>
      </c>
      <c r="F51" s="104" t="s">
        <v>149</v>
      </c>
      <c r="G51" s="111" t="s">
        <v>51</v>
      </c>
      <c r="H51" s="111">
        <v>3</v>
      </c>
      <c r="I51" s="119" t="s">
        <v>147</v>
      </c>
      <c r="J51" s="111" t="s">
        <v>58</v>
      </c>
      <c r="K51" s="119">
        <v>45689</v>
      </c>
      <c r="L51" s="120">
        <v>46021</v>
      </c>
      <c r="M51" s="32">
        <v>1</v>
      </c>
      <c r="N51" s="34">
        <v>0</v>
      </c>
      <c r="O51" s="34">
        <v>0</v>
      </c>
      <c r="P51" s="34">
        <v>0</v>
      </c>
      <c r="Q51" s="34">
        <v>0</v>
      </c>
      <c r="R51" s="34">
        <v>1</v>
      </c>
      <c r="S51" s="36">
        <f t="shared" si="10"/>
        <v>1</v>
      </c>
      <c r="T51" s="135" t="s">
        <v>464</v>
      </c>
      <c r="U51" s="135" t="s">
        <v>422</v>
      </c>
      <c r="V51" s="217" t="s">
        <v>524</v>
      </c>
      <c r="W51" s="190" t="s">
        <v>503</v>
      </c>
      <c r="X51" s="20">
        <v>1</v>
      </c>
      <c r="Y51" s="22">
        <v>0</v>
      </c>
      <c r="Z51" s="22">
        <v>0</v>
      </c>
      <c r="AA51" s="22">
        <v>0</v>
      </c>
      <c r="AB51" s="22">
        <v>0</v>
      </c>
      <c r="AC51" s="34">
        <f t="shared" si="6"/>
        <v>0</v>
      </c>
      <c r="AD51" s="67">
        <f t="shared" si="11"/>
        <v>0</v>
      </c>
      <c r="AE51" s="68"/>
      <c r="AF51" s="68"/>
      <c r="AG51" s="37"/>
      <c r="AH51" s="39"/>
      <c r="AI51" s="38"/>
      <c r="AJ51" s="20">
        <v>1</v>
      </c>
      <c r="AK51" s="22">
        <v>0</v>
      </c>
      <c r="AL51" s="22">
        <v>0</v>
      </c>
      <c r="AM51" s="22">
        <v>0</v>
      </c>
      <c r="AN51" s="22">
        <v>0</v>
      </c>
      <c r="AO51" s="34">
        <f t="shared" si="7"/>
        <v>0</v>
      </c>
      <c r="AP51" s="36">
        <f t="shared" si="9"/>
        <v>0</v>
      </c>
      <c r="AQ51" s="37"/>
      <c r="AR51" s="37"/>
      <c r="AS51" s="37"/>
      <c r="AT51" s="39"/>
      <c r="AU51" s="38"/>
      <c r="AV51" s="40">
        <f t="shared" si="2"/>
        <v>3</v>
      </c>
      <c r="AW51" s="34">
        <f t="shared" si="3"/>
        <v>1</v>
      </c>
      <c r="AX51" s="36">
        <f t="shared" si="5"/>
        <v>0.33333333333333331</v>
      </c>
      <c r="AY51" s="239"/>
    </row>
    <row r="52" spans="1:51" s="29" customFormat="1" ht="315" x14ac:dyDescent="0.25">
      <c r="A52" s="44" t="s">
        <v>347</v>
      </c>
      <c r="B52" s="45" t="s">
        <v>348</v>
      </c>
      <c r="C52" s="194" t="s">
        <v>349</v>
      </c>
      <c r="D52" s="157" t="s">
        <v>133</v>
      </c>
      <c r="E52" s="158" t="s">
        <v>350</v>
      </c>
      <c r="F52" s="159" t="s">
        <v>351</v>
      </c>
      <c r="G52" s="160" t="s">
        <v>31</v>
      </c>
      <c r="H52" s="110">
        <v>4</v>
      </c>
      <c r="I52" s="141" t="s">
        <v>58</v>
      </c>
      <c r="J52" s="160" t="s">
        <v>32</v>
      </c>
      <c r="K52" s="161">
        <v>45659</v>
      </c>
      <c r="L52" s="162">
        <v>46021</v>
      </c>
      <c r="M52" s="32">
        <v>1</v>
      </c>
      <c r="N52" s="34">
        <v>0</v>
      </c>
      <c r="O52" s="34">
        <v>0</v>
      </c>
      <c r="P52" s="34">
        <v>0</v>
      </c>
      <c r="Q52" s="34">
        <v>0</v>
      </c>
      <c r="R52" s="34">
        <v>1</v>
      </c>
      <c r="S52" s="36">
        <f t="shared" si="10"/>
        <v>1</v>
      </c>
      <c r="T52" s="158" t="s">
        <v>465</v>
      </c>
      <c r="U52" s="158" t="s">
        <v>422</v>
      </c>
      <c r="V52" s="198" t="s">
        <v>525</v>
      </c>
      <c r="W52" s="190" t="s">
        <v>503</v>
      </c>
      <c r="X52" s="20">
        <v>1</v>
      </c>
      <c r="Y52" s="22">
        <v>0</v>
      </c>
      <c r="Z52" s="22">
        <v>0</v>
      </c>
      <c r="AA52" s="22">
        <v>0</v>
      </c>
      <c r="AB52" s="22">
        <v>0</v>
      </c>
      <c r="AC52" s="34">
        <f t="shared" si="6"/>
        <v>0</v>
      </c>
      <c r="AD52" s="36">
        <f t="shared" si="11"/>
        <v>0</v>
      </c>
      <c r="AE52" s="37"/>
      <c r="AF52" s="37"/>
      <c r="AG52" s="37"/>
      <c r="AH52" s="39"/>
      <c r="AI52" s="38"/>
      <c r="AJ52" s="20">
        <v>2</v>
      </c>
      <c r="AK52" s="22">
        <v>0</v>
      </c>
      <c r="AL52" s="22">
        <v>0</v>
      </c>
      <c r="AM52" s="22">
        <v>0</v>
      </c>
      <c r="AN52" s="22">
        <v>0</v>
      </c>
      <c r="AO52" s="34">
        <f t="shared" si="7"/>
        <v>0</v>
      </c>
      <c r="AP52" s="36">
        <f t="shared" si="9"/>
        <v>0</v>
      </c>
      <c r="AQ52" s="37"/>
      <c r="AR52" s="37"/>
      <c r="AS52" s="37"/>
      <c r="AT52" s="39"/>
      <c r="AU52" s="38"/>
      <c r="AV52" s="40">
        <f t="shared" si="2"/>
        <v>4</v>
      </c>
      <c r="AW52" s="34">
        <f t="shared" si="3"/>
        <v>1</v>
      </c>
      <c r="AX52" s="36">
        <f t="shared" si="5"/>
        <v>0.25</v>
      </c>
      <c r="AY52" s="243">
        <f>+AVERAGE(AX52:AX65)</f>
        <v>0.29491341991341991</v>
      </c>
    </row>
    <row r="53" spans="1:51" s="29" customFormat="1" ht="340.5" customHeight="1" thickBot="1" x14ac:dyDescent="0.3">
      <c r="A53" s="44" t="s">
        <v>347</v>
      </c>
      <c r="B53" s="45" t="s">
        <v>348</v>
      </c>
      <c r="C53" s="194" t="s">
        <v>349</v>
      </c>
      <c r="D53" s="163" t="s">
        <v>134</v>
      </c>
      <c r="E53" s="102" t="s">
        <v>46</v>
      </c>
      <c r="F53" s="164" t="s">
        <v>47</v>
      </c>
      <c r="G53" s="133" t="s">
        <v>48</v>
      </c>
      <c r="H53" s="165">
        <v>1</v>
      </c>
      <c r="I53" s="133" t="s">
        <v>49</v>
      </c>
      <c r="J53" s="177" t="s">
        <v>352</v>
      </c>
      <c r="K53" s="116">
        <v>45689</v>
      </c>
      <c r="L53" s="166">
        <v>46021</v>
      </c>
      <c r="M53" s="32">
        <v>1</v>
      </c>
      <c r="N53" s="34">
        <v>0</v>
      </c>
      <c r="O53" s="34">
        <v>0</v>
      </c>
      <c r="P53" s="34">
        <v>0</v>
      </c>
      <c r="Q53" s="34">
        <v>0</v>
      </c>
      <c r="R53" s="34">
        <v>1</v>
      </c>
      <c r="S53" s="36">
        <f>IFERROR(R53/M53,"")</f>
        <v>1</v>
      </c>
      <c r="T53" s="216"/>
      <c r="U53" s="102" t="s">
        <v>422</v>
      </c>
      <c r="V53" s="198" t="s">
        <v>526</v>
      </c>
      <c r="W53" s="190" t="s">
        <v>420</v>
      </c>
      <c r="X53" s="20">
        <v>0</v>
      </c>
      <c r="Y53" s="22">
        <v>0</v>
      </c>
      <c r="Z53" s="22">
        <v>0</v>
      </c>
      <c r="AA53" s="22">
        <v>0</v>
      </c>
      <c r="AB53" s="22">
        <v>0</v>
      </c>
      <c r="AC53" s="34">
        <f t="shared" si="6"/>
        <v>0</v>
      </c>
      <c r="AD53" s="36" t="str">
        <f>IFERROR(AC53/X53,"")</f>
        <v/>
      </c>
      <c r="AE53" s="37"/>
      <c r="AF53" s="37"/>
      <c r="AG53" s="37"/>
      <c r="AH53" s="39"/>
      <c r="AI53" s="38"/>
      <c r="AJ53" s="20">
        <v>0</v>
      </c>
      <c r="AK53" s="22">
        <v>0</v>
      </c>
      <c r="AL53" s="22">
        <v>0</v>
      </c>
      <c r="AM53" s="22">
        <v>0</v>
      </c>
      <c r="AN53" s="22">
        <v>0</v>
      </c>
      <c r="AO53" s="34">
        <f t="shared" si="7"/>
        <v>0</v>
      </c>
      <c r="AP53" s="36" t="str">
        <f t="shared" si="9"/>
        <v/>
      </c>
      <c r="AQ53" s="33"/>
      <c r="AR53" s="33"/>
      <c r="AS53" s="37"/>
      <c r="AT53" s="39"/>
      <c r="AU53" s="38"/>
      <c r="AV53" s="40">
        <f t="shared" si="2"/>
        <v>1</v>
      </c>
      <c r="AW53" s="34">
        <f t="shared" si="3"/>
        <v>1</v>
      </c>
      <c r="AX53" s="36">
        <f>IFERROR(AW53/AV53,"")</f>
        <v>1</v>
      </c>
      <c r="AY53" s="238"/>
    </row>
    <row r="54" spans="1:51" s="29" customFormat="1" ht="408" customHeight="1" thickBot="1" x14ac:dyDescent="0.3">
      <c r="A54" s="44" t="s">
        <v>347</v>
      </c>
      <c r="B54" s="45" t="s">
        <v>348</v>
      </c>
      <c r="C54" s="194" t="s">
        <v>349</v>
      </c>
      <c r="D54" s="163" t="s">
        <v>135</v>
      </c>
      <c r="E54" s="102" t="s">
        <v>353</v>
      </c>
      <c r="F54" s="107" t="s">
        <v>354</v>
      </c>
      <c r="G54" s="107" t="s">
        <v>51</v>
      </c>
      <c r="H54" s="107">
        <v>6</v>
      </c>
      <c r="I54" s="116" t="s">
        <v>52</v>
      </c>
      <c r="J54" s="107" t="s">
        <v>53</v>
      </c>
      <c r="K54" s="116">
        <v>45689</v>
      </c>
      <c r="L54" s="117">
        <v>46021</v>
      </c>
      <c r="M54" s="32">
        <v>2</v>
      </c>
      <c r="N54" s="34">
        <v>0</v>
      </c>
      <c r="O54" s="34">
        <v>0</v>
      </c>
      <c r="P54" s="34">
        <v>0</v>
      </c>
      <c r="Q54" s="34">
        <v>0</v>
      </c>
      <c r="R54" s="34">
        <v>2</v>
      </c>
      <c r="S54" s="36">
        <f t="shared" ref="S54:S91" si="12">IFERROR(R54/M54,"")</f>
        <v>1</v>
      </c>
      <c r="T54" s="103" t="s">
        <v>466</v>
      </c>
      <c r="U54" s="103" t="s">
        <v>422</v>
      </c>
      <c r="V54" s="198" t="s">
        <v>467</v>
      </c>
      <c r="W54" s="38" t="s">
        <v>503</v>
      </c>
      <c r="X54" s="20">
        <v>2</v>
      </c>
      <c r="Y54" s="22">
        <v>0</v>
      </c>
      <c r="Z54" s="22">
        <v>0</v>
      </c>
      <c r="AA54" s="22">
        <v>0</v>
      </c>
      <c r="AB54" s="22">
        <v>0</v>
      </c>
      <c r="AC54" s="34">
        <f t="shared" si="6"/>
        <v>0</v>
      </c>
      <c r="AD54" s="36">
        <f t="shared" ref="AD54:AD83" si="13">IFERROR(AC54/X54,"")</f>
        <v>0</v>
      </c>
      <c r="AE54" s="37"/>
      <c r="AF54" s="37"/>
      <c r="AG54" s="37"/>
      <c r="AH54" s="39"/>
      <c r="AI54" s="38"/>
      <c r="AJ54" s="20">
        <v>2</v>
      </c>
      <c r="AK54" s="22">
        <v>0</v>
      </c>
      <c r="AL54" s="22">
        <v>0</v>
      </c>
      <c r="AM54" s="22">
        <v>0</v>
      </c>
      <c r="AN54" s="22">
        <v>0</v>
      </c>
      <c r="AO54" s="34">
        <f t="shared" si="7"/>
        <v>0</v>
      </c>
      <c r="AP54" s="36">
        <f t="shared" si="9"/>
        <v>0</v>
      </c>
      <c r="AQ54" s="69"/>
      <c r="AR54" s="69"/>
      <c r="AS54" s="69"/>
      <c r="AT54" s="39"/>
      <c r="AU54" s="38"/>
      <c r="AV54" s="40">
        <f t="shared" si="2"/>
        <v>6</v>
      </c>
      <c r="AW54" s="34">
        <f t="shared" si="3"/>
        <v>2</v>
      </c>
      <c r="AX54" s="36">
        <f t="shared" ref="AX54:AX61" si="14">IFERROR(AW54/AV54,"")</f>
        <v>0.33333333333333331</v>
      </c>
      <c r="AY54" s="238"/>
    </row>
    <row r="55" spans="1:51" s="29" customFormat="1" ht="95.25" thickBot="1" x14ac:dyDescent="0.3">
      <c r="A55" s="44" t="s">
        <v>347</v>
      </c>
      <c r="B55" s="45" t="s">
        <v>348</v>
      </c>
      <c r="C55" s="194" t="s">
        <v>349</v>
      </c>
      <c r="D55" s="163" t="s">
        <v>355</v>
      </c>
      <c r="E55" s="102" t="s">
        <v>55</v>
      </c>
      <c r="F55" s="107" t="s">
        <v>56</v>
      </c>
      <c r="G55" s="107" t="s">
        <v>42</v>
      </c>
      <c r="H55" s="107">
        <v>1</v>
      </c>
      <c r="I55" s="116" t="s">
        <v>57</v>
      </c>
      <c r="J55" s="116" t="s">
        <v>57</v>
      </c>
      <c r="K55" s="167">
        <v>45839</v>
      </c>
      <c r="L55" s="168">
        <v>46022</v>
      </c>
      <c r="M55" s="32">
        <v>0</v>
      </c>
      <c r="N55" s="34">
        <v>0</v>
      </c>
      <c r="O55" s="34">
        <v>0</v>
      </c>
      <c r="P55" s="34">
        <v>0</v>
      </c>
      <c r="Q55" s="34">
        <v>0</v>
      </c>
      <c r="R55" s="34">
        <f t="shared" si="8"/>
        <v>0</v>
      </c>
      <c r="S55" s="36" t="str">
        <f t="shared" si="12"/>
        <v/>
      </c>
      <c r="T55" s="103"/>
      <c r="U55" s="103"/>
      <c r="V55" s="198" t="s">
        <v>453</v>
      </c>
      <c r="W55" s="38" t="s">
        <v>423</v>
      </c>
      <c r="X55" s="20">
        <v>0</v>
      </c>
      <c r="Y55" s="22">
        <v>0</v>
      </c>
      <c r="Z55" s="22">
        <v>0</v>
      </c>
      <c r="AA55" s="22">
        <v>0</v>
      </c>
      <c r="AB55" s="22">
        <v>0</v>
      </c>
      <c r="AC55" s="34">
        <f t="shared" si="6"/>
        <v>0</v>
      </c>
      <c r="AD55" s="36" t="str">
        <f t="shared" si="13"/>
        <v/>
      </c>
      <c r="AE55" s="51"/>
      <c r="AF55" s="51"/>
      <c r="AG55" s="51"/>
      <c r="AH55" s="52"/>
      <c r="AI55" s="35"/>
      <c r="AJ55" s="20">
        <v>1</v>
      </c>
      <c r="AK55" s="22">
        <v>0</v>
      </c>
      <c r="AL55" s="22">
        <v>0</v>
      </c>
      <c r="AM55" s="22">
        <v>0</v>
      </c>
      <c r="AN55" s="22">
        <v>0</v>
      </c>
      <c r="AO55" s="34">
        <f t="shared" si="7"/>
        <v>0</v>
      </c>
      <c r="AP55" s="36">
        <f t="shared" si="9"/>
        <v>0</v>
      </c>
      <c r="AQ55" s="69"/>
      <c r="AR55" s="69"/>
      <c r="AS55" s="69"/>
      <c r="AT55" s="52"/>
      <c r="AU55" s="35"/>
      <c r="AV55" s="40">
        <f t="shared" si="2"/>
        <v>1</v>
      </c>
      <c r="AW55" s="34">
        <f t="shared" si="3"/>
        <v>0</v>
      </c>
      <c r="AX55" s="36">
        <f t="shared" si="14"/>
        <v>0</v>
      </c>
      <c r="AY55" s="238"/>
    </row>
    <row r="56" spans="1:51" s="29" customFormat="1" ht="185.25" customHeight="1" thickBot="1" x14ac:dyDescent="0.3">
      <c r="A56" s="44" t="s">
        <v>347</v>
      </c>
      <c r="B56" s="45" t="s">
        <v>348</v>
      </c>
      <c r="C56" s="194" t="s">
        <v>349</v>
      </c>
      <c r="D56" s="163" t="s">
        <v>356</v>
      </c>
      <c r="E56" s="102" t="s">
        <v>60</v>
      </c>
      <c r="F56" s="106" t="s">
        <v>61</v>
      </c>
      <c r="G56" s="106" t="s">
        <v>62</v>
      </c>
      <c r="H56" s="106">
        <v>11</v>
      </c>
      <c r="I56" s="167" t="s">
        <v>63</v>
      </c>
      <c r="J56" s="106" t="s">
        <v>64</v>
      </c>
      <c r="K56" s="167">
        <v>45689</v>
      </c>
      <c r="L56" s="115">
        <v>46021</v>
      </c>
      <c r="M56" s="32">
        <v>3</v>
      </c>
      <c r="N56" s="34">
        <v>0</v>
      </c>
      <c r="O56" s="34">
        <v>0</v>
      </c>
      <c r="P56" s="34">
        <v>0</v>
      </c>
      <c r="Q56" s="34">
        <v>0</v>
      </c>
      <c r="R56" s="34">
        <v>3</v>
      </c>
      <c r="S56" s="36">
        <f t="shared" si="12"/>
        <v>1</v>
      </c>
      <c r="T56" s="103" t="s">
        <v>468</v>
      </c>
      <c r="U56" s="103" t="s">
        <v>422</v>
      </c>
      <c r="V56" s="199" t="s">
        <v>469</v>
      </c>
      <c r="W56" s="35" t="s">
        <v>503</v>
      </c>
      <c r="X56" s="20">
        <v>4</v>
      </c>
      <c r="Y56" s="22">
        <v>0</v>
      </c>
      <c r="Z56" s="22">
        <v>0</v>
      </c>
      <c r="AA56" s="22">
        <v>0</v>
      </c>
      <c r="AB56" s="22">
        <v>0</v>
      </c>
      <c r="AC56" s="34">
        <f t="shared" si="6"/>
        <v>0</v>
      </c>
      <c r="AD56" s="36">
        <f t="shared" si="13"/>
        <v>0</v>
      </c>
      <c r="AE56" s="51"/>
      <c r="AF56" s="51"/>
      <c r="AG56" s="51"/>
      <c r="AH56" s="52"/>
      <c r="AI56" s="35"/>
      <c r="AJ56" s="20">
        <v>4</v>
      </c>
      <c r="AK56" s="22">
        <v>0</v>
      </c>
      <c r="AL56" s="22">
        <v>0</v>
      </c>
      <c r="AM56" s="22">
        <v>0</v>
      </c>
      <c r="AN56" s="22">
        <v>0</v>
      </c>
      <c r="AO56" s="34">
        <f t="shared" si="7"/>
        <v>0</v>
      </c>
      <c r="AP56" s="36">
        <f t="shared" si="9"/>
        <v>0</v>
      </c>
      <c r="AQ56" s="69"/>
      <c r="AR56" s="69"/>
      <c r="AS56" s="69"/>
      <c r="AT56" s="52"/>
      <c r="AU56" s="35"/>
      <c r="AV56" s="40">
        <f t="shared" si="2"/>
        <v>11</v>
      </c>
      <c r="AW56" s="34">
        <f t="shared" si="3"/>
        <v>3</v>
      </c>
      <c r="AX56" s="36">
        <f t="shared" si="14"/>
        <v>0.27272727272727271</v>
      </c>
      <c r="AY56" s="238"/>
    </row>
    <row r="57" spans="1:51" s="29" customFormat="1" ht="282" customHeight="1" thickBot="1" x14ac:dyDescent="0.3">
      <c r="A57" s="44" t="s">
        <v>347</v>
      </c>
      <c r="B57" s="45" t="s">
        <v>348</v>
      </c>
      <c r="C57" s="194" t="s">
        <v>349</v>
      </c>
      <c r="D57" s="163" t="s">
        <v>357</v>
      </c>
      <c r="E57" s="102" t="s">
        <v>66</v>
      </c>
      <c r="F57" s="106" t="s">
        <v>67</v>
      </c>
      <c r="G57" s="106" t="s">
        <v>42</v>
      </c>
      <c r="H57" s="106">
        <v>3</v>
      </c>
      <c r="I57" s="167" t="s">
        <v>58</v>
      </c>
      <c r="J57" s="106" t="s">
        <v>68</v>
      </c>
      <c r="K57" s="167">
        <v>45659</v>
      </c>
      <c r="L57" s="169">
        <v>46021</v>
      </c>
      <c r="M57" s="32">
        <v>1</v>
      </c>
      <c r="N57" s="34">
        <v>0</v>
      </c>
      <c r="O57" s="34">
        <v>0</v>
      </c>
      <c r="P57" s="34">
        <v>0</v>
      </c>
      <c r="Q57" s="34">
        <v>0</v>
      </c>
      <c r="R57" s="34">
        <v>1</v>
      </c>
      <c r="S57" s="36">
        <f t="shared" si="12"/>
        <v>1</v>
      </c>
      <c r="T57" s="102" t="s">
        <v>470</v>
      </c>
      <c r="U57" s="102" t="s">
        <v>422</v>
      </c>
      <c r="V57" s="199" t="s">
        <v>527</v>
      </c>
      <c r="W57" s="35" t="s">
        <v>503</v>
      </c>
      <c r="X57" s="20">
        <v>1</v>
      </c>
      <c r="Y57" s="22">
        <v>0</v>
      </c>
      <c r="Z57" s="22">
        <v>0</v>
      </c>
      <c r="AA57" s="22">
        <v>0</v>
      </c>
      <c r="AB57" s="22">
        <v>0</v>
      </c>
      <c r="AC57" s="34">
        <f t="shared" si="6"/>
        <v>0</v>
      </c>
      <c r="AD57" s="36">
        <f t="shared" si="13"/>
        <v>0</v>
      </c>
      <c r="AE57" s="51"/>
      <c r="AF57" s="51"/>
      <c r="AG57" s="51"/>
      <c r="AH57" s="52"/>
      <c r="AI57" s="35"/>
      <c r="AJ57" s="20">
        <v>1</v>
      </c>
      <c r="AK57" s="22">
        <v>0</v>
      </c>
      <c r="AL57" s="22">
        <v>0</v>
      </c>
      <c r="AM57" s="22">
        <v>0</v>
      </c>
      <c r="AN57" s="22">
        <v>0</v>
      </c>
      <c r="AO57" s="34">
        <f t="shared" si="7"/>
        <v>0</v>
      </c>
      <c r="AP57" s="36">
        <f t="shared" si="9"/>
        <v>0</v>
      </c>
      <c r="AQ57" s="69"/>
      <c r="AR57" s="69"/>
      <c r="AS57" s="69"/>
      <c r="AT57" s="52"/>
      <c r="AU57" s="35"/>
      <c r="AV57" s="40">
        <f t="shared" si="2"/>
        <v>3</v>
      </c>
      <c r="AW57" s="34">
        <f t="shared" si="3"/>
        <v>1</v>
      </c>
      <c r="AX57" s="36">
        <f t="shared" si="14"/>
        <v>0.33333333333333331</v>
      </c>
      <c r="AY57" s="238"/>
    </row>
    <row r="58" spans="1:51" s="29" customFormat="1" ht="260.25" customHeight="1" x14ac:dyDescent="0.25">
      <c r="A58" s="44" t="s">
        <v>347</v>
      </c>
      <c r="B58" s="45" t="s">
        <v>348</v>
      </c>
      <c r="C58" s="194" t="s">
        <v>349</v>
      </c>
      <c r="D58" s="163" t="s">
        <v>358</v>
      </c>
      <c r="E58" s="145" t="s">
        <v>359</v>
      </c>
      <c r="F58" s="133" t="s">
        <v>360</v>
      </c>
      <c r="G58" s="133" t="s">
        <v>148</v>
      </c>
      <c r="H58" s="133">
        <v>1</v>
      </c>
      <c r="I58" s="170" t="s">
        <v>361</v>
      </c>
      <c r="J58" s="133" t="s">
        <v>362</v>
      </c>
      <c r="K58" s="171">
        <v>45689</v>
      </c>
      <c r="L58" s="169">
        <v>46021</v>
      </c>
      <c r="M58" s="32">
        <v>0</v>
      </c>
      <c r="N58" s="34">
        <v>0</v>
      </c>
      <c r="O58" s="34">
        <v>0</v>
      </c>
      <c r="P58" s="34">
        <v>0</v>
      </c>
      <c r="Q58" s="34">
        <v>0</v>
      </c>
      <c r="R58" s="34">
        <v>1</v>
      </c>
      <c r="S58" s="36" t="str">
        <f t="shared" si="12"/>
        <v/>
      </c>
      <c r="T58" s="103" t="s">
        <v>471</v>
      </c>
      <c r="U58" s="103" t="s">
        <v>462</v>
      </c>
      <c r="V58" s="51" t="s">
        <v>536</v>
      </c>
      <c r="W58" s="35" t="s">
        <v>420</v>
      </c>
      <c r="X58" s="20">
        <v>1</v>
      </c>
      <c r="Y58" s="22">
        <v>0</v>
      </c>
      <c r="Z58" s="22">
        <v>0</v>
      </c>
      <c r="AA58" s="22">
        <v>0</v>
      </c>
      <c r="AB58" s="22">
        <v>0</v>
      </c>
      <c r="AC58" s="34">
        <f t="shared" si="6"/>
        <v>0</v>
      </c>
      <c r="AD58" s="36">
        <f t="shared" si="13"/>
        <v>0</v>
      </c>
      <c r="AE58" s="51"/>
      <c r="AF58" s="51"/>
      <c r="AG58" s="51"/>
      <c r="AH58" s="52"/>
      <c r="AI58" s="35"/>
      <c r="AJ58" s="20">
        <v>0</v>
      </c>
      <c r="AK58" s="22">
        <v>0</v>
      </c>
      <c r="AL58" s="22">
        <v>0</v>
      </c>
      <c r="AM58" s="22">
        <v>0</v>
      </c>
      <c r="AN58" s="22">
        <v>0</v>
      </c>
      <c r="AO58" s="34">
        <f t="shared" si="7"/>
        <v>0</v>
      </c>
      <c r="AP58" s="36" t="str">
        <f t="shared" si="9"/>
        <v/>
      </c>
      <c r="AQ58" s="69"/>
      <c r="AR58" s="69"/>
      <c r="AS58" s="69"/>
      <c r="AT58" s="52"/>
      <c r="AU58" s="35"/>
      <c r="AV58" s="40">
        <f t="shared" si="2"/>
        <v>1</v>
      </c>
      <c r="AW58" s="34">
        <f t="shared" si="3"/>
        <v>1</v>
      </c>
      <c r="AX58" s="36">
        <f t="shared" si="14"/>
        <v>1</v>
      </c>
      <c r="AY58" s="238"/>
    </row>
    <row r="59" spans="1:51" s="29" customFormat="1" ht="351.75" customHeight="1" x14ac:dyDescent="0.25">
      <c r="A59" s="44" t="s">
        <v>347</v>
      </c>
      <c r="B59" s="45" t="s">
        <v>348</v>
      </c>
      <c r="C59" s="194" t="s">
        <v>349</v>
      </c>
      <c r="D59" s="163" t="s">
        <v>363</v>
      </c>
      <c r="E59" s="102" t="s">
        <v>70</v>
      </c>
      <c r="F59" s="106" t="s">
        <v>364</v>
      </c>
      <c r="G59" s="106" t="s">
        <v>365</v>
      </c>
      <c r="H59" s="106">
        <v>3</v>
      </c>
      <c r="I59" s="106" t="s">
        <v>71</v>
      </c>
      <c r="J59" s="106" t="s">
        <v>72</v>
      </c>
      <c r="K59" s="171">
        <v>45689</v>
      </c>
      <c r="L59" s="169">
        <v>46021</v>
      </c>
      <c r="M59" s="32">
        <v>1</v>
      </c>
      <c r="N59" s="34">
        <v>0</v>
      </c>
      <c r="O59" s="34">
        <v>0</v>
      </c>
      <c r="P59" s="34">
        <v>0</v>
      </c>
      <c r="Q59" s="34">
        <v>0</v>
      </c>
      <c r="R59" s="34">
        <v>1</v>
      </c>
      <c r="S59" s="36">
        <f t="shared" si="12"/>
        <v>1</v>
      </c>
      <c r="T59" s="103" t="s">
        <v>472</v>
      </c>
      <c r="U59" s="103" t="s">
        <v>422</v>
      </c>
      <c r="V59" s="198" t="s">
        <v>528</v>
      </c>
      <c r="W59" s="35" t="s">
        <v>503</v>
      </c>
      <c r="X59" s="20">
        <v>1</v>
      </c>
      <c r="Y59" s="22">
        <v>0</v>
      </c>
      <c r="Z59" s="22">
        <v>0</v>
      </c>
      <c r="AA59" s="22">
        <v>0</v>
      </c>
      <c r="AB59" s="22">
        <v>0</v>
      </c>
      <c r="AC59" s="34">
        <f t="shared" si="6"/>
        <v>0</v>
      </c>
      <c r="AD59" s="36">
        <f t="shared" si="13"/>
        <v>0</v>
      </c>
      <c r="AE59" s="37"/>
      <c r="AF59" s="37"/>
      <c r="AG59" s="37"/>
      <c r="AH59" s="39"/>
      <c r="AI59" s="38"/>
      <c r="AJ59" s="20">
        <v>1</v>
      </c>
      <c r="AK59" s="22">
        <v>0</v>
      </c>
      <c r="AL59" s="22">
        <v>0</v>
      </c>
      <c r="AM59" s="22">
        <v>0</v>
      </c>
      <c r="AN59" s="22">
        <v>0</v>
      </c>
      <c r="AO59" s="34">
        <f t="shared" si="7"/>
        <v>0</v>
      </c>
      <c r="AP59" s="36">
        <f t="shared" si="9"/>
        <v>0</v>
      </c>
      <c r="AQ59" s="61"/>
      <c r="AR59" s="61"/>
      <c r="AS59" s="63"/>
      <c r="AT59" s="70"/>
      <c r="AU59" s="71"/>
      <c r="AV59" s="40">
        <f t="shared" si="2"/>
        <v>3</v>
      </c>
      <c r="AW59" s="34">
        <f t="shared" si="3"/>
        <v>1</v>
      </c>
      <c r="AX59" s="36">
        <f t="shared" si="14"/>
        <v>0.33333333333333331</v>
      </c>
      <c r="AY59" s="238"/>
    </row>
    <row r="60" spans="1:51" s="29" customFormat="1" ht="238.5" customHeight="1" x14ac:dyDescent="0.25">
      <c r="A60" s="44" t="s">
        <v>347</v>
      </c>
      <c r="B60" s="45" t="s">
        <v>348</v>
      </c>
      <c r="C60" s="194" t="s">
        <v>349</v>
      </c>
      <c r="D60" s="163" t="s">
        <v>366</v>
      </c>
      <c r="E60" s="145" t="s">
        <v>74</v>
      </c>
      <c r="F60" s="133" t="s">
        <v>75</v>
      </c>
      <c r="G60" s="133" t="s">
        <v>42</v>
      </c>
      <c r="H60" s="133">
        <v>3</v>
      </c>
      <c r="I60" s="167" t="s">
        <v>58</v>
      </c>
      <c r="J60" s="133" t="s">
        <v>76</v>
      </c>
      <c r="K60" s="171">
        <v>45689</v>
      </c>
      <c r="L60" s="169">
        <v>46021</v>
      </c>
      <c r="M60" s="32">
        <v>1</v>
      </c>
      <c r="N60" s="34">
        <v>0</v>
      </c>
      <c r="O60" s="34">
        <v>0</v>
      </c>
      <c r="P60" s="34">
        <v>0</v>
      </c>
      <c r="Q60" s="34">
        <v>0</v>
      </c>
      <c r="R60" s="34">
        <v>1</v>
      </c>
      <c r="S60" s="36">
        <f t="shared" si="12"/>
        <v>1</v>
      </c>
      <c r="T60" s="103" t="s">
        <v>473</v>
      </c>
      <c r="U60" s="103" t="s">
        <v>474</v>
      </c>
      <c r="V60" s="198" t="s">
        <v>475</v>
      </c>
      <c r="W60" s="35" t="s">
        <v>503</v>
      </c>
      <c r="X60" s="20">
        <v>1</v>
      </c>
      <c r="Y60" s="22">
        <v>0</v>
      </c>
      <c r="Z60" s="22">
        <v>0</v>
      </c>
      <c r="AA60" s="22">
        <v>0</v>
      </c>
      <c r="AB60" s="22">
        <v>0</v>
      </c>
      <c r="AC60" s="34">
        <f t="shared" si="6"/>
        <v>0</v>
      </c>
      <c r="AD60" s="36">
        <f t="shared" si="13"/>
        <v>0</v>
      </c>
      <c r="AE60" s="37"/>
      <c r="AF60" s="37"/>
      <c r="AG60" s="37"/>
      <c r="AH60" s="39"/>
      <c r="AI60" s="38"/>
      <c r="AJ60" s="20">
        <v>1</v>
      </c>
      <c r="AK60" s="22">
        <v>0</v>
      </c>
      <c r="AL60" s="22">
        <v>0</v>
      </c>
      <c r="AM60" s="22">
        <v>0</v>
      </c>
      <c r="AN60" s="22">
        <v>0</v>
      </c>
      <c r="AO60" s="34">
        <f t="shared" si="7"/>
        <v>0</v>
      </c>
      <c r="AP60" s="36">
        <f t="shared" si="9"/>
        <v>0</v>
      </c>
      <c r="AQ60" s="64"/>
      <c r="AR60" s="72"/>
      <c r="AS60" s="61"/>
      <c r="AT60" s="73"/>
      <c r="AU60" s="74"/>
      <c r="AV60" s="40">
        <f t="shared" si="2"/>
        <v>3</v>
      </c>
      <c r="AW60" s="34">
        <f t="shared" si="3"/>
        <v>1</v>
      </c>
      <c r="AX60" s="36">
        <f t="shared" si="14"/>
        <v>0.33333333333333331</v>
      </c>
      <c r="AY60" s="238"/>
    </row>
    <row r="61" spans="1:51" s="29" customFormat="1" ht="94.5" x14ac:dyDescent="0.25">
      <c r="A61" s="44" t="s">
        <v>347</v>
      </c>
      <c r="B61" s="45" t="s">
        <v>348</v>
      </c>
      <c r="C61" s="194" t="s">
        <v>349</v>
      </c>
      <c r="D61" s="163" t="s">
        <v>367</v>
      </c>
      <c r="E61" s="102" t="s">
        <v>79</v>
      </c>
      <c r="F61" s="106" t="s">
        <v>80</v>
      </c>
      <c r="G61" s="106" t="s">
        <v>42</v>
      </c>
      <c r="H61" s="106">
        <v>1</v>
      </c>
      <c r="I61" s="106" t="s">
        <v>81</v>
      </c>
      <c r="J61" s="106" t="s">
        <v>82</v>
      </c>
      <c r="K61" s="171">
        <v>45689</v>
      </c>
      <c r="L61" s="169">
        <v>46021</v>
      </c>
      <c r="M61" s="32">
        <v>0</v>
      </c>
      <c r="N61" s="34">
        <v>0</v>
      </c>
      <c r="O61" s="34">
        <v>0</v>
      </c>
      <c r="P61" s="34">
        <v>0</v>
      </c>
      <c r="Q61" s="34">
        <v>0</v>
      </c>
      <c r="R61" s="34">
        <f t="shared" si="8"/>
        <v>0</v>
      </c>
      <c r="S61" s="36" t="str">
        <f t="shared" si="12"/>
        <v/>
      </c>
      <c r="T61" s="33"/>
      <c r="U61" s="33"/>
      <c r="V61" s="198" t="s">
        <v>453</v>
      </c>
      <c r="W61" s="38" t="s">
        <v>423</v>
      </c>
      <c r="X61" s="20">
        <v>0</v>
      </c>
      <c r="Y61" s="22">
        <v>0</v>
      </c>
      <c r="Z61" s="22">
        <v>0</v>
      </c>
      <c r="AA61" s="22">
        <v>0</v>
      </c>
      <c r="AB61" s="22">
        <v>0</v>
      </c>
      <c r="AC61" s="34">
        <f t="shared" si="6"/>
        <v>0</v>
      </c>
      <c r="AD61" s="36" t="str">
        <f t="shared" si="13"/>
        <v/>
      </c>
      <c r="AE61" s="37"/>
      <c r="AF61" s="37"/>
      <c r="AG61" s="37"/>
      <c r="AH61" s="39"/>
      <c r="AI61" s="38"/>
      <c r="AJ61" s="20">
        <v>1</v>
      </c>
      <c r="AK61" s="22">
        <v>0</v>
      </c>
      <c r="AL61" s="22">
        <v>0</v>
      </c>
      <c r="AM61" s="22">
        <v>0</v>
      </c>
      <c r="AN61" s="22">
        <v>0</v>
      </c>
      <c r="AO61" s="34">
        <f t="shared" si="7"/>
        <v>0</v>
      </c>
      <c r="AP61" s="36">
        <f t="shared" si="9"/>
        <v>0</v>
      </c>
      <c r="AQ61" s="33"/>
      <c r="AR61" s="63"/>
      <c r="AS61" s="63"/>
      <c r="AT61" s="70"/>
      <c r="AU61" s="71"/>
      <c r="AV61" s="40">
        <f t="shared" si="2"/>
        <v>1</v>
      </c>
      <c r="AW61" s="34">
        <f t="shared" si="3"/>
        <v>0</v>
      </c>
      <c r="AX61" s="36">
        <f t="shared" si="14"/>
        <v>0</v>
      </c>
      <c r="AY61" s="238"/>
    </row>
    <row r="62" spans="1:51" s="29" customFormat="1" ht="238.5" customHeight="1" x14ac:dyDescent="0.25">
      <c r="A62" s="44" t="s">
        <v>347</v>
      </c>
      <c r="B62" s="45" t="s">
        <v>348</v>
      </c>
      <c r="C62" s="194" t="s">
        <v>349</v>
      </c>
      <c r="D62" s="163" t="s">
        <v>368</v>
      </c>
      <c r="E62" s="102" t="s">
        <v>83</v>
      </c>
      <c r="F62" s="106" t="s">
        <v>84</v>
      </c>
      <c r="G62" s="106" t="s">
        <v>42</v>
      </c>
      <c r="H62" s="106">
        <v>1</v>
      </c>
      <c r="I62" s="106" t="s">
        <v>81</v>
      </c>
      <c r="J62" s="106" t="s">
        <v>82</v>
      </c>
      <c r="K62" s="171">
        <v>45689</v>
      </c>
      <c r="L62" s="169">
        <v>46021</v>
      </c>
      <c r="M62" s="32">
        <v>0</v>
      </c>
      <c r="N62" s="34">
        <v>0</v>
      </c>
      <c r="O62" s="34">
        <v>0</v>
      </c>
      <c r="P62" s="34">
        <v>0</v>
      </c>
      <c r="Q62" s="34">
        <v>0</v>
      </c>
      <c r="R62" s="34">
        <f t="shared" si="8"/>
        <v>0</v>
      </c>
      <c r="S62" s="36" t="str">
        <f t="shared" si="12"/>
        <v/>
      </c>
      <c r="T62" s="33"/>
      <c r="U62" s="33"/>
      <c r="V62" s="198" t="s">
        <v>453</v>
      </c>
      <c r="W62" s="38" t="s">
        <v>423</v>
      </c>
      <c r="X62" s="20">
        <v>0</v>
      </c>
      <c r="Y62" s="22">
        <v>0</v>
      </c>
      <c r="Z62" s="22">
        <v>0</v>
      </c>
      <c r="AA62" s="22">
        <v>0</v>
      </c>
      <c r="AB62" s="22">
        <v>0</v>
      </c>
      <c r="AC62" s="34">
        <f t="shared" si="6"/>
        <v>0</v>
      </c>
      <c r="AD62" s="36" t="str">
        <f t="shared" si="13"/>
        <v/>
      </c>
      <c r="AE62" s="37"/>
      <c r="AF62" s="37"/>
      <c r="AG62" s="37"/>
      <c r="AH62" s="39"/>
      <c r="AI62" s="38"/>
      <c r="AJ62" s="20">
        <v>1</v>
      </c>
      <c r="AK62" s="22">
        <v>0</v>
      </c>
      <c r="AL62" s="22">
        <v>0</v>
      </c>
      <c r="AM62" s="22">
        <v>0</v>
      </c>
      <c r="AN62" s="22">
        <v>0</v>
      </c>
      <c r="AO62" s="34">
        <f t="shared" si="7"/>
        <v>0</v>
      </c>
      <c r="AP62" s="36">
        <f t="shared" si="9"/>
        <v>0</v>
      </c>
      <c r="AQ62" s="75"/>
      <c r="AR62" s="76"/>
      <c r="AS62" s="33"/>
      <c r="AT62" s="49"/>
      <c r="AU62" s="50"/>
      <c r="AV62" s="40">
        <f t="shared" si="2"/>
        <v>1</v>
      </c>
      <c r="AW62" s="34">
        <f t="shared" si="3"/>
        <v>0</v>
      </c>
      <c r="AX62" s="36">
        <f>IFERROR(AW62/AV62,"")</f>
        <v>0</v>
      </c>
      <c r="AY62" s="238"/>
    </row>
    <row r="63" spans="1:51" s="29" customFormat="1" ht="94.5" x14ac:dyDescent="0.25">
      <c r="A63" s="44" t="s">
        <v>347</v>
      </c>
      <c r="B63" s="45" t="s">
        <v>348</v>
      </c>
      <c r="C63" s="194" t="s">
        <v>349</v>
      </c>
      <c r="D63" s="163" t="s">
        <v>369</v>
      </c>
      <c r="E63" s="102" t="s">
        <v>85</v>
      </c>
      <c r="F63" s="106" t="s">
        <v>86</v>
      </c>
      <c r="G63" s="106" t="s">
        <v>42</v>
      </c>
      <c r="H63" s="106">
        <v>1</v>
      </c>
      <c r="I63" s="106" t="s">
        <v>77</v>
      </c>
      <c r="J63" s="106" t="s">
        <v>87</v>
      </c>
      <c r="K63" s="171">
        <v>45689</v>
      </c>
      <c r="L63" s="169">
        <v>46021</v>
      </c>
      <c r="M63" s="32">
        <v>0</v>
      </c>
      <c r="N63" s="34">
        <v>0</v>
      </c>
      <c r="O63" s="34">
        <v>0</v>
      </c>
      <c r="P63" s="34">
        <v>0</v>
      </c>
      <c r="Q63" s="34">
        <v>0</v>
      </c>
      <c r="R63" s="34">
        <f t="shared" si="8"/>
        <v>0</v>
      </c>
      <c r="S63" s="36" t="str">
        <f t="shared" si="12"/>
        <v/>
      </c>
      <c r="T63" s="33"/>
      <c r="U63" s="33"/>
      <c r="V63" s="198" t="s">
        <v>453</v>
      </c>
      <c r="W63" s="38" t="s">
        <v>423</v>
      </c>
      <c r="X63" s="20">
        <v>0</v>
      </c>
      <c r="Y63" s="22">
        <v>0</v>
      </c>
      <c r="Z63" s="22">
        <v>0</v>
      </c>
      <c r="AA63" s="22">
        <v>0</v>
      </c>
      <c r="AB63" s="22">
        <v>0</v>
      </c>
      <c r="AC63" s="34">
        <f t="shared" si="6"/>
        <v>0</v>
      </c>
      <c r="AD63" s="36" t="str">
        <f t="shared" si="13"/>
        <v/>
      </c>
      <c r="AE63" s="37"/>
      <c r="AF63" s="37"/>
      <c r="AG63" s="37"/>
      <c r="AH63" s="39"/>
      <c r="AI63" s="38"/>
      <c r="AJ63" s="20">
        <v>1</v>
      </c>
      <c r="AK63" s="22">
        <v>0</v>
      </c>
      <c r="AL63" s="22">
        <v>0</v>
      </c>
      <c r="AM63" s="22">
        <v>0</v>
      </c>
      <c r="AN63" s="22">
        <v>0</v>
      </c>
      <c r="AO63" s="34">
        <f t="shared" si="7"/>
        <v>0</v>
      </c>
      <c r="AP63" s="36">
        <f t="shared" si="9"/>
        <v>0</v>
      </c>
      <c r="AQ63" s="33"/>
      <c r="AR63" s="33"/>
      <c r="AS63" s="33"/>
      <c r="AT63" s="49"/>
      <c r="AU63" s="50"/>
      <c r="AV63" s="40">
        <f t="shared" si="2"/>
        <v>1</v>
      </c>
      <c r="AW63" s="34">
        <f t="shared" si="3"/>
        <v>0</v>
      </c>
      <c r="AX63" s="36">
        <f t="shared" ref="AX63:AX91" si="15">IFERROR(AW63/AV63,"")</f>
        <v>0</v>
      </c>
      <c r="AY63" s="238"/>
    </row>
    <row r="64" spans="1:51" s="29" customFormat="1" ht="94.5" x14ac:dyDescent="0.25">
      <c r="A64" s="44" t="s">
        <v>347</v>
      </c>
      <c r="B64" s="45" t="s">
        <v>348</v>
      </c>
      <c r="C64" s="194" t="s">
        <v>349</v>
      </c>
      <c r="D64" s="163" t="s">
        <v>370</v>
      </c>
      <c r="E64" s="102" t="s">
        <v>371</v>
      </c>
      <c r="F64" s="106" t="s">
        <v>89</v>
      </c>
      <c r="G64" s="106" t="s">
        <v>90</v>
      </c>
      <c r="H64" s="106">
        <v>2</v>
      </c>
      <c r="I64" s="106" t="s">
        <v>90</v>
      </c>
      <c r="J64" s="106" t="s">
        <v>32</v>
      </c>
      <c r="K64" s="171">
        <v>45689</v>
      </c>
      <c r="L64" s="169">
        <v>46021</v>
      </c>
      <c r="M64" s="32">
        <v>0</v>
      </c>
      <c r="N64" s="34">
        <v>0</v>
      </c>
      <c r="O64" s="34">
        <v>0</v>
      </c>
      <c r="P64" s="34">
        <v>0</v>
      </c>
      <c r="Q64" s="34">
        <v>0</v>
      </c>
      <c r="R64" s="34">
        <f t="shared" si="8"/>
        <v>0</v>
      </c>
      <c r="S64" s="36" t="str">
        <f t="shared" si="12"/>
        <v/>
      </c>
      <c r="T64" s="33"/>
      <c r="U64" s="33"/>
      <c r="V64" s="198" t="s">
        <v>440</v>
      </c>
      <c r="W64" s="38" t="s">
        <v>423</v>
      </c>
      <c r="X64" s="20">
        <v>1</v>
      </c>
      <c r="Y64" s="22">
        <v>0</v>
      </c>
      <c r="Z64" s="22">
        <v>0</v>
      </c>
      <c r="AA64" s="22">
        <v>0</v>
      </c>
      <c r="AB64" s="22">
        <v>0</v>
      </c>
      <c r="AC64" s="34">
        <f t="shared" si="6"/>
        <v>0</v>
      </c>
      <c r="AD64" s="36">
        <f t="shared" si="13"/>
        <v>0</v>
      </c>
      <c r="AE64" s="37"/>
      <c r="AF64" s="37"/>
      <c r="AG64" s="37"/>
      <c r="AH64" s="39"/>
      <c r="AI64" s="38"/>
      <c r="AJ64" s="20">
        <v>1</v>
      </c>
      <c r="AK64" s="22">
        <v>0</v>
      </c>
      <c r="AL64" s="22">
        <v>0</v>
      </c>
      <c r="AM64" s="22">
        <v>0</v>
      </c>
      <c r="AN64" s="22">
        <v>0</v>
      </c>
      <c r="AO64" s="34">
        <f t="shared" si="7"/>
        <v>0</v>
      </c>
      <c r="AP64" s="36">
        <f t="shared" si="9"/>
        <v>0</v>
      </c>
      <c r="AQ64" s="33"/>
      <c r="AR64" s="33"/>
      <c r="AS64" s="37"/>
      <c r="AT64" s="49"/>
      <c r="AU64" s="50"/>
      <c r="AV64" s="40">
        <f t="shared" si="2"/>
        <v>2</v>
      </c>
      <c r="AW64" s="34">
        <f t="shared" si="3"/>
        <v>0</v>
      </c>
      <c r="AX64" s="36">
        <f t="shared" si="15"/>
        <v>0</v>
      </c>
      <c r="AY64" s="238"/>
    </row>
    <row r="65" spans="1:51" s="29" customFormat="1" ht="285" customHeight="1" thickBot="1" x14ac:dyDescent="0.3">
      <c r="A65" s="44" t="s">
        <v>347</v>
      </c>
      <c r="B65" s="45" t="s">
        <v>348</v>
      </c>
      <c r="C65" s="194" t="s">
        <v>349</v>
      </c>
      <c r="D65" s="172" t="s">
        <v>372</v>
      </c>
      <c r="E65" s="135" t="s">
        <v>373</v>
      </c>
      <c r="F65" s="136" t="s">
        <v>91</v>
      </c>
      <c r="G65" s="136" t="s">
        <v>42</v>
      </c>
      <c r="H65" s="136">
        <v>11</v>
      </c>
      <c r="I65" s="173" t="s">
        <v>58</v>
      </c>
      <c r="J65" s="174" t="s">
        <v>92</v>
      </c>
      <c r="K65" s="175">
        <v>45689</v>
      </c>
      <c r="L65" s="176">
        <v>46021</v>
      </c>
      <c r="M65" s="32">
        <v>3</v>
      </c>
      <c r="N65" s="34">
        <v>0</v>
      </c>
      <c r="O65" s="34">
        <v>0</v>
      </c>
      <c r="P65" s="34">
        <v>0</v>
      </c>
      <c r="Q65" s="34">
        <v>0</v>
      </c>
      <c r="R65" s="34">
        <v>3</v>
      </c>
      <c r="S65" s="36">
        <f t="shared" si="12"/>
        <v>1</v>
      </c>
      <c r="T65" s="104" t="s">
        <v>476</v>
      </c>
      <c r="U65" s="104" t="s">
        <v>422</v>
      </c>
      <c r="V65" s="198" t="s">
        <v>477</v>
      </c>
      <c r="W65" s="35" t="s">
        <v>503</v>
      </c>
      <c r="X65" s="20">
        <v>4</v>
      </c>
      <c r="Y65" s="22">
        <v>0</v>
      </c>
      <c r="Z65" s="22">
        <v>0</v>
      </c>
      <c r="AA65" s="22">
        <v>0</v>
      </c>
      <c r="AB65" s="22">
        <v>0</v>
      </c>
      <c r="AC65" s="34">
        <f t="shared" si="6"/>
        <v>0</v>
      </c>
      <c r="AD65" s="36">
        <f t="shared" si="13"/>
        <v>0</v>
      </c>
      <c r="AE65" s="37"/>
      <c r="AF65" s="37"/>
      <c r="AG65" s="37"/>
      <c r="AH65" s="39"/>
      <c r="AI65" s="38"/>
      <c r="AJ65" s="20">
        <v>4</v>
      </c>
      <c r="AK65" s="22">
        <v>0</v>
      </c>
      <c r="AL65" s="22">
        <v>0</v>
      </c>
      <c r="AM65" s="22">
        <v>0</v>
      </c>
      <c r="AN65" s="22">
        <v>0</v>
      </c>
      <c r="AO65" s="34">
        <f t="shared" si="7"/>
        <v>0</v>
      </c>
      <c r="AP65" s="36">
        <f t="shared" si="9"/>
        <v>0</v>
      </c>
      <c r="AQ65" s="42"/>
      <c r="AR65" s="42"/>
      <c r="AS65" s="64"/>
      <c r="AT65" s="49"/>
      <c r="AU65" s="50"/>
      <c r="AV65" s="40">
        <f t="shared" si="2"/>
        <v>11</v>
      </c>
      <c r="AW65" s="34">
        <f t="shared" si="3"/>
        <v>3</v>
      </c>
      <c r="AX65" s="36">
        <f t="shared" si="15"/>
        <v>0.27272727272727271</v>
      </c>
      <c r="AY65" s="239"/>
    </row>
    <row r="66" spans="1:51" s="29" customFormat="1" ht="296.25" customHeight="1" x14ac:dyDescent="0.25">
      <c r="A66" s="44" t="s">
        <v>347</v>
      </c>
      <c r="B66" s="45" t="s">
        <v>375</v>
      </c>
      <c r="C66" s="194" t="s">
        <v>374</v>
      </c>
      <c r="D66" s="178" t="s">
        <v>138</v>
      </c>
      <c r="E66" s="158" t="s">
        <v>376</v>
      </c>
      <c r="F66" s="179" t="s">
        <v>479</v>
      </c>
      <c r="G66" s="179" t="s">
        <v>94</v>
      </c>
      <c r="H66" s="179">
        <v>1</v>
      </c>
      <c r="I66" s="180" t="s">
        <v>95</v>
      </c>
      <c r="J66" s="179" t="s">
        <v>96</v>
      </c>
      <c r="K66" s="181">
        <v>45658</v>
      </c>
      <c r="L66" s="182">
        <v>45688</v>
      </c>
      <c r="M66" s="32">
        <v>1</v>
      </c>
      <c r="N66" s="34">
        <v>0</v>
      </c>
      <c r="O66" s="34">
        <v>0</v>
      </c>
      <c r="P66" s="34">
        <v>0</v>
      </c>
      <c r="Q66" s="34">
        <v>0</v>
      </c>
      <c r="R66" s="34">
        <v>1</v>
      </c>
      <c r="S66" s="36">
        <f t="shared" si="12"/>
        <v>1</v>
      </c>
      <c r="T66" s="101" t="s">
        <v>478</v>
      </c>
      <c r="U66" s="101" t="s">
        <v>422</v>
      </c>
      <c r="V66" s="198" t="s">
        <v>480</v>
      </c>
      <c r="W66" s="38" t="s">
        <v>420</v>
      </c>
      <c r="X66" s="20">
        <v>0</v>
      </c>
      <c r="Y66" s="22">
        <v>0</v>
      </c>
      <c r="Z66" s="22">
        <v>0</v>
      </c>
      <c r="AA66" s="22">
        <v>0</v>
      </c>
      <c r="AB66" s="22">
        <v>0</v>
      </c>
      <c r="AC66" s="34">
        <f t="shared" si="6"/>
        <v>0</v>
      </c>
      <c r="AD66" s="36" t="str">
        <f t="shared" si="13"/>
        <v/>
      </c>
      <c r="AE66" s="37"/>
      <c r="AF66" s="37"/>
      <c r="AG66" s="37"/>
      <c r="AH66" s="39"/>
      <c r="AI66" s="38"/>
      <c r="AJ66" s="20">
        <v>0</v>
      </c>
      <c r="AK66" s="22">
        <v>0</v>
      </c>
      <c r="AL66" s="22">
        <v>0</v>
      </c>
      <c r="AM66" s="22">
        <v>0</v>
      </c>
      <c r="AN66" s="22">
        <v>0</v>
      </c>
      <c r="AO66" s="34">
        <v>0</v>
      </c>
      <c r="AP66" s="36" t="str">
        <f t="shared" si="9"/>
        <v/>
      </c>
      <c r="AQ66" s="75"/>
      <c r="AR66" s="75"/>
      <c r="AS66" s="75"/>
      <c r="AT66" s="49"/>
      <c r="AU66" s="50"/>
      <c r="AV66" s="40">
        <f t="shared" si="2"/>
        <v>1</v>
      </c>
      <c r="AW66" s="34">
        <f t="shared" si="3"/>
        <v>1</v>
      </c>
      <c r="AX66" s="36">
        <f t="shared" si="15"/>
        <v>1</v>
      </c>
      <c r="AY66" s="244">
        <f>+AVERAGE(AX66:AX80)</f>
        <v>0.36969696969696969</v>
      </c>
    </row>
    <row r="67" spans="1:51" s="29" customFormat="1" ht="94.5" x14ac:dyDescent="0.25">
      <c r="A67" s="44" t="s">
        <v>347</v>
      </c>
      <c r="B67" s="45" t="s">
        <v>375</v>
      </c>
      <c r="C67" s="194" t="s">
        <v>374</v>
      </c>
      <c r="D67" s="183" t="s">
        <v>140</v>
      </c>
      <c r="E67" s="145" t="s">
        <v>98</v>
      </c>
      <c r="F67" s="106" t="s">
        <v>377</v>
      </c>
      <c r="G67" s="106" t="s">
        <v>94</v>
      </c>
      <c r="H67" s="106">
        <v>2</v>
      </c>
      <c r="I67" s="106" t="s">
        <v>95</v>
      </c>
      <c r="J67" s="167" t="s">
        <v>96</v>
      </c>
      <c r="K67" s="167">
        <v>45689</v>
      </c>
      <c r="L67" s="168">
        <v>46022</v>
      </c>
      <c r="M67" s="32">
        <v>0</v>
      </c>
      <c r="N67" s="34">
        <v>0</v>
      </c>
      <c r="O67" s="34">
        <v>0</v>
      </c>
      <c r="P67" s="34">
        <v>0</v>
      </c>
      <c r="Q67" s="34">
        <v>0</v>
      </c>
      <c r="R67" s="34">
        <f t="shared" si="8"/>
        <v>0</v>
      </c>
      <c r="S67" s="36" t="str">
        <f t="shared" si="12"/>
        <v/>
      </c>
      <c r="T67" s="33"/>
      <c r="U67" s="33"/>
      <c r="V67" s="198" t="s">
        <v>481</v>
      </c>
      <c r="W67" s="38" t="s">
        <v>423</v>
      </c>
      <c r="X67" s="20">
        <v>1</v>
      </c>
      <c r="Y67" s="22">
        <v>0</v>
      </c>
      <c r="Z67" s="22">
        <v>0</v>
      </c>
      <c r="AA67" s="22">
        <v>0</v>
      </c>
      <c r="AB67" s="22">
        <v>0</v>
      </c>
      <c r="AC67" s="34">
        <f t="shared" si="6"/>
        <v>0</v>
      </c>
      <c r="AD67" s="36">
        <f t="shared" si="13"/>
        <v>0</v>
      </c>
      <c r="AE67" s="37"/>
      <c r="AF67" s="37"/>
      <c r="AG67" s="37"/>
      <c r="AH67" s="39"/>
      <c r="AI67" s="38"/>
      <c r="AJ67" s="20">
        <v>1</v>
      </c>
      <c r="AK67" s="22">
        <v>0</v>
      </c>
      <c r="AL67" s="22">
        <v>0</v>
      </c>
      <c r="AM67" s="22">
        <v>0</v>
      </c>
      <c r="AN67" s="22">
        <v>0</v>
      </c>
      <c r="AO67" s="34">
        <f t="shared" si="7"/>
        <v>0</v>
      </c>
      <c r="AP67" s="36">
        <f t="shared" si="9"/>
        <v>0</v>
      </c>
      <c r="AQ67" s="75"/>
      <c r="AR67" s="75"/>
      <c r="AS67" s="33"/>
      <c r="AT67" s="49"/>
      <c r="AU67" s="50"/>
      <c r="AV67" s="40">
        <f t="shared" si="2"/>
        <v>2</v>
      </c>
      <c r="AW67" s="34">
        <f t="shared" si="3"/>
        <v>0</v>
      </c>
      <c r="AX67" s="36">
        <f>IFERROR(AW67/AV67,"")</f>
        <v>0</v>
      </c>
      <c r="AY67" s="245"/>
    </row>
    <row r="68" spans="1:51" s="29" customFormat="1" ht="126" x14ac:dyDescent="0.25">
      <c r="A68" s="44" t="s">
        <v>347</v>
      </c>
      <c r="B68" s="45" t="s">
        <v>375</v>
      </c>
      <c r="C68" s="194" t="s">
        <v>374</v>
      </c>
      <c r="D68" s="183" t="s">
        <v>141</v>
      </c>
      <c r="E68" s="145" t="s">
        <v>100</v>
      </c>
      <c r="F68" s="106" t="s">
        <v>101</v>
      </c>
      <c r="G68" s="106" t="s">
        <v>94</v>
      </c>
      <c r="H68" s="106">
        <v>1</v>
      </c>
      <c r="I68" s="106" t="s">
        <v>95</v>
      </c>
      <c r="J68" s="167" t="s">
        <v>102</v>
      </c>
      <c r="K68" s="167">
        <v>45689</v>
      </c>
      <c r="L68" s="168">
        <v>45777</v>
      </c>
      <c r="M68" s="32">
        <v>1</v>
      </c>
      <c r="N68" s="34">
        <v>0</v>
      </c>
      <c r="O68" s="34">
        <v>0</v>
      </c>
      <c r="P68" s="34">
        <v>0</v>
      </c>
      <c r="Q68" s="34">
        <v>0</v>
      </c>
      <c r="R68" s="34">
        <v>1</v>
      </c>
      <c r="S68" s="36">
        <f t="shared" si="12"/>
        <v>1</v>
      </c>
      <c r="T68" s="103" t="s">
        <v>482</v>
      </c>
      <c r="U68" s="103" t="s">
        <v>422</v>
      </c>
      <c r="V68" s="198" t="s">
        <v>483</v>
      </c>
      <c r="W68" s="38" t="s">
        <v>420</v>
      </c>
      <c r="X68" s="20">
        <v>0</v>
      </c>
      <c r="Y68" s="22">
        <v>0</v>
      </c>
      <c r="Z68" s="22">
        <v>0</v>
      </c>
      <c r="AA68" s="22">
        <v>0</v>
      </c>
      <c r="AB68" s="22">
        <v>0</v>
      </c>
      <c r="AC68" s="34">
        <f t="shared" si="6"/>
        <v>0</v>
      </c>
      <c r="AD68" s="36" t="str">
        <f t="shared" si="13"/>
        <v/>
      </c>
      <c r="AE68" s="37"/>
      <c r="AF68" s="37"/>
      <c r="AG68" s="37"/>
      <c r="AH68" s="39"/>
      <c r="AI68" s="38"/>
      <c r="AJ68" s="20">
        <v>0</v>
      </c>
      <c r="AK68" s="22">
        <v>0</v>
      </c>
      <c r="AL68" s="22">
        <v>0</v>
      </c>
      <c r="AM68" s="22">
        <v>0</v>
      </c>
      <c r="AN68" s="22">
        <v>0</v>
      </c>
      <c r="AO68" s="34">
        <f t="shared" si="7"/>
        <v>0</v>
      </c>
      <c r="AP68" s="36" t="str">
        <f t="shared" si="9"/>
        <v/>
      </c>
      <c r="AQ68" s="75"/>
      <c r="AR68" s="75"/>
      <c r="AS68" s="75"/>
      <c r="AT68" s="49"/>
      <c r="AU68" s="50"/>
      <c r="AV68" s="40">
        <f t="shared" si="2"/>
        <v>1</v>
      </c>
      <c r="AW68" s="34">
        <f t="shared" si="3"/>
        <v>1</v>
      </c>
      <c r="AX68" s="36">
        <f t="shared" si="15"/>
        <v>1</v>
      </c>
      <c r="AY68" s="245"/>
    </row>
    <row r="69" spans="1:51" s="29" customFormat="1" ht="120" x14ac:dyDescent="0.25">
      <c r="A69" s="44" t="s">
        <v>347</v>
      </c>
      <c r="B69" s="45" t="s">
        <v>375</v>
      </c>
      <c r="C69" s="194" t="s">
        <v>374</v>
      </c>
      <c r="D69" s="183" t="s">
        <v>143</v>
      </c>
      <c r="E69" s="145" t="s">
        <v>378</v>
      </c>
      <c r="F69" s="107" t="s">
        <v>104</v>
      </c>
      <c r="G69" s="107" t="s">
        <v>94</v>
      </c>
      <c r="H69" s="107">
        <v>1</v>
      </c>
      <c r="I69" s="107" t="s">
        <v>95</v>
      </c>
      <c r="J69" s="116" t="s">
        <v>102</v>
      </c>
      <c r="K69" s="167">
        <v>45689</v>
      </c>
      <c r="L69" s="168">
        <v>45838</v>
      </c>
      <c r="M69" s="32">
        <v>1</v>
      </c>
      <c r="N69" s="34">
        <v>0</v>
      </c>
      <c r="O69" s="34">
        <v>0</v>
      </c>
      <c r="P69" s="34">
        <v>0</v>
      </c>
      <c r="Q69" s="34">
        <v>0</v>
      </c>
      <c r="R69" s="34">
        <v>1</v>
      </c>
      <c r="S69" s="36">
        <f t="shared" si="12"/>
        <v>1</v>
      </c>
      <c r="T69" s="103" t="s">
        <v>484</v>
      </c>
      <c r="U69" s="103" t="s">
        <v>422</v>
      </c>
      <c r="V69" s="198" t="s">
        <v>485</v>
      </c>
      <c r="W69" s="38" t="s">
        <v>420</v>
      </c>
      <c r="X69" s="20">
        <v>0</v>
      </c>
      <c r="Y69" s="22">
        <v>0</v>
      </c>
      <c r="Z69" s="22">
        <v>0</v>
      </c>
      <c r="AA69" s="22">
        <v>0</v>
      </c>
      <c r="AB69" s="22">
        <v>0</v>
      </c>
      <c r="AC69" s="34">
        <f t="shared" si="6"/>
        <v>0</v>
      </c>
      <c r="AD69" s="36" t="str">
        <f t="shared" si="13"/>
        <v/>
      </c>
      <c r="AE69" s="37"/>
      <c r="AF69" s="37"/>
      <c r="AG69" s="37"/>
      <c r="AH69" s="39"/>
      <c r="AI69" s="38"/>
      <c r="AJ69" s="20">
        <v>0</v>
      </c>
      <c r="AK69" s="22">
        <v>0</v>
      </c>
      <c r="AL69" s="22">
        <v>0</v>
      </c>
      <c r="AM69" s="22">
        <v>0</v>
      </c>
      <c r="AN69" s="22">
        <v>0</v>
      </c>
      <c r="AO69" s="34">
        <f t="shared" si="7"/>
        <v>0</v>
      </c>
      <c r="AP69" s="36" t="str">
        <f t="shared" si="9"/>
        <v/>
      </c>
      <c r="AQ69" s="33"/>
      <c r="AR69" s="33"/>
      <c r="AS69" s="37"/>
      <c r="AT69" s="49"/>
      <c r="AU69" s="50"/>
      <c r="AV69" s="40">
        <f t="shared" si="2"/>
        <v>1</v>
      </c>
      <c r="AW69" s="34">
        <f t="shared" si="3"/>
        <v>1</v>
      </c>
      <c r="AX69" s="36">
        <f>IFERROR(AW69/AV69,"")</f>
        <v>1</v>
      </c>
      <c r="AY69" s="245"/>
    </row>
    <row r="70" spans="1:51" s="29" customFormat="1" ht="261.75" customHeight="1" x14ac:dyDescent="0.25">
      <c r="A70" s="44" t="s">
        <v>347</v>
      </c>
      <c r="B70" s="45" t="s">
        <v>375</v>
      </c>
      <c r="C70" s="194" t="s">
        <v>374</v>
      </c>
      <c r="D70" s="183" t="s">
        <v>379</v>
      </c>
      <c r="E70" s="145" t="s">
        <v>107</v>
      </c>
      <c r="F70" s="106" t="s">
        <v>105</v>
      </c>
      <c r="G70" s="106" t="s">
        <v>94</v>
      </c>
      <c r="H70" s="106">
        <v>1</v>
      </c>
      <c r="I70" s="106" t="s">
        <v>108</v>
      </c>
      <c r="J70" s="167" t="s">
        <v>102</v>
      </c>
      <c r="K70" s="167">
        <v>45689</v>
      </c>
      <c r="L70" s="168">
        <v>46022</v>
      </c>
      <c r="M70" s="32">
        <v>0</v>
      </c>
      <c r="N70" s="34">
        <v>0</v>
      </c>
      <c r="O70" s="34">
        <v>0</v>
      </c>
      <c r="P70" s="34">
        <v>0</v>
      </c>
      <c r="Q70" s="34">
        <v>0</v>
      </c>
      <c r="R70" s="34">
        <v>1</v>
      </c>
      <c r="S70" s="36" t="str">
        <f t="shared" si="12"/>
        <v/>
      </c>
      <c r="T70" s="102" t="s">
        <v>486</v>
      </c>
      <c r="U70" s="102" t="s">
        <v>487</v>
      </c>
      <c r="V70" s="198" t="s">
        <v>529</v>
      </c>
      <c r="W70" s="35" t="s">
        <v>503</v>
      </c>
      <c r="X70" s="20">
        <v>0</v>
      </c>
      <c r="Y70" s="22">
        <v>0</v>
      </c>
      <c r="Z70" s="22">
        <v>0</v>
      </c>
      <c r="AA70" s="22">
        <v>0</v>
      </c>
      <c r="AB70" s="22">
        <v>0</v>
      </c>
      <c r="AC70" s="34">
        <f t="shared" si="6"/>
        <v>0</v>
      </c>
      <c r="AD70" s="36" t="str">
        <f t="shared" si="13"/>
        <v/>
      </c>
      <c r="AE70" s="37"/>
      <c r="AF70" s="37"/>
      <c r="AG70" s="37"/>
      <c r="AH70" s="39"/>
      <c r="AI70" s="38"/>
      <c r="AJ70" s="20">
        <v>1</v>
      </c>
      <c r="AK70" s="22">
        <v>0</v>
      </c>
      <c r="AL70" s="22">
        <v>0</v>
      </c>
      <c r="AM70" s="22">
        <v>0</v>
      </c>
      <c r="AN70" s="22">
        <v>0</v>
      </c>
      <c r="AO70" s="34">
        <f t="shared" si="7"/>
        <v>0</v>
      </c>
      <c r="AP70" s="36">
        <f t="shared" si="9"/>
        <v>0</v>
      </c>
      <c r="AQ70" s="75"/>
      <c r="AR70" s="75"/>
      <c r="AS70" s="75"/>
      <c r="AT70" s="49"/>
      <c r="AU70" s="50"/>
      <c r="AV70" s="40">
        <f t="shared" ref="AV70:AV91" si="16">+SUM(M70,X70,AJ70)</f>
        <v>1</v>
      </c>
      <c r="AW70" s="34">
        <f t="shared" ref="AW70:AW91" si="17">+SUM(R70,AC70,AO70)</f>
        <v>1</v>
      </c>
      <c r="AX70" s="36">
        <f t="shared" si="15"/>
        <v>1</v>
      </c>
      <c r="AY70" s="245"/>
    </row>
    <row r="71" spans="1:51" s="29" customFormat="1" ht="231" customHeight="1" x14ac:dyDescent="0.25">
      <c r="A71" s="44" t="s">
        <v>347</v>
      </c>
      <c r="B71" s="45" t="s">
        <v>375</v>
      </c>
      <c r="C71" s="194" t="s">
        <v>374</v>
      </c>
      <c r="D71" s="183" t="s">
        <v>380</v>
      </c>
      <c r="E71" s="145" t="s">
        <v>109</v>
      </c>
      <c r="F71" s="107" t="s">
        <v>381</v>
      </c>
      <c r="G71" s="107" t="s">
        <v>94</v>
      </c>
      <c r="H71" s="107">
        <v>1</v>
      </c>
      <c r="I71" s="107" t="s">
        <v>110</v>
      </c>
      <c r="J71" s="116" t="s">
        <v>111</v>
      </c>
      <c r="K71" s="167">
        <v>45689</v>
      </c>
      <c r="L71" s="168">
        <v>46022</v>
      </c>
      <c r="M71" s="32">
        <v>0</v>
      </c>
      <c r="N71" s="34">
        <v>0</v>
      </c>
      <c r="O71" s="34">
        <v>0</v>
      </c>
      <c r="P71" s="34">
        <v>0</v>
      </c>
      <c r="Q71" s="34">
        <v>0</v>
      </c>
      <c r="R71" s="34">
        <v>1</v>
      </c>
      <c r="S71" s="36" t="str">
        <f t="shared" si="12"/>
        <v/>
      </c>
      <c r="T71" s="103" t="s">
        <v>488</v>
      </c>
      <c r="U71" s="103" t="s">
        <v>462</v>
      </c>
      <c r="V71" s="198" t="s">
        <v>530</v>
      </c>
      <c r="W71" s="38" t="s">
        <v>420</v>
      </c>
      <c r="X71" s="20">
        <v>1</v>
      </c>
      <c r="Y71" s="22">
        <v>0</v>
      </c>
      <c r="Z71" s="22">
        <v>0</v>
      </c>
      <c r="AA71" s="22">
        <v>0</v>
      </c>
      <c r="AB71" s="22">
        <v>0</v>
      </c>
      <c r="AC71" s="34">
        <f t="shared" si="6"/>
        <v>0</v>
      </c>
      <c r="AD71" s="36">
        <f t="shared" si="13"/>
        <v>0</v>
      </c>
      <c r="AE71" s="37"/>
      <c r="AF71" s="37"/>
      <c r="AG71" s="37"/>
      <c r="AH71" s="39"/>
      <c r="AI71" s="38"/>
      <c r="AJ71" s="20">
        <v>0</v>
      </c>
      <c r="AK71" s="22">
        <v>0</v>
      </c>
      <c r="AL71" s="22">
        <v>0</v>
      </c>
      <c r="AM71" s="22">
        <v>0</v>
      </c>
      <c r="AN71" s="22">
        <v>0</v>
      </c>
      <c r="AO71" s="34">
        <f t="shared" si="7"/>
        <v>0</v>
      </c>
      <c r="AP71" s="36" t="str">
        <f t="shared" si="9"/>
        <v/>
      </c>
      <c r="AQ71" s="75"/>
      <c r="AR71" s="75"/>
      <c r="AS71" s="75"/>
      <c r="AT71" s="49"/>
      <c r="AU71" s="50"/>
      <c r="AV71" s="40">
        <f t="shared" si="16"/>
        <v>1</v>
      </c>
      <c r="AW71" s="34">
        <f t="shared" si="17"/>
        <v>1</v>
      </c>
      <c r="AX71" s="36">
        <f t="shared" si="15"/>
        <v>1</v>
      </c>
      <c r="AY71" s="245"/>
    </row>
    <row r="72" spans="1:51" s="29" customFormat="1" ht="94.5" x14ac:dyDescent="0.25">
      <c r="A72" s="44" t="s">
        <v>347</v>
      </c>
      <c r="B72" s="45" t="s">
        <v>375</v>
      </c>
      <c r="C72" s="194" t="s">
        <v>374</v>
      </c>
      <c r="D72" s="183" t="s">
        <v>382</v>
      </c>
      <c r="E72" s="145" t="s">
        <v>112</v>
      </c>
      <c r="F72" s="106" t="s">
        <v>113</v>
      </c>
      <c r="G72" s="106" t="s">
        <v>94</v>
      </c>
      <c r="H72" s="106">
        <v>2</v>
      </c>
      <c r="I72" s="106" t="s">
        <v>114</v>
      </c>
      <c r="J72" s="167" t="s">
        <v>115</v>
      </c>
      <c r="K72" s="167">
        <v>45689</v>
      </c>
      <c r="L72" s="168">
        <v>46022</v>
      </c>
      <c r="M72" s="32">
        <v>0</v>
      </c>
      <c r="N72" s="34">
        <v>0</v>
      </c>
      <c r="O72" s="34">
        <v>0</v>
      </c>
      <c r="P72" s="34">
        <v>0</v>
      </c>
      <c r="Q72" s="34">
        <v>0</v>
      </c>
      <c r="R72" s="34">
        <f t="shared" si="8"/>
        <v>0</v>
      </c>
      <c r="S72" s="36" t="str">
        <f t="shared" si="12"/>
        <v/>
      </c>
      <c r="T72" s="33"/>
      <c r="U72" s="33"/>
      <c r="V72" s="198" t="s">
        <v>440</v>
      </c>
      <c r="W72" s="38" t="s">
        <v>423</v>
      </c>
      <c r="X72" s="20">
        <v>1</v>
      </c>
      <c r="Y72" s="22">
        <v>0</v>
      </c>
      <c r="Z72" s="22">
        <v>0</v>
      </c>
      <c r="AA72" s="22">
        <v>0</v>
      </c>
      <c r="AB72" s="22">
        <v>0</v>
      </c>
      <c r="AC72" s="34">
        <f t="shared" ref="AC72:AC88" si="18">+SUM(Y72:AB72)</f>
        <v>0</v>
      </c>
      <c r="AD72" s="36">
        <f t="shared" si="13"/>
        <v>0</v>
      </c>
      <c r="AE72" s="37"/>
      <c r="AF72" s="37"/>
      <c r="AG72" s="37"/>
      <c r="AH72" s="39"/>
      <c r="AI72" s="38"/>
      <c r="AJ72" s="20">
        <v>1</v>
      </c>
      <c r="AK72" s="22">
        <v>0</v>
      </c>
      <c r="AL72" s="22">
        <v>0</v>
      </c>
      <c r="AM72" s="22">
        <v>0</v>
      </c>
      <c r="AN72" s="22">
        <v>0</v>
      </c>
      <c r="AO72" s="34">
        <f t="shared" ref="AO72:AO88" si="19">+SUM(AK72:AN72)</f>
        <v>0</v>
      </c>
      <c r="AP72" s="36">
        <f>IFERROR(AO72/AJ72,"")</f>
        <v>0</v>
      </c>
      <c r="AQ72" s="33"/>
      <c r="AR72" s="33"/>
      <c r="AS72" s="37"/>
      <c r="AT72" s="39"/>
      <c r="AU72" s="38"/>
      <c r="AV72" s="40">
        <f t="shared" si="16"/>
        <v>2</v>
      </c>
      <c r="AW72" s="34">
        <f t="shared" si="17"/>
        <v>0</v>
      </c>
      <c r="AX72" s="36">
        <f t="shared" si="15"/>
        <v>0</v>
      </c>
      <c r="AY72" s="245"/>
    </row>
    <row r="73" spans="1:51" s="29" customFormat="1" ht="409.5" x14ac:dyDescent="0.25">
      <c r="A73" s="44" t="s">
        <v>347</v>
      </c>
      <c r="B73" s="45" t="s">
        <v>375</v>
      </c>
      <c r="C73" s="194" t="s">
        <v>374</v>
      </c>
      <c r="D73" s="183" t="s">
        <v>383</v>
      </c>
      <c r="E73" s="145" t="s">
        <v>116</v>
      </c>
      <c r="F73" s="107" t="s">
        <v>117</v>
      </c>
      <c r="G73" s="107" t="s">
        <v>118</v>
      </c>
      <c r="H73" s="107">
        <v>11</v>
      </c>
      <c r="I73" s="107" t="s">
        <v>119</v>
      </c>
      <c r="J73" s="116" t="s">
        <v>120</v>
      </c>
      <c r="K73" s="167">
        <v>45689</v>
      </c>
      <c r="L73" s="168">
        <v>46022</v>
      </c>
      <c r="M73" s="32">
        <v>3</v>
      </c>
      <c r="N73" s="34">
        <v>0</v>
      </c>
      <c r="O73" s="34">
        <v>0</v>
      </c>
      <c r="P73" s="34">
        <v>0</v>
      </c>
      <c r="Q73" s="34">
        <v>0</v>
      </c>
      <c r="R73" s="34">
        <v>3</v>
      </c>
      <c r="S73" s="36">
        <f t="shared" si="12"/>
        <v>1</v>
      </c>
      <c r="T73" s="103" t="s">
        <v>489</v>
      </c>
      <c r="U73" s="103" t="s">
        <v>422</v>
      </c>
      <c r="V73" s="198" t="s">
        <v>531</v>
      </c>
      <c r="W73" s="35" t="s">
        <v>503</v>
      </c>
      <c r="X73" s="20">
        <v>4</v>
      </c>
      <c r="Y73" s="22">
        <v>0</v>
      </c>
      <c r="Z73" s="22">
        <v>0</v>
      </c>
      <c r="AA73" s="22">
        <v>0</v>
      </c>
      <c r="AB73" s="22">
        <v>0</v>
      </c>
      <c r="AC73" s="34">
        <f t="shared" si="18"/>
        <v>0</v>
      </c>
      <c r="AD73" s="36">
        <f t="shared" si="13"/>
        <v>0</v>
      </c>
      <c r="AE73" s="37"/>
      <c r="AF73" s="37"/>
      <c r="AG73" s="37"/>
      <c r="AH73" s="39"/>
      <c r="AI73" s="38"/>
      <c r="AJ73" s="20">
        <v>4</v>
      </c>
      <c r="AK73" s="22">
        <v>0</v>
      </c>
      <c r="AL73" s="22">
        <v>0</v>
      </c>
      <c r="AM73" s="22">
        <v>0</v>
      </c>
      <c r="AN73" s="22">
        <v>0</v>
      </c>
      <c r="AO73" s="34">
        <f t="shared" si="19"/>
        <v>0</v>
      </c>
      <c r="AP73" s="36">
        <f>IFERROR(AO73/AJ73,"")</f>
        <v>0</v>
      </c>
      <c r="AQ73" s="33"/>
      <c r="AR73" s="33"/>
      <c r="AS73" s="37"/>
      <c r="AT73" s="39"/>
      <c r="AU73" s="38"/>
      <c r="AV73" s="40">
        <f t="shared" si="16"/>
        <v>11</v>
      </c>
      <c r="AW73" s="34">
        <f t="shared" si="17"/>
        <v>3</v>
      </c>
      <c r="AX73" s="36">
        <f t="shared" si="15"/>
        <v>0.27272727272727271</v>
      </c>
      <c r="AY73" s="245"/>
    </row>
    <row r="74" spans="1:51" s="29" customFormat="1" ht="142.5" customHeight="1" x14ac:dyDescent="0.25">
      <c r="A74" s="44" t="s">
        <v>347</v>
      </c>
      <c r="B74" s="45" t="s">
        <v>375</v>
      </c>
      <c r="C74" s="194" t="s">
        <v>374</v>
      </c>
      <c r="D74" s="183" t="s">
        <v>384</v>
      </c>
      <c r="E74" s="145" t="s">
        <v>121</v>
      </c>
      <c r="F74" s="106" t="s">
        <v>491</v>
      </c>
      <c r="G74" s="106" t="s">
        <v>94</v>
      </c>
      <c r="H74" s="177">
        <v>11</v>
      </c>
      <c r="I74" s="106" t="s">
        <v>122</v>
      </c>
      <c r="J74" s="167" t="s">
        <v>123</v>
      </c>
      <c r="K74" s="167">
        <v>45689</v>
      </c>
      <c r="L74" s="168">
        <v>46022</v>
      </c>
      <c r="M74" s="32">
        <v>3</v>
      </c>
      <c r="N74" s="34">
        <v>0</v>
      </c>
      <c r="O74" s="34">
        <v>0</v>
      </c>
      <c r="P74" s="34">
        <v>0</v>
      </c>
      <c r="Q74" s="34">
        <v>0</v>
      </c>
      <c r="R74" s="34">
        <v>3</v>
      </c>
      <c r="S74" s="36">
        <f t="shared" si="12"/>
        <v>1</v>
      </c>
      <c r="T74" s="103" t="s">
        <v>490</v>
      </c>
      <c r="U74" s="103" t="s">
        <v>422</v>
      </c>
      <c r="V74" s="198" t="s">
        <v>492</v>
      </c>
      <c r="W74" s="35" t="s">
        <v>503</v>
      </c>
      <c r="X74" s="20">
        <v>4</v>
      </c>
      <c r="Y74" s="22">
        <v>0</v>
      </c>
      <c r="Z74" s="22">
        <v>0</v>
      </c>
      <c r="AA74" s="22">
        <v>0</v>
      </c>
      <c r="AB74" s="22">
        <v>0</v>
      </c>
      <c r="AC74" s="34">
        <f t="shared" si="18"/>
        <v>0</v>
      </c>
      <c r="AD74" s="36">
        <f t="shared" si="13"/>
        <v>0</v>
      </c>
      <c r="AE74" s="37"/>
      <c r="AF74" s="37"/>
      <c r="AG74" s="37"/>
      <c r="AH74" s="39"/>
      <c r="AI74" s="38"/>
      <c r="AJ74" s="20">
        <v>4</v>
      </c>
      <c r="AK74" s="22">
        <v>0</v>
      </c>
      <c r="AL74" s="22">
        <v>0</v>
      </c>
      <c r="AM74" s="22">
        <v>0</v>
      </c>
      <c r="AN74" s="22">
        <v>0</v>
      </c>
      <c r="AO74" s="34">
        <f t="shared" si="19"/>
        <v>0</v>
      </c>
      <c r="AP74" s="36">
        <f>IFERROR(AO74/AJ74,"")</f>
        <v>0</v>
      </c>
      <c r="AQ74" s="33"/>
      <c r="AR74" s="33"/>
      <c r="AS74" s="37"/>
      <c r="AT74" s="39"/>
      <c r="AU74" s="38"/>
      <c r="AV74" s="40">
        <f t="shared" si="16"/>
        <v>11</v>
      </c>
      <c r="AW74" s="34">
        <f t="shared" si="17"/>
        <v>3</v>
      </c>
      <c r="AX74" s="36">
        <f t="shared" si="15"/>
        <v>0.27272727272727271</v>
      </c>
      <c r="AY74" s="245"/>
    </row>
    <row r="75" spans="1:51" s="29" customFormat="1" ht="240.75" customHeight="1" x14ac:dyDescent="0.25">
      <c r="A75" s="44" t="s">
        <v>347</v>
      </c>
      <c r="B75" s="45" t="s">
        <v>375</v>
      </c>
      <c r="C75" s="194" t="s">
        <v>374</v>
      </c>
      <c r="D75" s="183" t="s">
        <v>385</v>
      </c>
      <c r="E75" s="145" t="s">
        <v>126</v>
      </c>
      <c r="F75" s="107" t="s">
        <v>127</v>
      </c>
      <c r="G75" s="107" t="s">
        <v>94</v>
      </c>
      <c r="H75" s="107">
        <v>1</v>
      </c>
      <c r="I75" s="107" t="s">
        <v>128</v>
      </c>
      <c r="J75" s="116" t="s">
        <v>129</v>
      </c>
      <c r="K75" s="167">
        <v>45870</v>
      </c>
      <c r="L75" s="168">
        <v>46021</v>
      </c>
      <c r="M75" s="32">
        <v>0</v>
      </c>
      <c r="N75" s="34">
        <v>0</v>
      </c>
      <c r="O75" s="34">
        <v>0</v>
      </c>
      <c r="P75" s="34">
        <v>0</v>
      </c>
      <c r="Q75" s="34">
        <v>0</v>
      </c>
      <c r="R75" s="34">
        <f t="shared" ref="R75:R91" si="20">+SUM(N75:Q75)</f>
        <v>0</v>
      </c>
      <c r="S75" s="36" t="str">
        <f t="shared" si="12"/>
        <v/>
      </c>
      <c r="T75" s="33"/>
      <c r="U75" s="33"/>
      <c r="V75" s="198" t="s">
        <v>493</v>
      </c>
      <c r="W75" s="38" t="s">
        <v>423</v>
      </c>
      <c r="X75" s="20">
        <v>0</v>
      </c>
      <c r="Y75" s="22">
        <v>0</v>
      </c>
      <c r="Z75" s="22">
        <v>0</v>
      </c>
      <c r="AA75" s="22">
        <v>0</v>
      </c>
      <c r="AB75" s="22">
        <v>0</v>
      </c>
      <c r="AC75" s="34">
        <f t="shared" si="18"/>
        <v>0</v>
      </c>
      <c r="AD75" s="36" t="str">
        <f t="shared" si="13"/>
        <v/>
      </c>
      <c r="AE75" s="37"/>
      <c r="AF75" s="37"/>
      <c r="AG75" s="37"/>
      <c r="AH75" s="39"/>
      <c r="AI75" s="38"/>
      <c r="AJ75" s="20">
        <v>1</v>
      </c>
      <c r="AK75" s="22">
        <v>0</v>
      </c>
      <c r="AL75" s="22">
        <v>0</v>
      </c>
      <c r="AM75" s="22">
        <v>0</v>
      </c>
      <c r="AN75" s="22">
        <v>0</v>
      </c>
      <c r="AO75" s="34">
        <f t="shared" si="19"/>
        <v>0</v>
      </c>
      <c r="AP75" s="36">
        <f>IFERROR(AO75/AJ75,"")</f>
        <v>0</v>
      </c>
      <c r="AQ75" s="77"/>
      <c r="AR75" s="77"/>
      <c r="AS75" s="33"/>
      <c r="AT75" s="49"/>
      <c r="AU75" s="50"/>
      <c r="AV75" s="40">
        <f t="shared" si="16"/>
        <v>1</v>
      </c>
      <c r="AW75" s="34">
        <f t="shared" si="17"/>
        <v>0</v>
      </c>
      <c r="AX75" s="36">
        <f t="shared" si="15"/>
        <v>0</v>
      </c>
      <c r="AY75" s="245"/>
    </row>
    <row r="76" spans="1:51" s="29" customFormat="1" ht="255" customHeight="1" x14ac:dyDescent="0.25">
      <c r="A76" s="44" t="s">
        <v>347</v>
      </c>
      <c r="B76" s="45" t="s">
        <v>375</v>
      </c>
      <c r="C76" s="194" t="s">
        <v>374</v>
      </c>
      <c r="D76" s="183" t="s">
        <v>386</v>
      </c>
      <c r="E76" s="102" t="s">
        <v>130</v>
      </c>
      <c r="F76" s="107" t="s">
        <v>131</v>
      </c>
      <c r="G76" s="107" t="s">
        <v>94</v>
      </c>
      <c r="H76" s="107">
        <v>1</v>
      </c>
      <c r="I76" s="116" t="s">
        <v>110</v>
      </c>
      <c r="J76" s="116" t="s">
        <v>132</v>
      </c>
      <c r="K76" s="167">
        <v>45870</v>
      </c>
      <c r="L76" s="168">
        <v>46021</v>
      </c>
      <c r="M76" s="32">
        <v>0</v>
      </c>
      <c r="N76" s="34">
        <v>0</v>
      </c>
      <c r="O76" s="34">
        <v>0</v>
      </c>
      <c r="P76" s="34">
        <v>0</v>
      </c>
      <c r="Q76" s="34">
        <v>0</v>
      </c>
      <c r="R76" s="34">
        <v>0</v>
      </c>
      <c r="S76" s="36" t="str">
        <f t="shared" si="12"/>
        <v/>
      </c>
      <c r="T76" s="103" t="s">
        <v>494</v>
      </c>
      <c r="U76" s="103" t="s">
        <v>462</v>
      </c>
      <c r="V76" s="198" t="s">
        <v>498</v>
      </c>
      <c r="W76" s="38" t="s">
        <v>420</v>
      </c>
      <c r="X76" s="20">
        <v>0</v>
      </c>
      <c r="Y76" s="22">
        <v>0</v>
      </c>
      <c r="Z76" s="22">
        <v>0</v>
      </c>
      <c r="AA76" s="22">
        <v>0</v>
      </c>
      <c r="AB76" s="22">
        <v>0</v>
      </c>
      <c r="AC76" s="34">
        <f t="shared" si="18"/>
        <v>0</v>
      </c>
      <c r="AD76" s="36" t="str">
        <f t="shared" si="13"/>
        <v/>
      </c>
      <c r="AE76" s="37"/>
      <c r="AF76" s="37"/>
      <c r="AG76" s="37"/>
      <c r="AH76" s="39"/>
      <c r="AI76" s="38"/>
      <c r="AJ76" s="20">
        <v>1</v>
      </c>
      <c r="AK76" s="22">
        <v>0</v>
      </c>
      <c r="AL76" s="22">
        <v>0</v>
      </c>
      <c r="AM76" s="22">
        <v>0</v>
      </c>
      <c r="AN76" s="22">
        <v>0</v>
      </c>
      <c r="AO76" s="34">
        <f t="shared" si="19"/>
        <v>0</v>
      </c>
      <c r="AP76" s="36">
        <f t="shared" ref="AP76:AP91" si="21">IFERROR(AO76/AJ76,"")</f>
        <v>0</v>
      </c>
      <c r="AQ76" s="64"/>
      <c r="AR76" s="64"/>
      <c r="AS76" s="64"/>
      <c r="AT76" s="49"/>
      <c r="AU76" s="50"/>
      <c r="AV76" s="40">
        <f t="shared" si="16"/>
        <v>1</v>
      </c>
      <c r="AW76" s="34">
        <f t="shared" si="17"/>
        <v>0</v>
      </c>
      <c r="AX76" s="36">
        <f t="shared" si="15"/>
        <v>0</v>
      </c>
      <c r="AY76" s="245"/>
    </row>
    <row r="77" spans="1:51" s="29" customFormat="1" ht="188.25" customHeight="1" x14ac:dyDescent="0.25">
      <c r="A77" s="44" t="s">
        <v>347</v>
      </c>
      <c r="B77" s="45" t="s">
        <v>375</v>
      </c>
      <c r="C77" s="194" t="s">
        <v>374</v>
      </c>
      <c r="D77" s="183" t="s">
        <v>387</v>
      </c>
      <c r="E77" s="102" t="s">
        <v>124</v>
      </c>
      <c r="F77" s="107" t="s">
        <v>125</v>
      </c>
      <c r="G77" s="107" t="s">
        <v>94</v>
      </c>
      <c r="H77" s="107">
        <v>1</v>
      </c>
      <c r="I77" s="116" t="s">
        <v>110</v>
      </c>
      <c r="J77" s="116" t="s">
        <v>111</v>
      </c>
      <c r="K77" s="167">
        <v>45870</v>
      </c>
      <c r="L77" s="168">
        <v>46021</v>
      </c>
      <c r="M77" s="32">
        <v>0</v>
      </c>
      <c r="N77" s="34">
        <v>0</v>
      </c>
      <c r="O77" s="34">
        <v>0</v>
      </c>
      <c r="P77" s="34">
        <v>0</v>
      </c>
      <c r="Q77" s="34">
        <v>0</v>
      </c>
      <c r="R77" s="34">
        <f t="shared" si="20"/>
        <v>0</v>
      </c>
      <c r="S77" s="36" t="str">
        <f t="shared" si="12"/>
        <v/>
      </c>
      <c r="T77" s="33"/>
      <c r="U77" s="33"/>
      <c r="V77" s="198" t="s">
        <v>532</v>
      </c>
      <c r="W77" s="38" t="s">
        <v>420</v>
      </c>
      <c r="X77" s="20">
        <v>0</v>
      </c>
      <c r="Y77" s="22">
        <v>0</v>
      </c>
      <c r="Z77" s="22">
        <v>0</v>
      </c>
      <c r="AA77" s="22">
        <v>0</v>
      </c>
      <c r="AB77" s="22">
        <v>0</v>
      </c>
      <c r="AC77" s="34">
        <f t="shared" si="18"/>
        <v>0</v>
      </c>
      <c r="AD77" s="36" t="str">
        <f t="shared" si="13"/>
        <v/>
      </c>
      <c r="AE77" s="37"/>
      <c r="AF77" s="37"/>
      <c r="AG77" s="37"/>
      <c r="AH77" s="39"/>
      <c r="AI77" s="38"/>
      <c r="AJ77" s="20">
        <v>1</v>
      </c>
      <c r="AK77" s="22">
        <v>0</v>
      </c>
      <c r="AL77" s="22">
        <v>0</v>
      </c>
      <c r="AM77" s="22">
        <v>0</v>
      </c>
      <c r="AN77" s="22">
        <v>0</v>
      </c>
      <c r="AO77" s="34">
        <f t="shared" si="19"/>
        <v>0</v>
      </c>
      <c r="AP77" s="36">
        <f t="shared" si="21"/>
        <v>0</v>
      </c>
      <c r="AQ77" s="33"/>
      <c r="AR77" s="33"/>
      <c r="AS77" s="64"/>
      <c r="AT77" s="39"/>
      <c r="AU77" s="38"/>
      <c r="AV77" s="40">
        <f t="shared" si="16"/>
        <v>1</v>
      </c>
      <c r="AW77" s="34">
        <f t="shared" si="17"/>
        <v>0</v>
      </c>
      <c r="AX77" s="36">
        <f t="shared" si="15"/>
        <v>0</v>
      </c>
      <c r="AY77" s="245"/>
    </row>
    <row r="78" spans="1:51" s="29" customFormat="1" ht="100.5" customHeight="1" x14ac:dyDescent="0.25">
      <c r="A78" s="44" t="s">
        <v>347</v>
      </c>
      <c r="B78" s="45" t="s">
        <v>375</v>
      </c>
      <c r="C78" s="194" t="s">
        <v>374</v>
      </c>
      <c r="D78" s="183" t="s">
        <v>388</v>
      </c>
      <c r="E78" s="102" t="s">
        <v>172</v>
      </c>
      <c r="F78" s="107" t="s">
        <v>173</v>
      </c>
      <c r="G78" s="107" t="s">
        <v>94</v>
      </c>
      <c r="H78" s="107">
        <v>1</v>
      </c>
      <c r="I78" s="116" t="s">
        <v>122</v>
      </c>
      <c r="J78" s="116" t="s">
        <v>102</v>
      </c>
      <c r="K78" s="167">
        <v>45689</v>
      </c>
      <c r="L78" s="168">
        <v>45777</v>
      </c>
      <c r="M78" s="32">
        <v>1</v>
      </c>
      <c r="N78" s="34">
        <v>0</v>
      </c>
      <c r="O78" s="34">
        <v>0</v>
      </c>
      <c r="P78" s="34">
        <v>0</v>
      </c>
      <c r="Q78" s="34">
        <v>0</v>
      </c>
      <c r="R78" s="34">
        <f t="shared" si="20"/>
        <v>0</v>
      </c>
      <c r="S78" s="36">
        <f t="shared" si="12"/>
        <v>0</v>
      </c>
      <c r="T78" s="103" t="s">
        <v>437</v>
      </c>
      <c r="U78" s="103" t="s">
        <v>438</v>
      </c>
      <c r="V78" s="198" t="s">
        <v>533</v>
      </c>
      <c r="W78" s="38" t="s">
        <v>435</v>
      </c>
      <c r="X78" s="20">
        <v>0</v>
      </c>
      <c r="Y78" s="22">
        <v>0</v>
      </c>
      <c r="Z78" s="22">
        <v>0</v>
      </c>
      <c r="AA78" s="22">
        <v>0</v>
      </c>
      <c r="AB78" s="22">
        <v>0</v>
      </c>
      <c r="AC78" s="34">
        <f t="shared" si="18"/>
        <v>0</v>
      </c>
      <c r="AD78" s="36" t="str">
        <f t="shared" si="13"/>
        <v/>
      </c>
      <c r="AE78" s="46"/>
      <c r="AF78" s="37"/>
      <c r="AG78" s="37"/>
      <c r="AH78" s="39"/>
      <c r="AI78" s="38"/>
      <c r="AJ78" s="20">
        <v>0</v>
      </c>
      <c r="AK78" s="22">
        <v>0</v>
      </c>
      <c r="AL78" s="22">
        <v>0</v>
      </c>
      <c r="AM78" s="22">
        <v>0</v>
      </c>
      <c r="AN78" s="22">
        <v>0</v>
      </c>
      <c r="AO78" s="34">
        <f t="shared" si="19"/>
        <v>0</v>
      </c>
      <c r="AP78" s="36" t="str">
        <f t="shared" si="21"/>
        <v/>
      </c>
      <c r="AQ78" s="64"/>
      <c r="AR78" s="64"/>
      <c r="AS78" s="64"/>
      <c r="AT78" s="49"/>
      <c r="AU78" s="50"/>
      <c r="AV78" s="40">
        <f t="shared" si="16"/>
        <v>1</v>
      </c>
      <c r="AW78" s="34">
        <f t="shared" si="17"/>
        <v>0</v>
      </c>
      <c r="AX78" s="36">
        <f t="shared" si="15"/>
        <v>0</v>
      </c>
      <c r="AY78" s="245"/>
    </row>
    <row r="79" spans="1:51" s="29" customFormat="1" ht="94.5" x14ac:dyDescent="0.25">
      <c r="A79" s="44" t="s">
        <v>347</v>
      </c>
      <c r="B79" s="45" t="s">
        <v>375</v>
      </c>
      <c r="C79" s="194" t="s">
        <v>374</v>
      </c>
      <c r="D79" s="183" t="s">
        <v>389</v>
      </c>
      <c r="E79" s="102" t="s">
        <v>174</v>
      </c>
      <c r="F79" s="107" t="s">
        <v>175</v>
      </c>
      <c r="G79" s="107" t="s">
        <v>94</v>
      </c>
      <c r="H79" s="107">
        <v>2</v>
      </c>
      <c r="I79" s="116" t="s">
        <v>122</v>
      </c>
      <c r="J79" s="116" t="s">
        <v>123</v>
      </c>
      <c r="K79" s="167">
        <v>45689</v>
      </c>
      <c r="L79" s="168">
        <v>46022</v>
      </c>
      <c r="M79" s="32">
        <v>0</v>
      </c>
      <c r="N79" s="34">
        <v>0</v>
      </c>
      <c r="O79" s="34">
        <v>0</v>
      </c>
      <c r="P79" s="34">
        <v>0</v>
      </c>
      <c r="Q79" s="34">
        <v>0</v>
      </c>
      <c r="R79" s="34">
        <f t="shared" si="20"/>
        <v>0</v>
      </c>
      <c r="S79" s="36" t="str">
        <f t="shared" si="12"/>
        <v/>
      </c>
      <c r="T79" s="33"/>
      <c r="U79" s="33"/>
      <c r="V79" s="198" t="s">
        <v>440</v>
      </c>
      <c r="W79" s="38" t="s">
        <v>423</v>
      </c>
      <c r="X79" s="20">
        <v>1</v>
      </c>
      <c r="Y79" s="22">
        <v>0</v>
      </c>
      <c r="Z79" s="22">
        <v>0</v>
      </c>
      <c r="AA79" s="22">
        <v>0</v>
      </c>
      <c r="AB79" s="22">
        <v>0</v>
      </c>
      <c r="AC79" s="34">
        <f t="shared" si="18"/>
        <v>0</v>
      </c>
      <c r="AD79" s="36">
        <f t="shared" si="13"/>
        <v>0</v>
      </c>
      <c r="AE79" s="37"/>
      <c r="AF79" s="37"/>
      <c r="AG79" s="37"/>
      <c r="AH79" s="39"/>
      <c r="AI79" s="38"/>
      <c r="AJ79" s="20">
        <v>1</v>
      </c>
      <c r="AK79" s="22">
        <v>0</v>
      </c>
      <c r="AL79" s="22">
        <v>0</v>
      </c>
      <c r="AM79" s="22">
        <v>0</v>
      </c>
      <c r="AN79" s="22">
        <v>0</v>
      </c>
      <c r="AO79" s="34">
        <f t="shared" si="19"/>
        <v>0</v>
      </c>
      <c r="AP79" s="36">
        <f t="shared" si="21"/>
        <v>0</v>
      </c>
      <c r="AQ79" s="64"/>
      <c r="AR79" s="64"/>
      <c r="AS79" s="64"/>
      <c r="AT79" s="49"/>
      <c r="AU79" s="50"/>
      <c r="AV79" s="40">
        <f t="shared" si="16"/>
        <v>2</v>
      </c>
      <c r="AW79" s="34">
        <f t="shared" si="17"/>
        <v>0</v>
      </c>
      <c r="AX79" s="36">
        <f t="shared" si="15"/>
        <v>0</v>
      </c>
      <c r="AY79" s="245"/>
    </row>
    <row r="80" spans="1:51" s="29" customFormat="1" ht="95.25" thickBot="1" x14ac:dyDescent="0.3">
      <c r="A80" s="44" t="s">
        <v>347</v>
      </c>
      <c r="B80" s="45" t="s">
        <v>375</v>
      </c>
      <c r="C80" s="194" t="s">
        <v>374</v>
      </c>
      <c r="D80" s="183" t="s">
        <v>390</v>
      </c>
      <c r="E80" s="102" t="s">
        <v>176</v>
      </c>
      <c r="F80" s="107" t="s">
        <v>177</v>
      </c>
      <c r="G80" s="107" t="s">
        <v>94</v>
      </c>
      <c r="H80" s="107">
        <v>2</v>
      </c>
      <c r="I80" s="116" t="s">
        <v>114</v>
      </c>
      <c r="J80" s="116" t="s">
        <v>115</v>
      </c>
      <c r="K80" s="167">
        <v>45689</v>
      </c>
      <c r="L80" s="168">
        <v>46022</v>
      </c>
      <c r="M80" s="32">
        <v>0</v>
      </c>
      <c r="N80" s="34">
        <v>0</v>
      </c>
      <c r="O80" s="34">
        <v>0</v>
      </c>
      <c r="P80" s="34">
        <v>0</v>
      </c>
      <c r="Q80" s="34">
        <v>0</v>
      </c>
      <c r="R80" s="34">
        <f t="shared" si="20"/>
        <v>0</v>
      </c>
      <c r="S80" s="36" t="str">
        <f t="shared" si="12"/>
        <v/>
      </c>
      <c r="T80" s="33"/>
      <c r="U80" s="33"/>
      <c r="V80" s="198" t="s">
        <v>439</v>
      </c>
      <c r="W80" s="38" t="s">
        <v>423</v>
      </c>
      <c r="X80" s="20">
        <v>1</v>
      </c>
      <c r="Y80" s="22">
        <v>0</v>
      </c>
      <c r="Z80" s="22">
        <v>0</v>
      </c>
      <c r="AA80" s="22">
        <v>0</v>
      </c>
      <c r="AB80" s="22">
        <v>0</v>
      </c>
      <c r="AC80" s="34">
        <f t="shared" si="18"/>
        <v>0</v>
      </c>
      <c r="AD80" s="36">
        <f t="shared" si="13"/>
        <v>0</v>
      </c>
      <c r="AE80" s="37"/>
      <c r="AF80" s="37"/>
      <c r="AG80" s="37"/>
      <c r="AH80" s="39"/>
      <c r="AI80" s="38"/>
      <c r="AJ80" s="20">
        <v>1</v>
      </c>
      <c r="AK80" s="22">
        <v>0</v>
      </c>
      <c r="AL80" s="22">
        <v>0</v>
      </c>
      <c r="AM80" s="22">
        <v>0</v>
      </c>
      <c r="AN80" s="22">
        <v>0</v>
      </c>
      <c r="AO80" s="34">
        <f t="shared" si="19"/>
        <v>0</v>
      </c>
      <c r="AP80" s="36">
        <f t="shared" si="21"/>
        <v>0</v>
      </c>
      <c r="AQ80" s="64"/>
      <c r="AR80" s="64"/>
      <c r="AS80" s="64"/>
      <c r="AT80" s="49"/>
      <c r="AU80" s="50"/>
      <c r="AV80" s="40">
        <f t="shared" si="16"/>
        <v>2</v>
      </c>
      <c r="AW80" s="34">
        <f t="shared" si="17"/>
        <v>0</v>
      </c>
      <c r="AX80" s="36">
        <f t="shared" si="15"/>
        <v>0</v>
      </c>
      <c r="AY80" s="246"/>
    </row>
    <row r="81" spans="1:51" s="29" customFormat="1" ht="113.25" customHeight="1" x14ac:dyDescent="0.25">
      <c r="A81" s="44" t="s">
        <v>347</v>
      </c>
      <c r="B81" s="31" t="s">
        <v>392</v>
      </c>
      <c r="C81" s="196" t="s">
        <v>391</v>
      </c>
      <c r="D81" s="157" t="s">
        <v>144</v>
      </c>
      <c r="E81" s="158" t="s">
        <v>393</v>
      </c>
      <c r="F81" s="140" t="s">
        <v>394</v>
      </c>
      <c r="G81" s="110" t="s">
        <v>42</v>
      </c>
      <c r="H81" s="110">
        <v>1</v>
      </c>
      <c r="I81" s="110" t="s">
        <v>181</v>
      </c>
      <c r="J81" s="112" t="s">
        <v>182</v>
      </c>
      <c r="K81" s="112">
        <v>45689</v>
      </c>
      <c r="L81" s="113">
        <v>45777</v>
      </c>
      <c r="M81" s="32">
        <v>1</v>
      </c>
      <c r="N81" s="34">
        <v>0</v>
      </c>
      <c r="O81" s="34">
        <v>0</v>
      </c>
      <c r="P81" s="34">
        <v>0</v>
      </c>
      <c r="Q81" s="34">
        <v>0</v>
      </c>
      <c r="R81" s="34">
        <v>1</v>
      </c>
      <c r="S81" s="36">
        <f t="shared" si="12"/>
        <v>1</v>
      </c>
      <c r="T81" s="101" t="s">
        <v>495</v>
      </c>
      <c r="U81" s="101" t="s">
        <v>422</v>
      </c>
      <c r="V81" s="198" t="s">
        <v>534</v>
      </c>
      <c r="W81" s="38" t="s">
        <v>420</v>
      </c>
      <c r="X81" s="20">
        <v>0</v>
      </c>
      <c r="Y81" s="22">
        <v>0</v>
      </c>
      <c r="Z81" s="22">
        <v>0</v>
      </c>
      <c r="AA81" s="22">
        <v>0</v>
      </c>
      <c r="AB81" s="22">
        <v>0</v>
      </c>
      <c r="AC81" s="34">
        <f t="shared" si="18"/>
        <v>0</v>
      </c>
      <c r="AD81" s="36" t="str">
        <f t="shared" si="13"/>
        <v/>
      </c>
      <c r="AE81" s="37"/>
      <c r="AF81" s="37"/>
      <c r="AG81" s="37"/>
      <c r="AH81" s="39"/>
      <c r="AI81" s="38"/>
      <c r="AJ81" s="20">
        <v>0</v>
      </c>
      <c r="AK81" s="22">
        <v>0</v>
      </c>
      <c r="AL81" s="22">
        <v>0</v>
      </c>
      <c r="AM81" s="22">
        <v>0</v>
      </c>
      <c r="AN81" s="22">
        <v>0</v>
      </c>
      <c r="AO81" s="34">
        <f t="shared" si="19"/>
        <v>0</v>
      </c>
      <c r="AP81" s="36" t="str">
        <f t="shared" si="21"/>
        <v/>
      </c>
      <c r="AQ81" s="64"/>
      <c r="AR81" s="64"/>
      <c r="AS81" s="64"/>
      <c r="AT81" s="49"/>
      <c r="AU81" s="50"/>
      <c r="AV81" s="40">
        <f t="shared" si="16"/>
        <v>1</v>
      </c>
      <c r="AW81" s="34">
        <f t="shared" si="17"/>
        <v>1</v>
      </c>
      <c r="AX81" s="36">
        <f t="shared" si="15"/>
        <v>1</v>
      </c>
      <c r="AY81" s="243">
        <f>AVERAGE(AX81:AX85)</f>
        <v>0.2</v>
      </c>
    </row>
    <row r="82" spans="1:51" s="29" customFormat="1" ht="94.5" x14ac:dyDescent="0.25">
      <c r="A82" s="44" t="s">
        <v>347</v>
      </c>
      <c r="B82" s="31" t="s">
        <v>392</v>
      </c>
      <c r="C82" s="196" t="s">
        <v>391</v>
      </c>
      <c r="D82" s="163" t="s">
        <v>146</v>
      </c>
      <c r="E82" s="102" t="s">
        <v>183</v>
      </c>
      <c r="F82" s="108" t="s">
        <v>184</v>
      </c>
      <c r="G82" s="107" t="s">
        <v>42</v>
      </c>
      <c r="H82" s="107">
        <v>1</v>
      </c>
      <c r="I82" s="107" t="s">
        <v>181</v>
      </c>
      <c r="J82" s="116" t="s">
        <v>185</v>
      </c>
      <c r="K82" s="116">
        <v>45748</v>
      </c>
      <c r="L82" s="117">
        <v>45838</v>
      </c>
      <c r="M82" s="32">
        <v>0</v>
      </c>
      <c r="N82" s="34">
        <v>0</v>
      </c>
      <c r="O82" s="34">
        <v>0</v>
      </c>
      <c r="P82" s="34">
        <v>0</v>
      </c>
      <c r="Q82" s="34">
        <v>0</v>
      </c>
      <c r="R82" s="34">
        <f t="shared" si="20"/>
        <v>0</v>
      </c>
      <c r="S82" s="36" t="str">
        <f t="shared" si="12"/>
        <v/>
      </c>
      <c r="T82" s="33"/>
      <c r="U82" s="33"/>
      <c r="V82" s="198" t="s">
        <v>417</v>
      </c>
      <c r="W82" s="38" t="s">
        <v>423</v>
      </c>
      <c r="X82" s="20">
        <v>1</v>
      </c>
      <c r="Y82" s="22">
        <v>0</v>
      </c>
      <c r="Z82" s="22">
        <v>0</v>
      </c>
      <c r="AA82" s="22">
        <v>0</v>
      </c>
      <c r="AB82" s="22">
        <v>0</v>
      </c>
      <c r="AC82" s="34">
        <f t="shared" si="18"/>
        <v>0</v>
      </c>
      <c r="AD82" s="36">
        <f t="shared" si="13"/>
        <v>0</v>
      </c>
      <c r="AE82" s="37"/>
      <c r="AF82" s="37"/>
      <c r="AG82" s="37"/>
      <c r="AH82" s="39"/>
      <c r="AI82" s="38"/>
      <c r="AJ82" s="20">
        <v>0</v>
      </c>
      <c r="AK82" s="22">
        <v>0</v>
      </c>
      <c r="AL82" s="22">
        <v>0</v>
      </c>
      <c r="AM82" s="22">
        <v>0</v>
      </c>
      <c r="AN82" s="22">
        <v>0</v>
      </c>
      <c r="AO82" s="34">
        <f t="shared" si="19"/>
        <v>0</v>
      </c>
      <c r="AP82" s="36" t="str">
        <f t="shared" si="21"/>
        <v/>
      </c>
      <c r="AQ82" s="78"/>
      <c r="AR82" s="78"/>
      <c r="AS82" s="78"/>
      <c r="AT82" s="49"/>
      <c r="AU82" s="50"/>
      <c r="AV82" s="40">
        <f t="shared" si="16"/>
        <v>1</v>
      </c>
      <c r="AW82" s="34">
        <f t="shared" si="17"/>
        <v>0</v>
      </c>
      <c r="AX82" s="36">
        <f t="shared" si="15"/>
        <v>0</v>
      </c>
      <c r="AY82" s="238"/>
    </row>
    <row r="83" spans="1:51" s="29" customFormat="1" ht="154.5" customHeight="1" x14ac:dyDescent="0.25">
      <c r="A83" s="44" t="s">
        <v>347</v>
      </c>
      <c r="B83" s="31" t="s">
        <v>392</v>
      </c>
      <c r="C83" s="196" t="s">
        <v>391</v>
      </c>
      <c r="D83" s="163" t="s">
        <v>395</v>
      </c>
      <c r="E83" s="102" t="s">
        <v>396</v>
      </c>
      <c r="F83" s="108" t="s">
        <v>397</v>
      </c>
      <c r="G83" s="107" t="s">
        <v>42</v>
      </c>
      <c r="H83" s="107">
        <v>1</v>
      </c>
      <c r="I83" s="107" t="s">
        <v>186</v>
      </c>
      <c r="J83" s="116" t="s">
        <v>185</v>
      </c>
      <c r="K83" s="116">
        <v>45839</v>
      </c>
      <c r="L83" s="117">
        <v>45991</v>
      </c>
      <c r="M83" s="32">
        <v>0</v>
      </c>
      <c r="N83" s="34">
        <v>0</v>
      </c>
      <c r="O83" s="34">
        <v>0</v>
      </c>
      <c r="P83" s="34">
        <v>0</v>
      </c>
      <c r="Q83" s="34">
        <v>0</v>
      </c>
      <c r="R83" s="34">
        <f t="shared" si="20"/>
        <v>0</v>
      </c>
      <c r="S83" s="36" t="str">
        <f t="shared" si="12"/>
        <v/>
      </c>
      <c r="T83" s="33"/>
      <c r="U83" s="33"/>
      <c r="V83" s="198" t="s">
        <v>417</v>
      </c>
      <c r="W83" s="38" t="s">
        <v>423</v>
      </c>
      <c r="X83" s="20">
        <v>1</v>
      </c>
      <c r="Y83" s="22">
        <v>0</v>
      </c>
      <c r="Z83" s="22">
        <v>0</v>
      </c>
      <c r="AA83" s="22">
        <v>0</v>
      </c>
      <c r="AB83" s="22">
        <v>0</v>
      </c>
      <c r="AC83" s="34">
        <f t="shared" si="18"/>
        <v>0</v>
      </c>
      <c r="AD83" s="36">
        <f t="shared" si="13"/>
        <v>0</v>
      </c>
      <c r="AE83" s="37"/>
      <c r="AF83" s="37"/>
      <c r="AG83" s="37"/>
      <c r="AH83" s="39"/>
      <c r="AI83" s="38"/>
      <c r="AJ83" s="20">
        <v>0</v>
      </c>
      <c r="AK83" s="22">
        <v>0</v>
      </c>
      <c r="AL83" s="22">
        <v>0</v>
      </c>
      <c r="AM83" s="22">
        <v>0</v>
      </c>
      <c r="AN83" s="22">
        <v>0</v>
      </c>
      <c r="AO83" s="34">
        <f t="shared" si="19"/>
        <v>0</v>
      </c>
      <c r="AP83" s="36" t="str">
        <f t="shared" si="21"/>
        <v/>
      </c>
      <c r="AQ83" s="78"/>
      <c r="AR83" s="78"/>
      <c r="AS83" s="78"/>
      <c r="AT83" s="49"/>
      <c r="AU83" s="50"/>
      <c r="AV83" s="40">
        <f t="shared" si="16"/>
        <v>1</v>
      </c>
      <c r="AW83" s="34">
        <f t="shared" si="17"/>
        <v>0</v>
      </c>
      <c r="AX83" s="36">
        <f t="shared" si="15"/>
        <v>0</v>
      </c>
      <c r="AY83" s="238"/>
    </row>
    <row r="84" spans="1:51" s="29" customFormat="1" ht="94.5" x14ac:dyDescent="0.25">
      <c r="A84" s="44" t="s">
        <v>347</v>
      </c>
      <c r="B84" s="31" t="s">
        <v>392</v>
      </c>
      <c r="C84" s="196" t="s">
        <v>391</v>
      </c>
      <c r="D84" s="163" t="s">
        <v>398</v>
      </c>
      <c r="E84" s="102" t="s">
        <v>399</v>
      </c>
      <c r="F84" s="107" t="s">
        <v>187</v>
      </c>
      <c r="G84" s="107" t="s">
        <v>42</v>
      </c>
      <c r="H84" s="107">
        <v>1</v>
      </c>
      <c r="I84" s="107" t="s">
        <v>181</v>
      </c>
      <c r="J84" s="116" t="s">
        <v>185</v>
      </c>
      <c r="K84" s="116">
        <v>45689</v>
      </c>
      <c r="L84" s="117">
        <v>45991</v>
      </c>
      <c r="M84" s="32">
        <v>0</v>
      </c>
      <c r="N84" s="34">
        <v>0</v>
      </c>
      <c r="O84" s="34">
        <v>0</v>
      </c>
      <c r="P84" s="34">
        <v>0</v>
      </c>
      <c r="Q84" s="34">
        <v>0</v>
      </c>
      <c r="R84" s="34">
        <f t="shared" si="20"/>
        <v>0</v>
      </c>
      <c r="S84" s="36" t="str">
        <f t="shared" si="12"/>
        <v/>
      </c>
      <c r="T84" s="33"/>
      <c r="U84" s="33"/>
      <c r="V84" s="198" t="s">
        <v>418</v>
      </c>
      <c r="W84" s="38" t="s">
        <v>423</v>
      </c>
      <c r="X84" s="20">
        <v>0</v>
      </c>
      <c r="Y84" s="22">
        <v>0</v>
      </c>
      <c r="Z84" s="22">
        <v>0</v>
      </c>
      <c r="AA84" s="22">
        <v>0</v>
      </c>
      <c r="AB84" s="22">
        <v>0</v>
      </c>
      <c r="AC84" s="34">
        <f t="shared" si="18"/>
        <v>0</v>
      </c>
      <c r="AD84" s="36" t="str">
        <f>IFERROR(AC84/X84,"")</f>
        <v/>
      </c>
      <c r="AE84" s="37"/>
      <c r="AF84" s="37"/>
      <c r="AG84" s="37"/>
      <c r="AH84" s="39"/>
      <c r="AI84" s="38"/>
      <c r="AJ84" s="20">
        <v>1</v>
      </c>
      <c r="AK84" s="22">
        <v>0</v>
      </c>
      <c r="AL84" s="22">
        <v>0</v>
      </c>
      <c r="AM84" s="22">
        <v>0</v>
      </c>
      <c r="AN84" s="22">
        <v>0</v>
      </c>
      <c r="AO84" s="34">
        <f t="shared" si="19"/>
        <v>0</v>
      </c>
      <c r="AP84" s="36">
        <f t="shared" si="21"/>
        <v>0</v>
      </c>
      <c r="AQ84" s="33"/>
      <c r="AR84" s="33"/>
      <c r="AS84" s="37"/>
      <c r="AT84" s="39"/>
      <c r="AU84" s="38"/>
      <c r="AV84" s="40">
        <f t="shared" si="16"/>
        <v>1</v>
      </c>
      <c r="AW84" s="34">
        <f t="shared" si="17"/>
        <v>0</v>
      </c>
      <c r="AX84" s="36">
        <f t="shared" si="15"/>
        <v>0</v>
      </c>
      <c r="AY84" s="238"/>
    </row>
    <row r="85" spans="1:51" s="231" customFormat="1" ht="168.75" customHeight="1" thickBot="1" x14ac:dyDescent="0.3">
      <c r="A85" s="219" t="s">
        <v>347</v>
      </c>
      <c r="B85" s="220" t="s">
        <v>392</v>
      </c>
      <c r="C85" s="196" t="s">
        <v>391</v>
      </c>
      <c r="D85" s="172" t="s">
        <v>400</v>
      </c>
      <c r="E85" s="135" t="s">
        <v>188</v>
      </c>
      <c r="F85" s="221" t="s">
        <v>189</v>
      </c>
      <c r="G85" s="136" t="s">
        <v>42</v>
      </c>
      <c r="H85" s="106">
        <v>1</v>
      </c>
      <c r="I85" s="136" t="s">
        <v>181</v>
      </c>
      <c r="J85" s="137" t="s">
        <v>182</v>
      </c>
      <c r="K85" s="222">
        <v>45658</v>
      </c>
      <c r="L85" s="223">
        <v>46021</v>
      </c>
      <c r="M85" s="224">
        <v>0</v>
      </c>
      <c r="N85" s="225">
        <v>0</v>
      </c>
      <c r="O85" s="225">
        <v>0</v>
      </c>
      <c r="P85" s="225">
        <v>0</v>
      </c>
      <c r="Q85" s="225">
        <v>0</v>
      </c>
      <c r="R85" s="225">
        <v>0</v>
      </c>
      <c r="S85" s="226" t="str">
        <f t="shared" si="12"/>
        <v/>
      </c>
      <c r="T85" s="216" t="s">
        <v>431</v>
      </c>
      <c r="U85" s="216" t="s">
        <v>422</v>
      </c>
      <c r="V85" s="198" t="s">
        <v>506</v>
      </c>
      <c r="W85" s="190" t="s">
        <v>503</v>
      </c>
      <c r="X85" s="227">
        <v>1</v>
      </c>
      <c r="Y85" s="228">
        <v>0</v>
      </c>
      <c r="Z85" s="228">
        <v>0</v>
      </c>
      <c r="AA85" s="228">
        <v>0</v>
      </c>
      <c r="AB85" s="228">
        <v>0</v>
      </c>
      <c r="AC85" s="225">
        <f t="shared" si="18"/>
        <v>0</v>
      </c>
      <c r="AD85" s="226">
        <f t="shared" ref="AD85:AD91" si="22">IFERROR(AC85/X85,"")</f>
        <v>0</v>
      </c>
      <c r="AE85" s="198"/>
      <c r="AF85" s="198"/>
      <c r="AG85" s="198"/>
      <c r="AH85" s="229"/>
      <c r="AI85" s="190"/>
      <c r="AJ85" s="227">
        <v>1</v>
      </c>
      <c r="AK85" s="228">
        <v>0</v>
      </c>
      <c r="AL85" s="228">
        <v>0</v>
      </c>
      <c r="AM85" s="228">
        <v>0</v>
      </c>
      <c r="AN85" s="228">
        <v>0</v>
      </c>
      <c r="AO85" s="225">
        <f t="shared" si="19"/>
        <v>0</v>
      </c>
      <c r="AP85" s="226">
        <f t="shared" si="21"/>
        <v>0</v>
      </c>
      <c r="AQ85" s="216"/>
      <c r="AR85" s="216"/>
      <c r="AS85" s="198"/>
      <c r="AT85" s="229"/>
      <c r="AU85" s="190"/>
      <c r="AV85" s="230">
        <f t="shared" si="16"/>
        <v>2</v>
      </c>
      <c r="AW85" s="225">
        <f t="shared" si="17"/>
        <v>0</v>
      </c>
      <c r="AX85" s="226">
        <f t="shared" si="15"/>
        <v>0</v>
      </c>
      <c r="AY85" s="239"/>
    </row>
    <row r="86" spans="1:51" s="29" customFormat="1" ht="409.5" x14ac:dyDescent="0.25">
      <c r="A86" s="30" t="s">
        <v>401</v>
      </c>
      <c r="B86" s="31" t="s">
        <v>403</v>
      </c>
      <c r="C86" s="196" t="s">
        <v>402</v>
      </c>
      <c r="D86" s="160"/>
      <c r="E86" s="214" t="s">
        <v>404</v>
      </c>
      <c r="F86" s="110" t="s">
        <v>405</v>
      </c>
      <c r="G86" s="105" t="s">
        <v>153</v>
      </c>
      <c r="H86" s="105" t="s">
        <v>406</v>
      </c>
      <c r="I86" s="184" t="s">
        <v>154</v>
      </c>
      <c r="J86" s="105" t="s">
        <v>155</v>
      </c>
      <c r="K86" s="184">
        <v>45689</v>
      </c>
      <c r="L86" s="185">
        <v>46021</v>
      </c>
      <c r="M86" s="32">
        <v>0</v>
      </c>
      <c r="N86" s="34">
        <v>0</v>
      </c>
      <c r="O86" s="34">
        <v>0</v>
      </c>
      <c r="P86" s="34">
        <v>0</v>
      </c>
      <c r="Q86" s="34">
        <v>0</v>
      </c>
      <c r="R86" s="34">
        <f t="shared" si="20"/>
        <v>0</v>
      </c>
      <c r="S86" s="36" t="str">
        <f t="shared" si="12"/>
        <v/>
      </c>
      <c r="T86" s="195" t="s">
        <v>496</v>
      </c>
      <c r="U86" s="195" t="s">
        <v>497</v>
      </c>
      <c r="V86" s="198" t="s">
        <v>499</v>
      </c>
      <c r="W86" s="38" t="s">
        <v>503</v>
      </c>
      <c r="X86" s="20">
        <v>0</v>
      </c>
      <c r="Y86" s="22">
        <v>0</v>
      </c>
      <c r="Z86" s="22">
        <v>0</v>
      </c>
      <c r="AA86" s="22">
        <v>0</v>
      </c>
      <c r="AB86" s="22">
        <v>0</v>
      </c>
      <c r="AC86" s="34">
        <f t="shared" si="18"/>
        <v>0</v>
      </c>
      <c r="AD86" s="36" t="str">
        <f t="shared" si="22"/>
        <v/>
      </c>
      <c r="AE86" s="37"/>
      <c r="AF86" s="37"/>
      <c r="AG86" s="37"/>
      <c r="AH86" s="39"/>
      <c r="AI86" s="38"/>
      <c r="AJ86" s="20">
        <v>1</v>
      </c>
      <c r="AK86" s="22">
        <v>0</v>
      </c>
      <c r="AL86" s="22">
        <v>0</v>
      </c>
      <c r="AM86" s="22">
        <v>0</v>
      </c>
      <c r="AN86" s="22">
        <v>0</v>
      </c>
      <c r="AO86" s="34">
        <f t="shared" si="19"/>
        <v>0</v>
      </c>
      <c r="AP86" s="36">
        <f t="shared" si="21"/>
        <v>0</v>
      </c>
      <c r="AQ86" s="33"/>
      <c r="AR86" s="33"/>
      <c r="AS86" s="37"/>
      <c r="AT86" s="39"/>
      <c r="AU86" s="38"/>
      <c r="AV86" s="40">
        <f t="shared" si="16"/>
        <v>1</v>
      </c>
      <c r="AW86" s="34">
        <f t="shared" si="17"/>
        <v>0</v>
      </c>
      <c r="AX86" s="36">
        <f t="shared" si="15"/>
        <v>0</v>
      </c>
      <c r="AY86" s="243">
        <f>+AVERAGE(AX86:AX88)</f>
        <v>0</v>
      </c>
    </row>
    <row r="87" spans="1:51" s="29" customFormat="1" ht="266.25" customHeight="1" x14ac:dyDescent="0.25">
      <c r="A87" s="30" t="s">
        <v>401</v>
      </c>
      <c r="B87" s="31" t="s">
        <v>403</v>
      </c>
      <c r="C87" s="196" t="s">
        <v>402</v>
      </c>
      <c r="D87" s="106"/>
      <c r="E87" s="145" t="s">
        <v>404</v>
      </c>
      <c r="F87" s="107" t="s">
        <v>407</v>
      </c>
      <c r="G87" s="133" t="s">
        <v>156</v>
      </c>
      <c r="H87" s="133" t="s">
        <v>157</v>
      </c>
      <c r="I87" s="134" t="s">
        <v>158</v>
      </c>
      <c r="J87" s="133" t="s">
        <v>155</v>
      </c>
      <c r="K87" s="134">
        <v>45689</v>
      </c>
      <c r="L87" s="186">
        <v>46021</v>
      </c>
      <c r="M87" s="32">
        <v>0</v>
      </c>
      <c r="N87" s="34">
        <v>0</v>
      </c>
      <c r="O87" s="34">
        <v>0</v>
      </c>
      <c r="P87" s="34">
        <v>0</v>
      </c>
      <c r="Q87" s="34">
        <v>0</v>
      </c>
      <c r="R87" s="34">
        <f t="shared" si="20"/>
        <v>0</v>
      </c>
      <c r="S87" s="36" t="str">
        <f t="shared" si="12"/>
        <v/>
      </c>
      <c r="T87" s="33"/>
      <c r="U87" s="33"/>
      <c r="V87" s="198" t="s">
        <v>418</v>
      </c>
      <c r="W87" s="38" t="s">
        <v>423</v>
      </c>
      <c r="X87" s="20">
        <v>0</v>
      </c>
      <c r="Y87" s="22">
        <v>0</v>
      </c>
      <c r="Z87" s="22">
        <v>0</v>
      </c>
      <c r="AA87" s="22">
        <v>0</v>
      </c>
      <c r="AB87" s="22">
        <v>0</v>
      </c>
      <c r="AC87" s="34">
        <f t="shared" si="18"/>
        <v>0</v>
      </c>
      <c r="AD87" s="36" t="str">
        <f t="shared" si="22"/>
        <v/>
      </c>
      <c r="AE87" s="37"/>
      <c r="AF87" s="37"/>
      <c r="AG87" s="37"/>
      <c r="AH87" s="39"/>
      <c r="AI87" s="38"/>
      <c r="AJ87" s="20">
        <v>1</v>
      </c>
      <c r="AK87" s="22">
        <v>0</v>
      </c>
      <c r="AL87" s="22">
        <v>0</v>
      </c>
      <c r="AM87" s="22">
        <v>0</v>
      </c>
      <c r="AN87" s="22">
        <v>0</v>
      </c>
      <c r="AO87" s="34">
        <v>0</v>
      </c>
      <c r="AP87" s="36">
        <f t="shared" si="21"/>
        <v>0</v>
      </c>
      <c r="AQ87" s="79"/>
      <c r="AR87" s="79"/>
      <c r="AS87" s="79"/>
      <c r="AT87" s="49"/>
      <c r="AU87" s="50"/>
      <c r="AV87" s="40">
        <f t="shared" si="16"/>
        <v>1</v>
      </c>
      <c r="AW87" s="34">
        <f t="shared" si="17"/>
        <v>0</v>
      </c>
      <c r="AX87" s="36">
        <f t="shared" si="15"/>
        <v>0</v>
      </c>
      <c r="AY87" s="238"/>
    </row>
    <row r="88" spans="1:51" s="29" customFormat="1" ht="105.75" thickBot="1" x14ac:dyDescent="0.3">
      <c r="A88" s="30" t="s">
        <v>401</v>
      </c>
      <c r="B88" s="31" t="s">
        <v>403</v>
      </c>
      <c r="C88" s="196" t="s">
        <v>402</v>
      </c>
      <c r="D88" s="136"/>
      <c r="E88" s="215" t="s">
        <v>404</v>
      </c>
      <c r="F88" s="111" t="s">
        <v>408</v>
      </c>
      <c r="G88" s="187" t="s">
        <v>156</v>
      </c>
      <c r="H88" s="187" t="s">
        <v>159</v>
      </c>
      <c r="I88" s="188" t="s">
        <v>160</v>
      </c>
      <c r="J88" s="187" t="s">
        <v>155</v>
      </c>
      <c r="K88" s="188">
        <v>45689</v>
      </c>
      <c r="L88" s="189">
        <v>46021</v>
      </c>
      <c r="M88" s="32">
        <v>0</v>
      </c>
      <c r="N88" s="34">
        <v>0</v>
      </c>
      <c r="O88" s="34">
        <v>0</v>
      </c>
      <c r="P88" s="34">
        <v>0</v>
      </c>
      <c r="Q88" s="34">
        <v>0</v>
      </c>
      <c r="R88" s="34">
        <f t="shared" si="20"/>
        <v>0</v>
      </c>
      <c r="S88" s="36" t="str">
        <f t="shared" si="12"/>
        <v/>
      </c>
      <c r="T88" s="33"/>
      <c r="U88" s="33"/>
      <c r="V88" s="198" t="s">
        <v>418</v>
      </c>
      <c r="W88" s="38" t="s">
        <v>423</v>
      </c>
      <c r="X88" s="20">
        <v>0</v>
      </c>
      <c r="Y88" s="22">
        <v>0</v>
      </c>
      <c r="Z88" s="22">
        <v>0</v>
      </c>
      <c r="AA88" s="22">
        <v>0</v>
      </c>
      <c r="AB88" s="22">
        <v>0</v>
      </c>
      <c r="AC88" s="34">
        <f t="shared" si="18"/>
        <v>0</v>
      </c>
      <c r="AD88" s="36" t="str">
        <f t="shared" si="22"/>
        <v/>
      </c>
      <c r="AE88" s="37"/>
      <c r="AF88" s="37"/>
      <c r="AG88" s="37"/>
      <c r="AH88" s="39"/>
      <c r="AI88" s="38"/>
      <c r="AJ88" s="20">
        <v>1</v>
      </c>
      <c r="AK88" s="22">
        <v>0</v>
      </c>
      <c r="AL88" s="22">
        <v>0</v>
      </c>
      <c r="AM88" s="22">
        <v>0</v>
      </c>
      <c r="AN88" s="22">
        <v>0</v>
      </c>
      <c r="AO88" s="34">
        <f t="shared" si="19"/>
        <v>0</v>
      </c>
      <c r="AP88" s="36">
        <f t="shared" si="21"/>
        <v>0</v>
      </c>
      <c r="AQ88" s="33"/>
      <c r="AR88" s="33"/>
      <c r="AS88" s="37"/>
      <c r="AT88" s="39"/>
      <c r="AU88" s="38"/>
      <c r="AV88" s="40">
        <f t="shared" si="16"/>
        <v>1</v>
      </c>
      <c r="AW88" s="34">
        <f t="shared" si="17"/>
        <v>0</v>
      </c>
      <c r="AX88" s="36">
        <f t="shared" si="15"/>
        <v>0</v>
      </c>
      <c r="AY88" s="239"/>
    </row>
    <row r="89" spans="1:51" s="29" customFormat="1" ht="409.5" x14ac:dyDescent="0.25">
      <c r="A89" s="30" t="s">
        <v>401</v>
      </c>
      <c r="B89" s="31" t="s">
        <v>410</v>
      </c>
      <c r="C89" s="196" t="s">
        <v>409</v>
      </c>
      <c r="D89" s="157" t="s">
        <v>411</v>
      </c>
      <c r="E89" s="158" t="s">
        <v>178</v>
      </c>
      <c r="F89" s="110" t="s">
        <v>179</v>
      </c>
      <c r="G89" s="110" t="s">
        <v>412</v>
      </c>
      <c r="H89" s="110">
        <v>1</v>
      </c>
      <c r="I89" s="112" t="s">
        <v>180</v>
      </c>
      <c r="J89" s="112" t="s">
        <v>123</v>
      </c>
      <c r="K89" s="112">
        <v>45689</v>
      </c>
      <c r="L89" s="113">
        <v>46021</v>
      </c>
      <c r="M89" s="32">
        <v>0</v>
      </c>
      <c r="N89" s="34">
        <v>0</v>
      </c>
      <c r="O89" s="34">
        <v>0</v>
      </c>
      <c r="P89" s="34">
        <v>0</v>
      </c>
      <c r="Q89" s="34">
        <v>0</v>
      </c>
      <c r="R89" s="34">
        <f t="shared" ref="R89:R90" si="23">+SUM(N89:Q89)</f>
        <v>0</v>
      </c>
      <c r="S89" s="36" t="str">
        <f t="shared" ref="S89:S90" si="24">IFERROR(R89/M89,"")</f>
        <v/>
      </c>
      <c r="T89" s="101" t="s">
        <v>500</v>
      </c>
      <c r="U89" s="101" t="s">
        <v>501</v>
      </c>
      <c r="V89" s="37" t="s">
        <v>535</v>
      </c>
      <c r="W89" s="38" t="s">
        <v>503</v>
      </c>
      <c r="X89" s="20">
        <v>1</v>
      </c>
      <c r="Y89" s="22">
        <v>0</v>
      </c>
      <c r="Z89" s="22">
        <v>0</v>
      </c>
      <c r="AA89" s="22">
        <v>0</v>
      </c>
      <c r="AB89" s="22">
        <v>0</v>
      </c>
      <c r="AC89" s="34">
        <f t="shared" ref="AC89:AC90" si="25">+SUM(Y89:AB89)</f>
        <v>0</v>
      </c>
      <c r="AD89" s="36">
        <f t="shared" ref="AD89:AD90" si="26">IFERROR(AC89/X89,"")</f>
        <v>0</v>
      </c>
      <c r="AE89" s="37"/>
      <c r="AF89" s="37"/>
      <c r="AG89" s="37"/>
      <c r="AH89" s="39"/>
      <c r="AI89" s="38"/>
      <c r="AJ89" s="20">
        <v>0</v>
      </c>
      <c r="AK89" s="22">
        <v>0</v>
      </c>
      <c r="AL89" s="22">
        <v>0</v>
      </c>
      <c r="AM89" s="22">
        <v>0</v>
      </c>
      <c r="AN89" s="22">
        <v>0</v>
      </c>
      <c r="AO89" s="34">
        <f t="shared" ref="AO89:AO90" si="27">+SUM(AK89:AN89)</f>
        <v>0</v>
      </c>
      <c r="AP89" s="36" t="str">
        <f t="shared" ref="AP89:AP90" si="28">IFERROR(AO89/AJ89,"")</f>
        <v/>
      </c>
      <c r="AQ89" s="33"/>
      <c r="AR89" s="33"/>
      <c r="AS89" s="37"/>
      <c r="AT89" s="39"/>
      <c r="AU89" s="38"/>
      <c r="AV89" s="40">
        <v>0</v>
      </c>
      <c r="AW89" s="34">
        <f t="shared" ref="AW89:AW90" si="29">+SUM(R89,AC89,AO89)</f>
        <v>0</v>
      </c>
      <c r="AX89" s="36" t="str">
        <f t="shared" ref="AX89:AX90" si="30">IFERROR(AW89/AV89,"")</f>
        <v/>
      </c>
      <c r="AY89" s="243">
        <f t="shared" ref="AY89" si="31">+AVERAGE(AX87:AX89)</f>
        <v>0</v>
      </c>
    </row>
    <row r="90" spans="1:51" s="29" customFormat="1" ht="94.5" x14ac:dyDescent="0.25">
      <c r="A90" s="30" t="s">
        <v>401</v>
      </c>
      <c r="B90" s="31" t="s">
        <v>410</v>
      </c>
      <c r="C90" s="196" t="s">
        <v>409</v>
      </c>
      <c r="D90" s="163" t="s">
        <v>413</v>
      </c>
      <c r="E90" s="102" t="s">
        <v>414</v>
      </c>
      <c r="F90" s="107" t="s">
        <v>415</v>
      </c>
      <c r="G90" s="107" t="s">
        <v>42</v>
      </c>
      <c r="H90" s="107">
        <v>1</v>
      </c>
      <c r="I90" s="143" t="s">
        <v>58</v>
      </c>
      <c r="J90" s="143" t="s">
        <v>58</v>
      </c>
      <c r="K90" s="143">
        <v>45809</v>
      </c>
      <c r="L90" s="144">
        <v>46022</v>
      </c>
      <c r="M90" s="32">
        <v>0</v>
      </c>
      <c r="N90" s="34">
        <v>0</v>
      </c>
      <c r="O90" s="34">
        <v>0</v>
      </c>
      <c r="P90" s="34">
        <v>0</v>
      </c>
      <c r="Q90" s="34">
        <v>0</v>
      </c>
      <c r="R90" s="34">
        <f t="shared" si="23"/>
        <v>0</v>
      </c>
      <c r="S90" s="36" t="str">
        <f t="shared" si="24"/>
        <v/>
      </c>
      <c r="T90" s="103" t="s">
        <v>502</v>
      </c>
      <c r="U90" s="103"/>
      <c r="V90" s="198" t="s">
        <v>418</v>
      </c>
      <c r="W90" s="38" t="s">
        <v>423</v>
      </c>
      <c r="X90" s="20">
        <v>0</v>
      </c>
      <c r="Y90" s="22">
        <v>0</v>
      </c>
      <c r="Z90" s="22">
        <v>0</v>
      </c>
      <c r="AA90" s="22">
        <v>0</v>
      </c>
      <c r="AB90" s="22">
        <v>0</v>
      </c>
      <c r="AC90" s="34">
        <f t="shared" si="25"/>
        <v>0</v>
      </c>
      <c r="AD90" s="36" t="str">
        <f t="shared" si="26"/>
        <v/>
      </c>
      <c r="AE90" s="37"/>
      <c r="AF90" s="37"/>
      <c r="AG90" s="37"/>
      <c r="AH90" s="39"/>
      <c r="AI90" s="38"/>
      <c r="AJ90" s="20">
        <v>1</v>
      </c>
      <c r="AK90" s="22">
        <v>0</v>
      </c>
      <c r="AL90" s="22">
        <v>0</v>
      </c>
      <c r="AM90" s="22">
        <v>0</v>
      </c>
      <c r="AN90" s="22">
        <v>0</v>
      </c>
      <c r="AO90" s="34">
        <f t="shared" si="27"/>
        <v>0</v>
      </c>
      <c r="AP90" s="36">
        <f t="shared" si="28"/>
        <v>0</v>
      </c>
      <c r="AQ90" s="33"/>
      <c r="AR90" s="33"/>
      <c r="AS90" s="37"/>
      <c r="AT90" s="39"/>
      <c r="AU90" s="38"/>
      <c r="AV90" s="40">
        <v>0</v>
      </c>
      <c r="AW90" s="34">
        <f t="shared" si="29"/>
        <v>0</v>
      </c>
      <c r="AX90" s="36" t="str">
        <f t="shared" si="30"/>
        <v/>
      </c>
      <c r="AY90" s="239"/>
    </row>
    <row r="91" spans="1:51" s="29" customFormat="1" ht="16.5" hidden="1" thickBot="1" x14ac:dyDescent="0.3">
      <c r="A91" s="80"/>
      <c r="B91" s="81"/>
      <c r="C91" s="82"/>
      <c r="D91" s="83"/>
      <c r="E91" s="84"/>
      <c r="F91" s="85"/>
      <c r="G91" s="85"/>
      <c r="H91" s="85"/>
      <c r="I91" s="86"/>
      <c r="J91" s="86"/>
      <c r="K91" s="86"/>
      <c r="L91" s="87"/>
      <c r="M91" s="32">
        <v>0</v>
      </c>
      <c r="N91" s="34">
        <v>0</v>
      </c>
      <c r="O91" s="34">
        <v>0</v>
      </c>
      <c r="P91" s="34">
        <v>0</v>
      </c>
      <c r="Q91" s="34">
        <v>0</v>
      </c>
      <c r="R91" s="34">
        <f t="shared" si="20"/>
        <v>0</v>
      </c>
      <c r="S91" s="88" t="str">
        <f t="shared" si="12"/>
        <v/>
      </c>
      <c r="T91" s="84"/>
      <c r="U91" s="84"/>
      <c r="V91" s="89"/>
      <c r="W91" s="90"/>
      <c r="X91" s="20">
        <v>0</v>
      </c>
      <c r="Y91" s="22">
        <v>0</v>
      </c>
      <c r="Z91" s="22">
        <v>0</v>
      </c>
      <c r="AA91" s="22">
        <v>0</v>
      </c>
      <c r="AB91" s="22">
        <v>0</v>
      </c>
      <c r="AC91" s="85">
        <f>+SUM(Y91:AB91)</f>
        <v>0</v>
      </c>
      <c r="AD91" s="88" t="str">
        <f t="shared" si="22"/>
        <v/>
      </c>
      <c r="AE91" s="89"/>
      <c r="AF91" s="89"/>
      <c r="AG91" s="89"/>
      <c r="AH91" s="91"/>
      <c r="AI91" s="90"/>
      <c r="AJ91" s="20">
        <v>0</v>
      </c>
      <c r="AK91" s="22">
        <v>0</v>
      </c>
      <c r="AL91" s="22">
        <v>0</v>
      </c>
      <c r="AM91" s="22">
        <v>0</v>
      </c>
      <c r="AN91" s="22">
        <v>0</v>
      </c>
      <c r="AO91" s="85">
        <f>+SUM(AK91:AN91)</f>
        <v>0</v>
      </c>
      <c r="AP91" s="88" t="str">
        <f t="shared" si="21"/>
        <v/>
      </c>
      <c r="AQ91" s="92"/>
      <c r="AR91" s="93"/>
      <c r="AS91" s="84"/>
      <c r="AT91" s="94"/>
      <c r="AU91" s="95"/>
      <c r="AV91" s="96">
        <f t="shared" si="16"/>
        <v>0</v>
      </c>
      <c r="AW91" s="85">
        <f t="shared" si="17"/>
        <v>0</v>
      </c>
      <c r="AX91" s="88" t="str">
        <f t="shared" si="15"/>
        <v/>
      </c>
      <c r="AY91" s="97"/>
    </row>
    <row r="92" spans="1:51" hidden="1" x14ac:dyDescent="0.25">
      <c r="C92" s="197"/>
      <c r="D92" s="197"/>
      <c r="E92" s="197"/>
    </row>
  </sheetData>
  <autoFilter ref="A5:AZ91" xr:uid="{00000000-0009-0000-0000-000000000000}"/>
  <mergeCells count="10">
    <mergeCell ref="AY52:AY65"/>
    <mergeCell ref="AY66:AY80"/>
    <mergeCell ref="AY81:AY85"/>
    <mergeCell ref="AY86:AY88"/>
    <mergeCell ref="AY89:AY90"/>
    <mergeCell ref="AY6:AY18"/>
    <mergeCell ref="AY19:AY23"/>
    <mergeCell ref="AY25:AY28"/>
    <mergeCell ref="AY29:AY32"/>
    <mergeCell ref="AY33:AY51"/>
  </mergeCells>
  <conditionalFormatting sqref="AD6:AD88 AP6:AP88 AP91 AD91 S91 S6:S88">
    <cfRule type="cellIs" dxfId="18" priority="25" stopIfTrue="1" operator="greaterThanOrEqual">
      <formula>0.9</formula>
    </cfRule>
    <cfRule type="cellIs" dxfId="17" priority="26" stopIfTrue="1" operator="between">
      <formula>0.7</formula>
      <formula>0.89</formula>
    </cfRule>
    <cfRule type="cellIs" dxfId="16" priority="27" stopIfTrue="1" operator="between">
      <formula>0</formula>
      <formula>0.69</formula>
    </cfRule>
  </conditionalFormatting>
  <conditionalFormatting sqref="AX6:AX88 AX91">
    <cfRule type="cellIs" dxfId="15" priority="20" operator="between">
      <formula>0</formula>
      <formula>0.69</formula>
    </cfRule>
    <cfRule type="cellIs" dxfId="14" priority="21" stopIfTrue="1" operator="between">
      <formula>0.7</formula>
      <formula>0.89</formula>
    </cfRule>
  </conditionalFormatting>
  <conditionalFormatting sqref="AX6:AY6 AX91:AY91 AX24:AY25 AX7:AX23 AX29:AY29 AX26:AX28 AX33:AY33 AX30:AX32 AX52:AY52 AX34:AX51 AX66:AY66 AX53:AX65 AX81:AY81 AX67:AX80 AX86:AY86 AX82:AX85 AX87:AX88">
    <cfRule type="cellIs" dxfId="13" priority="22" stopIfTrue="1" operator="greaterThanOrEqual">
      <formula>0.9</formula>
    </cfRule>
  </conditionalFormatting>
  <conditionalFormatting sqref="AY6 AY91 AY24:AY25 AY29 AY33 AY52 AY66 AY81 AY86">
    <cfRule type="cellIs" dxfId="12" priority="23" stopIfTrue="1" operator="between">
      <formula>0.7</formula>
      <formula>0.89</formula>
    </cfRule>
    <cfRule type="cellIs" dxfId="11" priority="24" stopIfTrue="1" operator="between">
      <formula>0</formula>
      <formula>0.69</formula>
    </cfRule>
  </conditionalFormatting>
  <conditionalFormatting sqref="S89:S90 AD89:AD90 AP89:AP90">
    <cfRule type="cellIs" dxfId="10" priority="9" stopIfTrue="1" operator="greaterThanOrEqual">
      <formula>0.9</formula>
    </cfRule>
    <cfRule type="cellIs" dxfId="9" priority="10" stopIfTrue="1" operator="between">
      <formula>0.7</formula>
      <formula>0.89</formula>
    </cfRule>
    <cfRule type="cellIs" dxfId="8" priority="11" stopIfTrue="1" operator="between">
      <formula>0</formula>
      <formula>0.69</formula>
    </cfRule>
  </conditionalFormatting>
  <conditionalFormatting sqref="AX89:AX90">
    <cfRule type="cellIs" dxfId="7" priority="4" operator="between">
      <formula>0</formula>
      <formula>0.69</formula>
    </cfRule>
    <cfRule type="cellIs" dxfId="6" priority="5" stopIfTrue="1" operator="between">
      <formula>0.7</formula>
      <formula>0.89</formula>
    </cfRule>
  </conditionalFormatting>
  <conditionalFormatting sqref="AX89:AY89 AX90">
    <cfRule type="cellIs" dxfId="5" priority="6" stopIfTrue="1" operator="greaterThanOrEqual">
      <formula>0.9</formula>
    </cfRule>
  </conditionalFormatting>
  <conditionalFormatting sqref="AY89">
    <cfRule type="cellIs" dxfId="4" priority="7" stopIfTrue="1" operator="between">
      <formula>0.7</formula>
      <formula>0.89</formula>
    </cfRule>
    <cfRule type="cellIs" dxfId="3" priority="8" stopIfTrue="1" operator="between">
      <formula>0</formula>
      <formula>0.69</formula>
    </cfRule>
  </conditionalFormatting>
  <conditionalFormatting sqref="AY19">
    <cfRule type="cellIs" dxfId="2" priority="1" stopIfTrue="1" operator="greaterThan">
      <formula>0.9</formula>
    </cfRule>
  </conditionalFormatting>
  <conditionalFormatting sqref="AY19">
    <cfRule type="cellIs" dxfId="1" priority="2" stopIfTrue="1" operator="between">
      <formula>0.7</formula>
      <formula>0.89</formula>
    </cfRule>
  </conditionalFormatting>
  <conditionalFormatting sqref="AY19">
    <cfRule type="cellIs" dxfId="0" priority="3" stopIfTrue="1" operator="between">
      <formula>0</formula>
      <formula>0.69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PTEP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Barrera Rojas</dc:creator>
  <cp:lastModifiedBy>Eleana</cp:lastModifiedBy>
  <dcterms:created xsi:type="dcterms:W3CDTF">2025-05-15T21:34:20Z</dcterms:created>
  <dcterms:modified xsi:type="dcterms:W3CDTF">2025-05-30T02:43:03Z</dcterms:modified>
</cp:coreProperties>
</file>