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Mi unidad\IDPC\IDPC 2019\Control Interno y SIG\POA 2018\"/>
    </mc:Choice>
  </mc:AlternateContent>
  <bookViews>
    <workbookView xWindow="0" yWindow="0" windowWidth="20490" windowHeight="7155" tabRatio="672" firstSheet="1" activeTab="2"/>
  </bookViews>
  <sheets>
    <sheet name="Validac Área Obj. Estr. Proy." sheetId="8" state="hidden" r:id="rId1"/>
    <sheet name="Marco General" sheetId="4" r:id="rId2"/>
    <sheet name="Act. Estrategias" sheetId="9" r:id="rId3"/>
    <sheet name="Act. Gestión y Seguimiento " sheetId="3" r:id="rId4"/>
    <sheet name="Ejemplo Actividades - Component" sheetId="10" state="hidden" r:id="rId5"/>
    <sheet name="Listas" sheetId="11" r:id="rId6"/>
  </sheets>
  <definedNames>
    <definedName name="_xlnm._FilterDatabase" localSheetId="0" hidden="1">'Validac Área Obj. Estr. Proy.'!$A$1:$F$37</definedName>
    <definedName name="_ob1">Listas!$Z$8:$Z$10</definedName>
    <definedName name="_ob2">Listas!$Z$2:$Z$6</definedName>
    <definedName name="_ob3">Listas!$Z$26:$Z$32</definedName>
    <definedName name="_ob4">Listas!$Z$12:$Z$17</definedName>
    <definedName name="_ob5">Listas!$Z$19:$Z$24</definedName>
    <definedName name="_xlnm.Print_Area" localSheetId="2">'Act. Estrategias'!$A$1:$AA$114</definedName>
    <definedName name="_xlnm.Print_Area" localSheetId="3">'Act. Gestión y Seguimiento '!$A$1:$AA$43</definedName>
    <definedName name="_xlnm.Print_Area" localSheetId="1">'Marco General'!$A$1:$I$88</definedName>
    <definedName name="areas">Listas!$B$3:$B$8</definedName>
    <definedName name="objetivos">Listas!$L$3:$L$8</definedName>
    <definedName name="procesos">Listas!$B$13:$B$30</definedName>
    <definedName name="proyectos">Listas!$H$3:$H$8</definedName>
    <definedName name="_xlnm.Print_Titles" localSheetId="2">'Act. Estrategias'!$1:$24</definedName>
    <definedName name="_xlnm.Print_Titles" localSheetId="3">'Act. Gestión y Seguimiento '!$1:$5</definedName>
    <definedName name="version_poa">Listas!$H$43:$H$47</definedName>
  </definedNames>
  <calcPr calcId="152511"/>
  <customWorkbookViews>
    <customWorkbookView name="Pablo Balcazar - Vista personalizada" guid="{A767BCD9-8FBC-4938-A6D4-0A3B64020C4E}" mergeInterval="0" personalView="1" maximized="1" windowWidth="1362" windowHeight="542" activeSheetId="1"/>
    <customWorkbookView name="Sandra Patricia Mendoza - Vista personalizada" guid="{D9B40DA0-B413-411A-9237-1FBA75E7A677}" mergeInterval="0" personalView="1" maximized="1" windowWidth="1676" windowHeight="825" activeSheetId="1"/>
    <customWorkbookView name="Patricia helena Baracaldo Otero - Vista personalizada" guid="{E7C90F82-67F6-4585-8F4B-3B987650867D}" mergeInterval="0" personalView="1" maximized="1" xWindow="-8" yWindow="-8" windowWidth="1382" windowHeight="744" activeSheetId="1"/>
    <customWorkbookView name="natalia.martinez - Vista personalizada" guid="{5600F029-3B47-4FF1-9D61-ECBDBE0F23F0}" mergeInterval="0" personalView="1" maximized="1" xWindow="1" yWindow="1" windowWidth="1676" windowHeight="916" activeSheetId="1"/>
    <customWorkbookView name="María Alejandra - Vista personalizada" guid="{EE57F9CB-2872-414C-B734-58B3F264B441}" mergeInterval="0" personalView="1" maximized="1" xWindow="1" yWindow="1" windowWidth="1366" windowHeight="498" activeSheetId="1"/>
  </customWorkbookViews>
</workbook>
</file>

<file path=xl/calcChain.xml><?xml version="1.0" encoding="utf-8"?>
<calcChain xmlns="http://schemas.openxmlformats.org/spreadsheetml/2006/main">
  <c r="V81" i="9" l="1"/>
  <c r="X59" i="9"/>
  <c r="V54" i="9" l="1"/>
  <c r="X36" i="9" l="1"/>
  <c r="Y36" i="9"/>
  <c r="Z36" i="9" s="1"/>
  <c r="X12" i="3"/>
  <c r="Y12" i="3"/>
  <c r="Z12" i="3" s="1"/>
  <c r="X13" i="3"/>
  <c r="Y13" i="3"/>
  <c r="X14" i="3"/>
  <c r="Y14" i="3"/>
  <c r="Z14" i="3" s="1"/>
  <c r="X15" i="3"/>
  <c r="Y15" i="3"/>
  <c r="Z15" i="3" s="1"/>
  <c r="X16" i="3"/>
  <c r="Y16" i="3"/>
  <c r="Z16" i="3" s="1"/>
  <c r="X17" i="3"/>
  <c r="Y17" i="3"/>
  <c r="Z17" i="3" s="1"/>
  <c r="X18" i="3"/>
  <c r="Y18" i="3"/>
  <c r="X19" i="3"/>
  <c r="Y19" i="3"/>
  <c r="Z19" i="3" s="1"/>
  <c r="X20" i="3"/>
  <c r="Y20" i="3"/>
  <c r="X21" i="3"/>
  <c r="Y21" i="3"/>
  <c r="Z21" i="3" s="1"/>
  <c r="X22" i="3"/>
  <c r="Y22" i="3"/>
  <c r="Z18" i="3" l="1"/>
  <c r="Z22" i="3"/>
  <c r="Z20" i="3"/>
  <c r="Z13" i="3"/>
  <c r="X58" i="9"/>
  <c r="R56" i="9" l="1"/>
  <c r="Y105" i="9" l="1"/>
  <c r="X105" i="9"/>
  <c r="Y104" i="9"/>
  <c r="X104" i="9"/>
  <c r="Y98" i="9"/>
  <c r="X98" i="9"/>
  <c r="Y97" i="9"/>
  <c r="X97" i="9"/>
  <c r="Y91" i="9"/>
  <c r="X91" i="9"/>
  <c r="Y90" i="9"/>
  <c r="X90" i="9"/>
  <c r="Y89" i="9"/>
  <c r="X89" i="9"/>
  <c r="Y88" i="9"/>
  <c r="X88" i="9"/>
  <c r="Y82" i="9"/>
  <c r="X82" i="9"/>
  <c r="Y81" i="9"/>
  <c r="X81" i="9"/>
  <c r="Y75" i="9"/>
  <c r="X75" i="9"/>
  <c r="Y74" i="9"/>
  <c r="X74" i="9"/>
  <c r="Y73" i="9"/>
  <c r="X73" i="9"/>
  <c r="Y67" i="9"/>
  <c r="X67" i="9"/>
  <c r="Y66" i="9"/>
  <c r="X66" i="9"/>
  <c r="Z73" i="9" l="1"/>
  <c r="Z75" i="9"/>
  <c r="Z82" i="9"/>
  <c r="Z89" i="9"/>
  <c r="Z98" i="9"/>
  <c r="Z105" i="9"/>
  <c r="Z97" i="9"/>
  <c r="Z67" i="9"/>
  <c r="Z88" i="9"/>
  <c r="Z104" i="9"/>
  <c r="Z91" i="9"/>
  <c r="Z90" i="9"/>
  <c r="Z74" i="9"/>
  <c r="Z81" i="9"/>
  <c r="AA83" i="9"/>
  <c r="Z66" i="9"/>
  <c r="AA76" i="9" l="1"/>
  <c r="Y51" i="9"/>
  <c r="X51" i="9"/>
  <c r="Y52" i="9"/>
  <c r="X52" i="9"/>
  <c r="Y50" i="9"/>
  <c r="X50" i="9"/>
  <c r="Y49" i="9"/>
  <c r="X49" i="9"/>
  <c r="Z52" i="9" l="1"/>
  <c r="Z51" i="9"/>
  <c r="Z50" i="9"/>
  <c r="Z49" i="9"/>
  <c r="F14" i="4" l="1"/>
  <c r="E109" i="9" l="1"/>
  <c r="Y33" i="3" l="1"/>
  <c r="X33" i="3"/>
  <c r="Z33" i="3" l="1"/>
  <c r="Y39" i="3" l="1"/>
  <c r="X39" i="3"/>
  <c r="Y38" i="3"/>
  <c r="X38" i="3"/>
  <c r="Y37" i="3"/>
  <c r="X37" i="3"/>
  <c r="Y36" i="3"/>
  <c r="X36" i="3"/>
  <c r="Y35" i="3"/>
  <c r="X35" i="3"/>
  <c r="Y34" i="3"/>
  <c r="X34" i="3"/>
  <c r="Y32" i="3"/>
  <c r="X32" i="3"/>
  <c r="Y31" i="3"/>
  <c r="X31" i="3"/>
  <c r="Z31" i="3" l="1"/>
  <c r="Z36" i="3"/>
  <c r="Z39" i="3"/>
  <c r="Z38" i="3"/>
  <c r="Z37" i="3"/>
  <c r="Z35" i="3"/>
  <c r="Z34" i="3"/>
  <c r="Z32" i="3"/>
  <c r="Y30" i="3"/>
  <c r="X30" i="3"/>
  <c r="X28" i="3"/>
  <c r="Y29" i="3"/>
  <c r="X29" i="3"/>
  <c r="E110" i="9"/>
  <c r="X48" i="9"/>
  <c r="Y48" i="9"/>
  <c r="X53" i="9"/>
  <c r="Y53" i="9"/>
  <c r="X54" i="9"/>
  <c r="Y54" i="9"/>
  <c r="Y11" i="3"/>
  <c r="X11" i="3"/>
  <c r="Z54" i="9" l="1"/>
  <c r="Z30" i="3"/>
  <c r="Z48" i="9"/>
  <c r="Z29" i="3"/>
  <c r="Z53" i="9"/>
  <c r="Z11" i="3"/>
  <c r="AA23" i="3" s="1"/>
  <c r="E108" i="9" l="1"/>
  <c r="E106" i="9"/>
  <c r="E111" i="9" l="1"/>
  <c r="Y59" i="9"/>
  <c r="Y58" i="9"/>
  <c r="Y56" i="9"/>
  <c r="X56" i="9"/>
  <c r="C11" i="9"/>
  <c r="C26" i="9" s="1"/>
  <c r="B49" i="11"/>
  <c r="B48" i="11"/>
  <c r="B47" i="11"/>
  <c r="B46" i="11"/>
  <c r="B45" i="11"/>
  <c r="B44" i="11"/>
  <c r="Y60" i="9"/>
  <c r="X60" i="9"/>
  <c r="Y57" i="9"/>
  <c r="X57" i="9"/>
  <c r="Y55" i="9"/>
  <c r="X55" i="9"/>
  <c r="Y42" i="9"/>
  <c r="X42" i="9"/>
  <c r="J8" i="9"/>
  <c r="J7" i="9"/>
  <c r="C9" i="9"/>
  <c r="C8" i="9"/>
  <c r="C7" i="9"/>
  <c r="Y28" i="3"/>
  <c r="Y30" i="9"/>
  <c r="X30" i="9"/>
  <c r="T8" i="9"/>
  <c r="F13" i="4"/>
  <c r="T7" i="9" s="1"/>
  <c r="E8" i="4"/>
  <c r="C19" i="9"/>
  <c r="C100" i="9" s="1"/>
  <c r="C20" i="9"/>
  <c r="C21" i="9"/>
  <c r="C22" i="9"/>
  <c r="C23" i="9"/>
  <c r="C24" i="9"/>
  <c r="C18" i="9"/>
  <c r="C93" i="9" s="1"/>
  <c r="O12" i="9"/>
  <c r="C62" i="9" s="1"/>
  <c r="O13" i="9"/>
  <c r="C69" i="9" s="1"/>
  <c r="O14" i="9"/>
  <c r="C77" i="9" s="1"/>
  <c r="O15" i="9"/>
  <c r="C84" i="9" s="1"/>
  <c r="O16" i="9"/>
  <c r="O11" i="9"/>
  <c r="C44" i="9" s="1"/>
  <c r="C12" i="9"/>
  <c r="C32" i="9" s="1"/>
  <c r="C13" i="9"/>
  <c r="C38" i="9" s="1"/>
  <c r="C14" i="9"/>
  <c r="C15" i="9"/>
  <c r="C16" i="9"/>
  <c r="N5" i="3"/>
  <c r="N4" i="3"/>
  <c r="C4" i="3"/>
  <c r="E39" i="4"/>
  <c r="E40" i="4"/>
  <c r="E41" i="4"/>
  <c r="E42" i="4"/>
  <c r="E43" i="4"/>
  <c r="E44" i="4"/>
  <c r="E45" i="4"/>
  <c r="E38" i="4"/>
  <c r="E30" i="4"/>
  <c r="E31" i="4"/>
  <c r="E32" i="4"/>
  <c r="E33" i="4"/>
  <c r="E34" i="4"/>
  <c r="E35" i="4"/>
  <c r="E36" i="4"/>
  <c r="E29" i="4"/>
  <c r="E21" i="4"/>
  <c r="E22" i="4"/>
  <c r="E23" i="4"/>
  <c r="E24" i="4"/>
  <c r="E25" i="4"/>
  <c r="E26" i="4"/>
  <c r="E27" i="4"/>
  <c r="E20" i="4"/>
  <c r="C4" i="9"/>
  <c r="C2" i="9"/>
  <c r="C1" i="9"/>
  <c r="C2" i="3"/>
  <c r="C1" i="3"/>
  <c r="Z55" i="9" l="1"/>
  <c r="Z58" i="9"/>
  <c r="Z28" i="3"/>
  <c r="AA40" i="3" s="1"/>
  <c r="Z42" i="9"/>
  <c r="Z57" i="9"/>
  <c r="Z56" i="9"/>
  <c r="Z30" i="9"/>
  <c r="Z59" i="9"/>
  <c r="Z60" i="9"/>
  <c r="H48" i="4" l="1"/>
</calcChain>
</file>

<file path=xl/comments1.xml><?xml version="1.0" encoding="utf-8"?>
<comments xmlns="http://schemas.openxmlformats.org/spreadsheetml/2006/main">
  <authors>
    <author>idpc</author>
  </authors>
  <commentList>
    <comment ref="F20" authorId="0" shapeId="0">
      <text>
        <r>
          <rPr>
            <b/>
            <sz val="9"/>
            <color indexed="81"/>
            <rFont val="Tahoma"/>
            <family val="2"/>
          </rPr>
          <t>IDPC:</t>
        </r>
        <r>
          <rPr>
            <sz val="9"/>
            <color indexed="81"/>
            <rFont val="Tahoma"/>
            <family val="2"/>
          </rPr>
          <t xml:space="preserve">
Antes de desplegar la lista seleccione primero los objetivos estratégicos por favor</t>
        </r>
      </text>
    </comment>
    <comment ref="F29" authorId="0" shapeId="0">
      <text>
        <r>
          <rPr>
            <b/>
            <sz val="9"/>
            <color indexed="81"/>
            <rFont val="Tahoma"/>
            <family val="2"/>
          </rPr>
          <t xml:space="preserve">IDPC:
</t>
        </r>
        <r>
          <rPr>
            <sz val="9"/>
            <color indexed="81"/>
            <rFont val="Tahoma"/>
            <family val="2"/>
          </rPr>
          <t>Antes de desplegar la lista seleccione primero los objetivos estratégicos por favor</t>
        </r>
      </text>
    </comment>
    <comment ref="F38" authorId="0" shapeId="0">
      <text>
        <r>
          <rPr>
            <b/>
            <sz val="9"/>
            <color indexed="81"/>
            <rFont val="Tahoma"/>
            <family val="2"/>
          </rPr>
          <t xml:space="preserve">IDPC:
</t>
        </r>
        <r>
          <rPr>
            <sz val="9"/>
            <color indexed="81"/>
            <rFont val="Tahoma"/>
            <family val="2"/>
          </rPr>
          <t>Antes de desplegar la lista seleccione primero los objetivos estratégicos por favor</t>
        </r>
      </text>
    </comment>
  </commentList>
</comments>
</file>

<file path=xl/sharedStrings.xml><?xml version="1.0" encoding="utf-8"?>
<sst xmlns="http://schemas.openxmlformats.org/spreadsheetml/2006/main" count="1415" uniqueCount="638">
  <si>
    <t>VIGENCIA PLAN OPERATIVO:</t>
  </si>
  <si>
    <t>DEPENDENCIA RESPONSABLE:</t>
  </si>
  <si>
    <t>Subdirección de Intervención</t>
  </si>
  <si>
    <t>COMPONENTE</t>
  </si>
  <si>
    <t>PRIMER TRIMESTRE</t>
  </si>
  <si>
    <t>SEGUNDO TRIMESTRE</t>
  </si>
  <si>
    <t>TERCER TRIMESTRE</t>
  </si>
  <si>
    <t>CUARTO TRIMESTRE</t>
  </si>
  <si>
    <t>PORCENTAJE  ACUMULADO DE CUMPLIMIENTO</t>
  </si>
  <si>
    <t>Ejec</t>
  </si>
  <si>
    <t>Prog</t>
  </si>
  <si>
    <t xml:space="preserve">(Describa la evidencia en cumplimiento de la meta) </t>
  </si>
  <si>
    <t>Código</t>
  </si>
  <si>
    <t>Versión</t>
  </si>
  <si>
    <t>PROCESOS ASOCIADOS</t>
  </si>
  <si>
    <t>PROYECTOS DE INVERSIÓN ASOCIADOS</t>
  </si>
  <si>
    <t>ACTIVIDAD</t>
  </si>
  <si>
    <t>RESPONSABLE</t>
  </si>
  <si>
    <t>FECHA</t>
  </si>
  <si>
    <t>INICIAL</t>
  </si>
  <si>
    <t>FINAL</t>
  </si>
  <si>
    <t>Avance Cualitativo</t>
  </si>
  <si>
    <t xml:space="preserve">EVIDENCIAS RESULTADO
</t>
  </si>
  <si>
    <t>EQUIPO RESPONSABLE</t>
  </si>
  <si>
    <t>% PONDERADO</t>
  </si>
  <si>
    <t>OBJETIVOS ESTRATÉGICOS (2016 - 2020)</t>
  </si>
  <si>
    <t>Objetivo estratégico 1: Fomentar la apropiación social del patrimonio cultural tangible e intangible.</t>
  </si>
  <si>
    <t>Objetivo estratégico 2: Gestionar la recuperación de Bienes y Sectores de Interés Cultural en el Distrito Capital.</t>
  </si>
  <si>
    <t>Objetivo estratégico 3: Promover la inversión pública y privada con el fin de garantizar la sostenibilidad del patrimonio cultural.</t>
  </si>
  <si>
    <t>Objetivo estratégico 4: Divulgar los valores de patrimonio cultural en todo el Distrito Capital.</t>
  </si>
  <si>
    <t>Objetivo estratégico 5: Fortalecer la gestión y administración institucional</t>
  </si>
  <si>
    <t>DIRECCIONAMIENTO ESTRATÉGICO</t>
  </si>
  <si>
    <t>PLAN OPERATIVO POR DEPENDENCIAS / PROCESOS</t>
  </si>
  <si>
    <t>Procesos</t>
  </si>
  <si>
    <t>Direccionamiento Estratégico</t>
  </si>
  <si>
    <t>Relaciones Interinstitucionales</t>
  </si>
  <si>
    <t>Protección del Patrimonio Cultural</t>
  </si>
  <si>
    <t>Intervención del Patrimonio cultural</t>
  </si>
  <si>
    <t>Divulgación del Patrimonio cultural</t>
  </si>
  <si>
    <t>Gestión del Talento Humano</t>
  </si>
  <si>
    <t>Gestión Financiera</t>
  </si>
  <si>
    <t>Gestión de Sistemas de Información y Tecnología</t>
  </si>
  <si>
    <t>Gestión Jurídica</t>
  </si>
  <si>
    <t>Gestión Documental</t>
  </si>
  <si>
    <t>Administración de Bienes e Infraestructura</t>
  </si>
  <si>
    <t>Atención al Cliente y Usuarios</t>
  </si>
  <si>
    <t>Adquisición de Bienes y Servicios</t>
  </si>
  <si>
    <t>Gestión de Comunicaciones</t>
  </si>
  <si>
    <t>Control Interno Disciplinario</t>
  </si>
  <si>
    <t>Mejoramiento Continuo</t>
  </si>
  <si>
    <t>Seguimiento y Evaluación</t>
  </si>
  <si>
    <t>Proyectos de Inversión</t>
  </si>
  <si>
    <t>Proyecto 1024 – Formación en patrimonio cultural</t>
  </si>
  <si>
    <t>Proyecto 1112 - Instrumentos de planeación y gestión para la preservación y sostenibilidad del patrimonio cultural</t>
  </si>
  <si>
    <t>Proyecto 1114 - Intervención y conservación de los bienes muebles e inmuebles en sectores de interés cultural del Distrito Capital</t>
  </si>
  <si>
    <t>Proyecto 1107 – Divulgación y apropiación del patrimonio cultural del D.C.</t>
  </si>
  <si>
    <t>Proyecto 1110 – Fortalecimiento y desarrollo de la gestión institucional</t>
  </si>
  <si>
    <t>Dependencia</t>
  </si>
  <si>
    <t>Objetivo Estratégico</t>
  </si>
  <si>
    <t>2. Gestionar la recuperación de Bienes y Sectores de Interés Cultural en el Distrito Capital</t>
  </si>
  <si>
    <t>• Mediante la asesoría técnica que realice el Instituto respecto de intervenciones en Bienes y Sectores de Interés Cultural pertenecientes al Distrito Capital.</t>
  </si>
  <si>
    <t>• Mediante la realización de obras físicas tendientes al mantenimiento, protección, adecuación, reforzamiento y/o restauración, entre otras, de los Bienes de Interés Cultural, con el fin de preservar el patrimonio cultural y brindar servicios seguros y adecuados a los usuarios.</t>
  </si>
  <si>
    <t>• Mediante la coordinación de acciones interinstitucionales y gestión con actores privados, usuarios y partes interesadas, que permitan la valoración, intervención y conservación de Bienes de Interés Cultural.</t>
  </si>
  <si>
    <t>• Mediante la implementación de acciones de conservación y protección de los bienes muebles e inmuebles de interés cultural ubicados en el espacio público del Distrito Capital.</t>
  </si>
  <si>
    <t>• Mediante acciones de seguimiento y control urbano que garanticen la protección, conservación y recuperación del patrimonio cultural.</t>
  </si>
  <si>
    <t>5. Fortalecer la gestión y administración institucional</t>
  </si>
  <si>
    <t>• Mediante acciones de mejora y sostenibilidad del Sistema Integrado de Gestión.</t>
  </si>
  <si>
    <t>• Mediante el fortalecimiento de la comunicación interna y el trabajo en equipo.</t>
  </si>
  <si>
    <t>1. Fomentar la apropiación social del patrimonio cultural tangible e intangible</t>
  </si>
  <si>
    <t>• Mediante la implementación de estrategias de fomento y divulgación del patrimonio cultural tangible e intangible para todos los sectores y grupos poblacionales de la ciudad, con el fin de recuperar la memoria colectiva, las prácticas culturales y la identidad de la ciudad.</t>
  </si>
  <si>
    <t>• Mediante el fomento de acciones para el desarrollo de procesos de formación en gestión del patrimonio cultural.</t>
  </si>
  <si>
    <t>• Mediante el desarrollo de programas y actividades permanentes de formación y actualización de formadores en patrimonio cultural.</t>
  </si>
  <si>
    <t>4. Divulgar los valores de patrimonio cultural en todo el Distrito Capital.</t>
  </si>
  <si>
    <t>• Mediante la consolidación de acciones que contribuyan al fortalecimiento del Museo de Bogotá como plataforma para desarrollar la apropiación del patrimonio cultural de la ciudad.</t>
  </si>
  <si>
    <t>• Mediante el desarrollo de inventarios, valoración y catalogación del patrimonio material e inmaterial en las localidades de la ciudad.</t>
  </si>
  <si>
    <t>• Mediante la realización de actividades educativas y culturales en el campo del patrimonio cultural a través de los cuales se divulgue el patrimonio cultural tangible e intangible del Distrito Capital y se vincule a la ciudadanía.</t>
  </si>
  <si>
    <t>• Mediante la consolidación de actividades que promuevan la activación, reconocimiento, valoración y apropiación del patrimonio cultural de la ciudad, para integrarlo a la dinámica urbana de Bogotá.</t>
  </si>
  <si>
    <t>• Mediante la implementación de acciones para comunicar contenidos sobre el patrimonio cultural en los medios de comunicación convencionales y alternativos, nacionales, distritales y locales.</t>
  </si>
  <si>
    <t>• Mediante el fortalecimiento de los sistemas de información en torno a la identificación de los Bienes y Sectores de Interés Cultural en la ciudad</t>
  </si>
  <si>
    <t>Subdirección de Gestión Corporativa</t>
  </si>
  <si>
    <t>• Mediante el rediseño organizacional, orientado al fortalecimiento y mejoramiento de las capacidades administrativas del Instituto.</t>
  </si>
  <si>
    <t>• Mediante la implementación de herramientas tecnológicas y fortalecimiento de las TIC en la gestión institucional.</t>
  </si>
  <si>
    <t>• Mediante el fortalecimiento de ejercicios de rendición de cuentas y otros mecanismos de participación y control social.</t>
  </si>
  <si>
    <t>Subdirección General</t>
  </si>
  <si>
    <t>• Mediante el desarrollo de acciones que mejoren los procesos de planeación estratégica del Instituto.</t>
  </si>
  <si>
    <t>3. Promover la inversión pública y privada con el fin de garantizar la sostenibilidad del patrimonio cultural</t>
  </si>
  <si>
    <t>• Mediante la generación de mecanismos de articulación interinstitucional para la gestión normativa del patrimonio cultural.</t>
  </si>
  <si>
    <t>• Mediante la formulación y ejecución de planes especiales de manejo, protección y salvaguardia, por parte de los sectores público, privado y social de la ciudad.</t>
  </si>
  <si>
    <t>• Mediante el desarrollo de acciones permanentes para identificar el estado de conservación, de las intervenciones y la aplicación de los planes de manejo y protección.</t>
  </si>
  <si>
    <t>• Mediante la articulación de proyectos de protección y recuperación del patrimonio cultural con las dinámicas de planeación y gestión social de la ciudad.</t>
  </si>
  <si>
    <t>• Mediante la elaboración e implementación de acciones orientadas a garantizar los incentivos tributarios y estímulos económicos al patrimonio cultural, de propiedad pública y privada, ante las instancias de decisión política y económica.</t>
  </si>
  <si>
    <t>• Mediante la gestión y orientación de recursos de origen internacional, nacional y local hacia la protección y salvaguardia del patrimonio cultural de la ciudad.</t>
  </si>
  <si>
    <t>• Mediante el desarrollo de iniciativas para involucrar el patrimonio cultural en las agendas de responsabilidad social empresarial.</t>
  </si>
  <si>
    <t>Asesoría Jurídica</t>
  </si>
  <si>
    <t>Proyecto 1114 - Avanzar en la recuperación, conservación y protección de los bienes muebles e inmuebles que constituyen el patrimonio cultural construido de Bogotá, para su promoción y disfrute por parte de la ciudadanía.</t>
  </si>
  <si>
    <t>Proyecto 1112 - Determinar acciones de protección, conservación y sostenibildiad en el tiempo, para Bienes de Interés Cultural del Distrito Capital, mediante el estudio, formulación, gestión y adopción de planes, programas e instrumentos de gestión y financiación del patrimonio cultural.</t>
  </si>
  <si>
    <t>Proyecto 1024 - Formar estudiantes y docentes que apropien, valoren, conserven y divulgen el patrimonio cultural de la ciudad.</t>
  </si>
  <si>
    <t>Proyecto 1110 - Fortalecer la gestión institucional, mediante la implementación, el mantenimiento y la sostenibilidad del Sistema Integrado de Gestión, con el fin de promover la mejora en los servicios ofrecidos a la ciudadanía y el cumplimiento de la misión institucional.</t>
  </si>
  <si>
    <t>Proyecto 1107 - Fomentar el sentido de pertenencia por el patrimonio cultural de la ciudad, como factor de desarrollo socio - cultural
de la ciudadanía</t>
  </si>
  <si>
    <t>Objetivos de Proyectos Inversión</t>
  </si>
  <si>
    <t>Estrategias</t>
  </si>
  <si>
    <t>Objetivos Estratégicos</t>
  </si>
  <si>
    <t>1. VIGENCIA PLAN:</t>
  </si>
  <si>
    <t>OBJETIVOS PROYECTO DE INVERSIÓN</t>
  </si>
  <si>
    <t>HOJA</t>
  </si>
  <si>
    <t>2-2</t>
  </si>
  <si>
    <t>Meta proyecto 2017</t>
  </si>
  <si>
    <t>Proyecto de inversión asociado / Meta Plan de Desarrollo</t>
  </si>
  <si>
    <t>*Incrementar a un 30% la sostenibilidad del Sistema Integrado de Gestión, para prestar un mejor servicio en la atención a la ciudadanía</t>
  </si>
  <si>
    <t>Subdirección de Divulgación de los Valores del Patrimonio Cultural</t>
  </si>
  <si>
    <r>
      <rPr>
        <b/>
        <sz val="10"/>
        <color indexed="8"/>
        <rFont val="Calibri"/>
        <family val="2"/>
      </rPr>
      <t>1024 - Formación en patrimonio cultural</t>
    </r>
    <r>
      <rPr>
        <sz val="10"/>
        <color indexed="8"/>
        <rFont val="Calibri"/>
        <family val="2"/>
      </rPr>
      <t xml:space="preserve">
Metas Plan de Desarrollo: 
*Realizar 634.250 atenciones a niños, niñas y adolescentes en el marco del programa Jornada Única  y Tiempo Escolar
*Atender 4.343 formadores en las áreas de patrimonio, artes, recreación y deporte
*Realizar 20 procesos de investigación, sistematización y memoria
</t>
    </r>
    <r>
      <rPr>
        <b/>
        <sz val="10"/>
        <color indexed="8"/>
        <rFont val="Calibri"/>
        <family val="2"/>
      </rPr>
      <t>1107 - Divulgación y apropiación del patrimonio cultural</t>
    </r>
    <r>
      <rPr>
        <sz val="10"/>
        <color indexed="8"/>
        <rFont val="Calibri"/>
        <family val="2"/>
      </rPr>
      <t xml:space="preserve">
Meta Plan de Desarrollo:
*Alcanzar 1.700.000 asistencias al Museo de Bogotá, a recorridos y rutas patrimoniales y a otras prácticas patrimoniales</t>
    </r>
  </si>
  <si>
    <r>
      <rPr>
        <b/>
        <sz val="10"/>
        <color indexed="8"/>
        <rFont val="Calibri"/>
        <family val="2"/>
      </rPr>
      <t>1110 - Fortalecimiento y desarrollo de la gestión institucional</t>
    </r>
    <r>
      <rPr>
        <sz val="10"/>
        <color indexed="8"/>
        <rFont val="Calibri"/>
        <family val="2"/>
      </rPr>
      <t xml:space="preserve">
Meta Plan de Desarrollo:
*Incrementar a un 90% la sostenibilidad del SIG en el Gobierno Distrital</t>
    </r>
  </si>
  <si>
    <r>
      <rPr>
        <b/>
        <sz val="10"/>
        <color indexed="8"/>
        <rFont val="Calibri"/>
        <family val="2"/>
      </rPr>
      <t>1112 - Instrumentos de planeación y gestión para la preservación y sostenibilidad del patrimonio cultural</t>
    </r>
    <r>
      <rPr>
        <sz val="10"/>
        <color indexed="8"/>
        <rFont val="Calibri"/>
        <family val="2"/>
      </rPr>
      <t xml:space="preserve">
Meta Plan de Desarrollo:
*Formular el Plan Especial de Manejo y Protección PEMP del Centro Histórico</t>
    </r>
  </si>
  <si>
    <t>Líder de Objetivo Estratégico</t>
  </si>
  <si>
    <t>Subdirectora de Intervención</t>
  </si>
  <si>
    <t>Estrategia (asociada a cada Objetivo Estratégico)</t>
  </si>
  <si>
    <t>Subdirectora de Divulgación de los Valores del Patrimonio Cultural</t>
  </si>
  <si>
    <t>Subdirectora General</t>
  </si>
  <si>
    <t>Subdirectora General
Subdirector de Gestión Corporativa</t>
  </si>
  <si>
    <t>Subdirector de Gestión Corporativa
Subdirectora General</t>
  </si>
  <si>
    <r>
      <rPr>
        <b/>
        <sz val="10"/>
        <color indexed="8"/>
        <rFont val="Calibri"/>
        <family val="2"/>
      </rPr>
      <t>Formación en patrimonio cultural</t>
    </r>
    <r>
      <rPr>
        <sz val="10"/>
        <color indexed="8"/>
        <rFont val="Calibri"/>
        <family val="2"/>
      </rPr>
      <t xml:space="preserve">
*Atender a 1.179 niños, niñas y adolescentes a través de la formación en patrimonio cultural dentro del programa de la jornada única y estrategias de uso del tiempo escolar
*Capacitar a 10 docentes como formadores de la cátedra de patrimonio, dentro del programa de la
jornada única y como estrategias de uso del tiempo escolar
*Sistematizar 1 experiencias de la formación a niños/as, adolescentes y docentes en patrimonio cultural
</t>
    </r>
    <r>
      <rPr>
        <b/>
        <sz val="10"/>
        <color indexed="8"/>
        <rFont val="Calibri"/>
        <family val="2"/>
      </rPr>
      <t>Divulgación y apropiación del patrimonio cultural</t>
    </r>
    <r>
      <rPr>
        <sz val="10"/>
        <color indexed="8"/>
        <rFont val="Calibri"/>
        <family val="2"/>
      </rPr>
      <t xml:space="preserve">
*Lograr  582.280 asistentes a la oferta generada por el Instituto en actividades de patrimonio cultural
*Apoyar a través de estímulos, 25 iniciativas de la ciudadanía en temas de patrimonio cultural
*Ofrecer 1.130 actividades que contribuyan a activar el patrimonio cultural
*Incrementar a un 30% la sostenibilidad del Sistema Integrado de Gestión, para prestar un mejor servicio en la atención a la ciudadanía</t>
    </r>
  </si>
  <si>
    <t>*Formular y adoptar 0,5 del Plan Especial de Manejo y Protección PEMP del Centro Histórico
*Formular el 0,3 de planes urbanos en ámbitos patrimoniales
*Formular y adoptar 0,5 instrumentos de financiamiento para la recuperación y sostenibilidad del patrimonio
cultural
*Incrementar a un 30% la sostenibilidad del Sistema Integrado de Gestión, para prestar un mejor servicio en la atención a la ciudadanía</t>
  </si>
  <si>
    <t>*Intervenir  176 Bienes de Interés Cultural del Distrito Capital, a través de obras de adecuación, ampliación, conservación, consolidación estructural, rehabilitación, mantenimiento y/o restauración.
*Asesorar y administrar técnicamente el 22% de las intervenciones de Bienes de Interés Cultural y el mantenimiento de los escenarios culturales a cargo de la entidad.
*Incrementar a un 30% la sostenibilidad del Sistema Integrado de Gestión, para prestar un mejor servicio en la atención a la ciudadanía</t>
  </si>
  <si>
    <r>
      <rPr>
        <b/>
        <sz val="10"/>
        <color indexed="8"/>
        <rFont val="Calibri"/>
        <family val="2"/>
      </rPr>
      <t>1114 - Intervención y conservación de los bienes muebles e inmuebles en sectores de interés cultural del Distrito Capital</t>
    </r>
    <r>
      <rPr>
        <sz val="10"/>
        <color indexed="8"/>
        <rFont val="Calibri"/>
        <family val="2"/>
      </rPr>
      <t xml:space="preserve">
Meta Plan de Desarrollo: 1.009 Bienes de Interés Cultural (BIC) intervenidos</t>
    </r>
  </si>
  <si>
    <r>
      <t xml:space="preserve">1110 - Fortalecimiento y desarrollo de la gestión institucional
</t>
    </r>
    <r>
      <rPr>
        <sz val="10"/>
        <color indexed="8"/>
        <rFont val="Calibri"/>
        <family val="2"/>
      </rPr>
      <t>*Incrementar a un 90% la sostenibilidad del SIG en el Gobierno Distrital</t>
    </r>
  </si>
  <si>
    <r>
      <rPr>
        <b/>
        <sz val="10"/>
        <color indexed="8"/>
        <rFont val="Calibri"/>
        <family val="2"/>
      </rPr>
      <t>1110 - Fortalecimiento y desarrollo de la gestión institucional</t>
    </r>
    <r>
      <rPr>
        <sz val="10"/>
        <color indexed="8"/>
        <rFont val="Calibri"/>
        <family val="2"/>
      </rPr>
      <t xml:space="preserve">
*Incrementar a un 90% la sostenibilidad del SIG en el Gobierno Distrital</t>
    </r>
  </si>
  <si>
    <t>de 90 a 100 Óptimo</t>
  </si>
  <si>
    <t xml:space="preserve">de 70 a 89 Aceptable </t>
  </si>
  <si>
    <t>Con la gestion</t>
  </si>
  <si>
    <t>Con el seguimiento</t>
  </si>
  <si>
    <t>Participacion en Comites</t>
  </si>
  <si>
    <t>Participacion en capacitaciones</t>
  </si>
  <si>
    <t>Informe de gestión</t>
  </si>
  <si>
    <t>Reporte y analisis de indicadores</t>
  </si>
  <si>
    <t>Monitoreo y validacion riesgos</t>
  </si>
  <si>
    <t>Informes o reportes de ley</t>
  </si>
  <si>
    <t>Vigencia documentacion</t>
  </si>
  <si>
    <t>Actividades del subsistema planes</t>
  </si>
  <si>
    <t>actividades de plan anticorrupcion</t>
  </si>
  <si>
    <t>participacion en campañas sig</t>
  </si>
  <si>
    <t>Ley transparencia - esquema de publicacion</t>
  </si>
  <si>
    <t>Levantamiento de inventario documental</t>
  </si>
  <si>
    <t>Planes propios de la dependencia</t>
  </si>
  <si>
    <t>Seguimiento planes de mejoramiento</t>
  </si>
  <si>
    <t xml:space="preserve">Reuniones de autoevaluación del proceso </t>
  </si>
  <si>
    <t>ESTRATEGIA</t>
  </si>
  <si>
    <t>GESTION</t>
  </si>
  <si>
    <t>SEGUIMIENTO</t>
  </si>
  <si>
    <t>Áreas</t>
  </si>
  <si>
    <t>Mediante el desarrollo de acciones que mejoren los procesos de planeación estratégica del Instituto.</t>
  </si>
  <si>
    <t>Mediante la asesoría técnica que realice el Instituto respecto de intervenciones en Bienes y Sectores de Interés Cultural pertenecientes al Distrito Capital.</t>
  </si>
  <si>
    <t>Mediante la realización de obras físicas tendientes al mantenimiento, protección, adecuación, reforzamiento y/o restauración, entre otras, de los Bienes de Interés Cultural, con el fin de preservar el patrimonio cultural y brindar servicios seguros y adecuados a los usuarios.</t>
  </si>
  <si>
    <t>Mediante la coordinación de acciones interinstitucionales y gestión con actores privados, usuarios y partes interesadas, que permitan la valoración, intervención y conservación de Bienes de Interés Cultural.</t>
  </si>
  <si>
    <t>Mediante la implementación de acciones de conservación y protección de los bienes muebles e inmuebles de interés cultural ubicados en el espacio público del Distrito Capital.</t>
  </si>
  <si>
    <t>Mediante acciones de seguimiento y control urbano que garanticen la protección, conservación y recuperación del patrimonio cultural.</t>
  </si>
  <si>
    <t>Mediante la implementación de estrategias de fomento y divulgación del patrimonio cultural tangible e intangible para todos los sectores y grupos poblacionales de la ciudad, con el fin de recuperar la memoria colectiva, las prácticas culturales y la identidad de la ciudad.</t>
  </si>
  <si>
    <t>Mediante el fomento de acciones para el desarrollo de procesos de formación en gestión del patrimonio cultural.</t>
  </si>
  <si>
    <t>Mediante el desarrollo de programas y actividades permanentes de formación y actualización de formadores en patrimonio cultural.</t>
  </si>
  <si>
    <t>Mediante la consolidación de acciones que contribuyan al fortalecimiento del Museo de Bogotá como plataforma para desarrollar la apropiación del patrimonio cultural de la ciudad.</t>
  </si>
  <si>
    <t>Mediante el desarrollo de inventarios, valoración y catalogación del patrimonio material e inmaterial en las localidades de la ciudad.</t>
  </si>
  <si>
    <t>Mediante la realización de actividades educativas y culturales en el campo del patrimonio cultural a través de los cuales se divulgue el patrimonio cultural tangible e intangible del Distrito Capital y se vincule a la ciudadanía.</t>
  </si>
  <si>
    <t>Mediante la consolidación de actividades que promuevan la activación, reconocimiento, valoración y apropiación del patrimonio cultural de la ciudad, para integrarlo a la dinámica urbana de Bogotá.</t>
  </si>
  <si>
    <t>Mediante acciones de mejora y sostenibilidad del Sistema Integrado de Gestión.</t>
  </si>
  <si>
    <t>Mediante la implementación de acciones para comunicar contenidos sobre el patrimonio cultural en los medios de comunicación convencionales y alternativos, nacionales, distritales y locales.</t>
  </si>
  <si>
    <t>Mediante el fortalecimiento de la comunicación interna y el trabajo en equipo.</t>
  </si>
  <si>
    <t>Mediante el fortalecimiento de los sistemas de información en torno a la identificación de los Bienes y Sectores de Interés Cultural en la ciudad</t>
  </si>
  <si>
    <t>Mediante el rediseño organizacional, orientado al fortalecimiento y mejoramiento de las capacidades administrativas del Instituto.</t>
  </si>
  <si>
    <t>Mediante la implementación de herramientas tecnológicas y fortalecimiento de las TIC en la gestión institucional.</t>
  </si>
  <si>
    <t>Mediante el fortalecimiento de ejercicios de rendición de cuentas y otros mecanismos de participación y control social.</t>
  </si>
  <si>
    <t>Mediante la generación de mecanismos de articulación interinstitucional para la gestión normativa del patrimonio cultural.</t>
  </si>
  <si>
    <t>Mediante la formulación y ejecución de planes especiales de manejo, protección y salvaguardia, por parte de los sectores público, privado y social de la ciudad.</t>
  </si>
  <si>
    <t>Mediante el desarrollo de acciones permanentes para identificar el estado de conservación, de las intervenciones y la aplicación de los planes de manejo y protección.</t>
  </si>
  <si>
    <t>Mediante la articulación de proyectos de protección y recuperación del patrimonio cultural con las dinámicas de planeación y gestión social de la ciudad.</t>
  </si>
  <si>
    <t>Mediante la elaboración e implementación de acciones orientadas a garantizar los incentivos tributarios y estímulos económicos al patrimonio cultural, de propiedad pública y privada, ante las instancias de decisión política y económica.</t>
  </si>
  <si>
    <t>Mediante la gestión y orientación de recursos de origen internacional, nacional y local hacia la protección y salvaguardia del patrimonio cultural de la ciudad.</t>
  </si>
  <si>
    <t>Mediante el desarrollo de iniciativas para involucrar el patrimonio cultural en las agendas de responsabilidad social empresarial.</t>
  </si>
  <si>
    <t>ob2</t>
  </si>
  <si>
    <t>ob3</t>
  </si>
  <si>
    <t>ob4</t>
  </si>
  <si>
    <t>ob5</t>
  </si>
  <si>
    <t>ob1</t>
  </si>
  <si>
    <t>De 0 a 69 Deficiente</t>
  </si>
  <si>
    <t>ESTRATEGIAS ASOCIADAS</t>
  </si>
  <si>
    <t xml:space="preserve">ESTRATEGIAS ASOCIADAS </t>
  </si>
  <si>
    <t>DE-F04</t>
  </si>
  <si>
    <t>03</t>
  </si>
  <si>
    <t>&lt;Por favor seleccione su área&gt;</t>
  </si>
  <si>
    <t>&lt;Por favor seleccione los proyectos de inversión asociados a su área&gt;</t>
  </si>
  <si>
    <t>&lt;Por favor seleccione los procesos asociados a su área&gt;</t>
  </si>
  <si>
    <t>&lt;Por favor seleccione los objetivos estraégicos asociados a su área&gt;</t>
  </si>
  <si>
    <t>&lt;Seleccione primero los objetivos estratégicos&gt;</t>
  </si>
  <si>
    <t>UNIDAD DE MEDIDA</t>
  </si>
  <si>
    <t>Eficacia de la Actividad</t>
  </si>
  <si>
    <t>Prog.</t>
  </si>
  <si>
    <t>Ejec.</t>
  </si>
  <si>
    <t>PRODUCTO O RRESULTADO ESPERADO</t>
  </si>
  <si>
    <t>PROGRAMACIÓN PARA LA VIGENCIA (TRIMESTRAL)</t>
  </si>
  <si>
    <t>_ob2</t>
  </si>
  <si>
    <t>_ob1</t>
  </si>
  <si>
    <t>_ob4</t>
  </si>
  <si>
    <t>_ob5</t>
  </si>
  <si>
    <t>_ob3</t>
  </si>
  <si>
    <t>PRODUCTO O RESULTADO ESPERADO</t>
  </si>
  <si>
    <t>PROCESO ASOCIADO A LA ACTIVIDAD</t>
  </si>
  <si>
    <t>Procesos Seleccionados por las àreas</t>
  </si>
  <si>
    <t>2. DEPENDENCIA RESPONSABLE:</t>
  </si>
  <si>
    <t>4. PROCESOS ASOCIADOS</t>
  </si>
  <si>
    <t>5. PROYECTOS DE INVERSIÓN ASOCIADOS</t>
  </si>
  <si>
    <t>6. OBJETIVOS PROYECTO DE INVERSIÓN</t>
  </si>
  <si>
    <t>7. OBJETIVOS ESTRATÉGICOS
(2016 - 2020)</t>
  </si>
  <si>
    <t>8. ESTRATEGIAS PLAN 
2016- 2020 
(Asociadas)
Valide en Hoja 1</t>
  </si>
  <si>
    <t>9. INDICADOR DE EFICACIA (Fórmula)</t>
  </si>
  <si>
    <t>10. RANGOS</t>
  </si>
  <si>
    <t>11. RESULTADO
(Cálculo del Indicador)</t>
  </si>
  <si>
    <t>Fortalecimiento SIG</t>
  </si>
  <si>
    <t>EVIDENCIAS RESULTADO / OBSERVACIONES</t>
  </si>
  <si>
    <t>Museo de Bogotá</t>
  </si>
  <si>
    <t>10 formadores formados</t>
  </si>
  <si>
    <t>Formadores formados</t>
  </si>
  <si>
    <t>Formación en Patrimonio Cultural</t>
  </si>
  <si>
    <t>1 sistematización de la experiencia</t>
  </si>
  <si>
    <t>Experiencia sistematizada</t>
  </si>
  <si>
    <t>Formar a niños, niñas y adolescentes en la Cátedra de Patrimonio Cultural</t>
  </si>
  <si>
    <t>Sistematizar la experiencia de formación en Cátedra de Patrimonio Cultural</t>
  </si>
  <si>
    <t>Formar a docentes del Distrito Capital para que sean los formadores de la Cátedra de Patrimonio Cultural en colegios del D.C.</t>
  </si>
  <si>
    <t>Niños, niñas y adolescentes formados</t>
  </si>
  <si>
    <t>Educación Museo de Bogotá</t>
  </si>
  <si>
    <t>Marcela Tristancho</t>
  </si>
  <si>
    <t xml:space="preserve">Producir contenidos para divulgar el patrimonio cultural </t>
  </si>
  <si>
    <t>Contenidos producidos y divulgados</t>
  </si>
  <si>
    <t>Equipo de Comunicaciones</t>
  </si>
  <si>
    <t>Ximena Beltrán</t>
  </si>
  <si>
    <t>Camilo Beltrán</t>
  </si>
  <si>
    <t>Equipo de Publicaciones</t>
  </si>
  <si>
    <t>Publicaciones editadas</t>
  </si>
  <si>
    <t>Editar publicaciones sobre patrimonio cultural</t>
  </si>
  <si>
    <t>Realizar investigaciones sobre patrimonio cultural</t>
  </si>
  <si>
    <t>Investigaciones realizadas</t>
  </si>
  <si>
    <t>Realizar estudio de públicos</t>
  </si>
  <si>
    <t>1 estudio de público realizado</t>
  </si>
  <si>
    <t>Estudio de público realizado</t>
  </si>
  <si>
    <t>Asesorías atendidas</t>
  </si>
  <si>
    <t>Equipo Centro de Documentación</t>
  </si>
  <si>
    <t xml:space="preserve">1 Sistema integrado de Conservación - SIC implementado </t>
  </si>
  <si>
    <t xml:space="preserve">100% Sistema Integrado implementado </t>
  </si>
  <si>
    <t>Ponderado formacion</t>
  </si>
  <si>
    <t>Ponderado museo</t>
  </si>
  <si>
    <t>Ponderado estimulos</t>
  </si>
  <si>
    <t>Ponderado activacion</t>
  </si>
  <si>
    <t>un plan</t>
  </si>
  <si>
    <t>% ejecución</t>
  </si>
  <si>
    <t>Todos los Procesos</t>
  </si>
  <si>
    <t>Ejecución del plan de comunicaciones interno</t>
  </si>
  <si>
    <t>Ponderado transversales</t>
  </si>
  <si>
    <t>Ponderado Total Estrategias</t>
  </si>
  <si>
    <t>Apoyar en forma pertinente la realizaciòn de eventos propios del Museo de Bogotá</t>
  </si>
  <si>
    <t>Informe de apoyo a la gestión de eventos</t>
  </si>
  <si>
    <t>Informe sobre apoyo a la gestión de eventos del Museo de Bogotá</t>
  </si>
  <si>
    <t>Luz Betty Hernández Castro</t>
  </si>
  <si>
    <t xml:space="preserve">Apoyar la gestión para que los expedientes contractuales a cargo de la Subdirecciòn esten completos   </t>
  </si>
  <si>
    <t>Relación mensual detallada de los documentos contractuales radicados ante la asesoría jurídica del IDPC</t>
  </si>
  <si>
    <t>Relación mensual detallada</t>
  </si>
  <si>
    <t xml:space="preserve">Apoyar al seguimiento para que los expedientes contractuales a cargo de la Subdirecciòn esten completos   </t>
  </si>
  <si>
    <t>Informe trimestral del estado actual de las carpetas contractuales bajo la supervisión de la Subdirección de Divulgación.</t>
  </si>
  <si>
    <t>Informe trimestral</t>
  </si>
  <si>
    <t>Apoyar el seguimiento al Plan de conservaciòn documental</t>
  </si>
  <si>
    <t>Informe trimestral de seguimiento al plan de conservación documental</t>
  </si>
  <si>
    <t>Tramitar ante el almacén y entregar a los funcionarios de la Subdirecciòn los suministros de oficina y papelerìa necesarios para el òptimo funcionamiento de sus labores</t>
  </si>
  <si>
    <t>Informe trimestral, formatos existentes, evidencia de trámite y entrega de suministros de oficina y papelería necesarios para el óptimo funcionamiento de sus labores.</t>
  </si>
  <si>
    <t xml:space="preserve">Apoyar y hacer seguimiento a las necesidades y requerimientos logìsticos y administrativos de la sede Casa Sàmano. </t>
  </si>
  <si>
    <t>Informe semestral de apoyo al seguimiento de necesidades y requerimientos logísticos y administrativos de sede Casa Sámano</t>
  </si>
  <si>
    <t>Informe semestral</t>
  </si>
  <si>
    <t>Luz Betty Hernández Castro
Rocio Alayón Herrera</t>
  </si>
  <si>
    <t>Informe mensual de seguimiento del estado de respuestas del Sistema de correspondencia ORFEO</t>
  </si>
  <si>
    <t>Informe mensual</t>
  </si>
  <si>
    <t xml:space="preserve">Apoyar al seguimiento a las solicitudes, quejas y reclamos de la subdirección con atención al ciudadano </t>
  </si>
  <si>
    <t xml:space="preserve">Informe mensual de seguimiento del estado de respuestas a las solicitudes, quejas y reclamos de la subdirección con atención al ciudadano </t>
  </si>
  <si>
    <t>Coordinadores de Equipos</t>
  </si>
  <si>
    <t>Todos los equipos de trabajo</t>
  </si>
  <si>
    <t>Participacion en Comites sectoriales</t>
  </si>
  <si>
    <t>Informe de participación en comités sectoriales</t>
  </si>
  <si>
    <t>Informe de participación en capacitaciones</t>
  </si>
  <si>
    <t>Reporte mensual</t>
  </si>
  <si>
    <t>Jorge Elkin Buitrago Arenas</t>
  </si>
  <si>
    <t>Reportar los indicadores mensuales de los proyectos de inversión a cargo de la Subdirección de Divulgación</t>
  </si>
  <si>
    <t>Matriz mensual de indicadores de proyectos de inversión reportada a tiempo</t>
  </si>
  <si>
    <t>Informe de gestión de la Subdirección de Divulgación entregado a la Subdirección General</t>
  </si>
  <si>
    <t>Insumo entregado</t>
  </si>
  <si>
    <t>Apoyar en la elaboración del informe de gestión anual del IDPC</t>
  </si>
  <si>
    <t>Apoyar en la elaboración del informe de rendición de cuentas anual del IDPC</t>
  </si>
  <si>
    <t>Seguimiento mensual a los planes de mejoramiento, resultado de auditorias internas, externas o de seguimiento de los entes de control</t>
  </si>
  <si>
    <t>Subdirector(a) de Divulgación</t>
  </si>
  <si>
    <t>Seguimiento trimestral al monitoreo y validación de riesgos</t>
  </si>
  <si>
    <t>Seguimiento realizado</t>
  </si>
  <si>
    <t>Autoevaluación de procesos</t>
  </si>
  <si>
    <t>Autoevaluación realizada</t>
  </si>
  <si>
    <t>Informe Trimestral de gestión</t>
  </si>
  <si>
    <t>Informe trimestral de cumplimiento y gestión de los procesos de contratación y trámites jurídico/legales</t>
  </si>
  <si>
    <t>Edgar Andrés López</t>
  </si>
  <si>
    <t>Apoyar al seguimiento al Sistema de Correspondencia - ORFEO de la Subdireccion de Divulgacón</t>
  </si>
  <si>
    <t>Apoyar en los procesos de contratación, así como los trámites jurídico/legales de la Subdirección de Divulgación</t>
  </si>
  <si>
    <t>Informe trimestral de apoyo a la gestión de los procesos de contratación</t>
  </si>
  <si>
    <t>Informe Trimestral de Apoyo</t>
  </si>
  <si>
    <t>Apoyo en el trámite de solicitudes de pago y certificados de cumplimiento de los contratistas de la Subdirección de Divulgación</t>
  </si>
  <si>
    <t>Informe mensual de apoyo en el trámite de solicitudes de pago y certificados de cumplimiento de los contratistas de la Subdirección de Divulgación</t>
  </si>
  <si>
    <t>Informe Mensual</t>
  </si>
  <si>
    <t>Seguimiento al trámite de solicitudes de pago y certificados de cumplimiento de los contratistas de la Subdirección de Divulgación</t>
  </si>
  <si>
    <t>Informe mensual de seguimiento al trámite de solicitudes de pago y certificados de cumplimiento de los contratistas de la Subdirección de Divulgación</t>
  </si>
  <si>
    <t>Equipo de Museo</t>
  </si>
  <si>
    <t>Equipo administrativo</t>
  </si>
  <si>
    <t>3. FUNCIONES DE LA DEPENDENCIA 
A. Acuerdo 02 de 2007
B. Decreto 07 de 2015
C. Manual de Funciones</t>
  </si>
  <si>
    <r>
      <rPr>
        <b/>
        <sz val="10"/>
        <color theme="1"/>
        <rFont val="Calibri"/>
        <family val="2"/>
        <scheme val="minor"/>
      </rPr>
      <t>Acuerdo 02 de 2007:</t>
    </r>
    <r>
      <rPr>
        <sz val="10"/>
        <color theme="1"/>
        <rFont val="Calibri"/>
        <family val="2"/>
        <scheme val="minor"/>
      </rPr>
      <t xml:space="preserve">
a. Supervisar el cumplimiento de las normas urbanísticas y arquitectónicas de conformidad con el Plan de Ordenamiento Territorial de Bogotá en lo concerniente a los bienes de interés cultural del orden distrital, declarados o no como tales.
b. Proponer a la Dirección, para presentación a la Secretaria Distrital de Cultura, Recreación y Deporte, políticas, planes, programas y estrategias de intervención, restauración, rehabilitación, adecuación y mantenimiento de los Bienes de Interés Cultural en el Distrito Capital.
c. Elaborar propuestas normativas para la protección del Patrimonio Cultural del Distrito Capital, en coordinación con las entidades competentes.
d. Evaluar proyectos de intervención en inmuebles declarados como bienes de interés cultural del ámbito distrital y emitir concepto técnico.
e. Dirigir, supervisar y proyectar los estudios técnicos, urbanísticos y arquitectónicos que requiera el Instituto para la elaboración de proyectos a ejecutar.
f. Gestionar, liderar, promover, coordinar y ejecutar programas, proyectos y obras de conservación y rehabilitación de los Bienes de Interés Cultural del Distrito Capital.
g. Mantener, reparar y rehabilitar los monumentos públicos y escultóricos ubicados en los espacios públicos del Distrito Capital
h. Coordinar la ejecución de programas de desarrollo urbano que se deban adelantar en áreas con tratamiento de conservación.
i. Apoyar a las entidades distritales competentes en las actividades de recuperación y mantenimiento del espacio público en Sectores de Interés Cultural del Distrito Capital.
j. Apoyar a las entidades distritales en las intervenciones de recuperación o conservación de Bienes de Interés Cultural.
k. Apoyar a las entidades distritales competentes en las actividades de recuperación y mantenimiento de Bienes de Interés Cultural de propiedad del Distrito.
l. Las demás que le sean propias o asignadas de acuerdo con la naturaleza de la dependencia.
</t>
    </r>
    <r>
      <rPr>
        <b/>
        <sz val="10"/>
        <color theme="1"/>
        <rFont val="Calibri"/>
        <family val="2"/>
        <scheme val="minor"/>
      </rPr>
      <t>Decreto 07 de 2015:</t>
    </r>
    <r>
      <rPr>
        <sz val="10"/>
        <color theme="1"/>
        <rFont val="Calibri"/>
        <family val="2"/>
        <scheme val="minor"/>
      </rPr>
      <t xml:space="preserve">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r>
  </si>
  <si>
    <r>
      <rPr>
        <b/>
        <sz val="10"/>
        <color theme="1"/>
        <rFont val="Calibri"/>
        <family val="2"/>
        <scheme val="minor"/>
      </rPr>
      <t>Acuerdo 02 de 2007:</t>
    </r>
    <r>
      <rPr>
        <sz val="10"/>
        <color theme="1"/>
        <rFont val="Calibri"/>
        <family val="2"/>
        <scheme val="minor"/>
      </rPr>
      <t xml:space="preserve">
a. Proponer a la Dirección, para presentación a la Secretaria Distrital de Cultura, Recreación y Deporte, políticas planes, programas y estrategias de investigación, divulgación y difusión de los valores del Patrimonio Cultural en el Distrito Capital.
b. Realizar el inventario, el registro y la identificación de los Bienes de Interés Cultural del Distrito Capital y de los monumentos conmemorativos y objetos artísticos localizados en el espacio público. Así como diseñar y poner en marcha un sistema de información del registro y estado de los Bienes de Interés Cultural del Distrito Capital.
c. Administrar la operación del Museo de Bogotá, como instrumento de difusión del Patrimonio Cultural del Distrito Capital, difundiendo la evolución del Distrito Capital en sus diferentes ámbitos, mediante la realización de exposiciones y exhibiciones, y la ejecución de actividades de divulgación y conservación del patrimonio.
d. Ejecutar planes, programas y estrategias que propendan por la valoración y apropiación por parte de los ciudadanos, del Patrimonio Cultural del Distrito Capital, a través de la educación y la divulgación.
e. Promover la participación ciudadana y la concertación con la comunidad para ejecutar los proyectos que promueva, gestione, lidere o coordine el Instituto.
f. Fomentar y realizar investigaciones, publicaciones, exposiciones y otros mecanismos de divulgación en torno al tema del Patrimonio Cultural.
g. Administrar el Centro de Documentación del Patrimonio Cultural en concordancia con el Sistema de Información Cultural del Distrito Capital y las normativas vigentes en otras entidades del ámbito distrital o nacional.
h. Definir y desarrollar las políticas y estrategias de comunicación organizacional del Instituto Distrital de Patrimonio Cultural.
i. Realizar programas de divulgación de los valores, de los Bienes de los Bienes de Interés Cultural.
j. Desarrollar y evaluar, en coordinación con las demás áreas del Instituto Distrital de Patrimonio Cultural, el plan estratégico de comunicaciones, las campañas de divulgación y comunicación sobre los logros institucionales, acontecimientos, eventos y actos que se impulsen en el Instituto, y velar por el correcto uso de la imagen institucional.
k. Realizar las actividades necesarias para la publicación de los materiales requeridos por el Instituto Distrital de Patrimonio Cultural, en coordinación con cada una de sus dependencias.
l. Diseñar y programar la página web del Instituto, la producción audiovisual e impresión documental de información sobre el Instituto Distrital de Patrimonio Cultural y el material de prensa, radio y televisión.
m. Las demás que le sean propias o asignadas de acuerdo con la naturaleza de la dependencia.
</t>
    </r>
    <r>
      <rPr>
        <b/>
        <sz val="10"/>
        <color theme="1"/>
        <rFont val="Calibri"/>
        <family val="2"/>
        <scheme val="minor"/>
      </rPr>
      <t>Decreto 07 de 2015</t>
    </r>
    <r>
      <rPr>
        <sz val="10"/>
        <color theme="1"/>
        <rFont val="Calibri"/>
        <family val="2"/>
        <scheme val="minor"/>
      </rPr>
      <t xml:space="preserve">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r>
  </si>
  <si>
    <r>
      <rPr>
        <b/>
        <sz val="10"/>
        <color theme="1"/>
        <rFont val="Calibri"/>
        <family val="2"/>
        <scheme val="minor"/>
      </rPr>
      <t>Acuerdo 02 de 2007:</t>
    </r>
    <r>
      <rPr>
        <sz val="10"/>
        <color theme="1"/>
        <rFont val="Calibri"/>
        <family val="2"/>
        <scheme val="minor"/>
      </rPr>
      <t xml:space="preserve">
a. Asesorar a la Dirección del Instituto Distrital de Patrimonio Cultural en la formulación, coordinación, ejecución y control de las políticas y planes en materia de talento humano, administrativa, financiera, logística, y de sistemas de la entidad.
b. Ejecutar los planes, programas y proyectos de administración de personal, carrera administrativa, salud ocupacional, seguridad industrial, capacitación, inducción y reinducción y bienestar social, así como los programas de evaluación del desempeño e incentivos del Instituto Distrital de Patrimonio Cultural, ejerciendo en todo caso las funciones propias del Jefe de Talento Humano.
c. Desarrollar y ejecutar el proceso de elaboración y liquidación de la nómina y de prestaciones sociales del personal activo y retirado del Instituto Distrital de Patrimonio Cultural, así como la liquidación y los pagos de los aportes asociados a la misma.
d. Aplicar las políticas y normas de administración en el manejo de los recursos financieros, presupuestales y contractuales de la entidad, así como la ejecución y control de las operaciones financieras, de tesorería presupuestal
e. Atender el Sistema de Atención de las Quejas y Reclamos presentados por los ciudadanos, y rendir informes sobre el particular a la Dirección del Instituto Distrital de Patrimonio Cultural.
f. Garantizar la administración y protección de los bienes muebles e inmuebles de propiedad del Instituto Distrital de Patrimonio Cultural.
g. Garantizar la ejecución del plan estratégico de sistemas e información, en coordinación con las demás áreas del Instituto Distrital de Patrimonio Cultural, de conformidad con las políticas y estrategias definidas por la Comisión Distrital de Sistemas.
h. Las demás que le sean propias o asignadas de acuerdo con la naturaleza de la dependencia.</t>
    </r>
  </si>
  <si>
    <r>
      <rPr>
        <b/>
        <sz val="10"/>
        <color theme="1"/>
        <rFont val="Calibri"/>
        <family val="2"/>
        <scheme val="minor"/>
      </rPr>
      <t>Acuerdo 02 de 2007:</t>
    </r>
    <r>
      <rPr>
        <sz val="10"/>
        <color theme="1"/>
        <rFont val="Calibri"/>
        <family val="2"/>
        <scheme val="minor"/>
      </rPr>
      <t xml:space="preserve">
a. Orientar, articular y coordinar junto a la Dirección la formulación, ejecución, seguimiento y evaluación de estrategias, planes y programas para el logro de los objetivos y compromisos institucionales.
b. Coordinar actividades de carácter patrimonial que realice la Administración Distrital.
c. Orientar, articular y coordinar las actuaciones derivadas de lo establecido por la Secretaria de Cultura en el campo del patrimonio cultural, así como con la Secretaria de Planeación del Distrito, en lo que el Plan de Ordenamiento Territorial se refiere a la conservación y preservación del patrimonio cultural.
d. Orientar, articular y coordinar las acciones necesarias para que las funciones a cargo de las dependencias del Instituto Distrital de Patrimonio Cultural, mantengan la unidad de propósitos y den cumplimiento a las estrategias y objetivos institucionales.
e. Coordinar la elaboración y presentación oportuna de los informes que requiera el Consejo Distrital y otras entidades.
f. Gestionar y propender por involucrar a las entidades competentes del orden nacional, distrital, privado y académico, en proyectos, planes, programas para la conservación, preservación, puesta en valor, de los Bienes de Interés Cultural.
g. Orientar, articular y coordinar con las demás áreas del Instituto Distrital de Patrimonio Cultural, en particular con la Subdirección de Divulgación del Patrimonio Cultural, el plan estratégico de comunicaciones, las campañas de divulgación y comunicación sobre los logros institucionales.
h. Concertar con las diferentes dependencias del Instituto los mecanismos que garanticen la planeación integral en el Instituto Distrital de Patrimonio Cultural a través del Diseño, formulación y propuesta del Plan Estratégico Situacional, el Plan de Acción del Instituto Distrital de Patrimonio Cultural, así como la implementación de los mecanismos de seguimiento conforme al Plan de Desarrollo Territorial y las políticas del Sector Cultural, Recreación y Deporte.
i. Coordinar la programación de la inversión para el periodo del Plan de Desarrollo, conforme al Plan de Desarrollo Distrital, Plan de Ordenamiento Territorial y las políticas del Sector Cultura, Recreación y Deporte.
j. Asesorar y liderar el diseño, implementación y mejoramiento continuo de los Sistemas de Gestión de Calidad y del Modelo Estándar de Control Interno del Instituto Distrital de Patrimonio Cultural.
k. Gestionar y propender por el correcto archivo de los documentos de la Entidad y mantenerlo actualizado.
l. Las demás que le sean propias o asignadas de acuerdo con la naturaleza de la dependencia.
</t>
    </r>
    <r>
      <rPr>
        <b/>
        <sz val="10"/>
        <color theme="1"/>
        <rFont val="Calibri"/>
        <family val="2"/>
        <scheme val="minor"/>
      </rPr>
      <t>Decreto 07 de 2015:</t>
    </r>
    <r>
      <rPr>
        <sz val="10"/>
        <color theme="1"/>
        <rFont val="Calibri"/>
        <family val="2"/>
        <scheme val="minor"/>
      </rPr>
      <t xml:space="preserve">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r>
  </si>
  <si>
    <r>
      <rPr>
        <b/>
        <sz val="10"/>
        <color theme="1"/>
        <rFont val="Calibri"/>
        <family val="2"/>
        <scheme val="minor"/>
      </rPr>
      <t>Acuerdo 02 de 2007:</t>
    </r>
    <r>
      <rPr>
        <sz val="10"/>
        <color theme="1"/>
        <rFont val="Calibri"/>
        <family val="2"/>
        <scheme val="minor"/>
      </rPr>
      <t xml:space="preserve">
g. Proyectar y revisar los actos administrativos, realizar las operaciones y celebrar los contratos que se requieran para el buen funcionamiento del Instituto, de acuerdo con las normas vigentes.
l. Proyectar y revisar las reglamentaciones y establecer las funciones y procedimientos que requieran las dependencias y cargos de la entidad.
n. Apoyar la implementación y desarrollo de los Sistemas de Control Interno del Sistema de Gestión de Calidad y demás sistemas de obligatorio cumplimiento para el Instituto.
</t>
    </r>
    <r>
      <rPr>
        <b/>
        <sz val="10"/>
        <color indexed="8"/>
        <rFont val="Calibri"/>
        <family val="2"/>
      </rPr>
      <t xml:space="preserve">Funciones Asesor(a) Jurídico(a):
</t>
    </r>
    <r>
      <rPr>
        <sz val="10"/>
        <color indexed="8"/>
        <rFont val="Calibri"/>
        <family val="2"/>
      </rPr>
      <t>1. Asesorar al Director del Instituto en la interpretación aplicación de las disposiciones legales reglamentarias que regulen la organización y funcionamiento interno del mismo y dirigir y coordinar la defensa jurídica del Instituto de Patrimonio Cultural.
2. Absolver y emitir conceptos sobre los asuntos de carácter legal que ponga a su consideración el Director General y demás dependencias de la entidad y adelantar investigaciones de tipo jurídico, doctrinal y jurisprudencial en los aspectos del derecho relacionados con la protección del patrimonio cultural.
3. Elaborar y revisar las normas, acuerdos, decretos y demás disipaciones legales para el correcto funcionamiento del Instituto y proyectar los actos administrativos y contratos que deba expedir y/o celebrar el instituto en cumplimiento de su misión.
4. Actual con poder del Director, garantizando la efectiva y oportuna representación judicial del Instituto ante los despachos judiciales y administrativos en los eventos que lo requiera.
5. Presentar propuestas sobre alternativas de gestión relacionadas con el área, con miras a optimizar y racionalizar los recursos disponibles.
6. Ejercer la secretaría técnica del comité de contratación de la entidad.
7. Rendir los informes que por la naturaleza de su cargo requiera la Dirección, la Junta Directiva, el Concejo, Entidades Distritales y demás organismos de control Fiscal y Administrativo.
8. Participar en la implementación y mejoramiento continuo del Sistema de Gestión de Calidad dentro de los parámetros de la norma técnica y de acuerdo con las directrices de la administración, así como adoptar mecanismo de control y autocontrol necesarios para la ejecución propia del cargo.
9. Coordinar y controlar que la base de datos de los documentos y los activos correspondientes a la gestión del área se encuentre actualizada y que se efectúe la transferencia primaria al Archivo Central, de acuerdo a las tablas de retención de la dependencia.
10. Las demás que le asignen y sean de naturaleza del cargo.</t>
    </r>
  </si>
  <si>
    <r>
      <t xml:space="preserve">Responsable consolidación del informe: </t>
    </r>
    <r>
      <rPr>
        <sz val="12"/>
        <rFont val="Arial Narrow"/>
        <family val="2"/>
      </rPr>
      <t xml:space="preserve">
Jorge Elkin Buitrago Arenas - Profesional (Contratista)
Subdirección de Divulgación de los Valores del Patrimonio Cultural</t>
    </r>
  </si>
  <si>
    <r>
      <t xml:space="preserve">Responsable consolidación del informe: 
</t>
    </r>
    <r>
      <rPr>
        <sz val="12"/>
        <color theme="1"/>
        <rFont val="Arial Narrow"/>
        <family val="2"/>
      </rPr>
      <t>Jorge Elkin Buitrago Arenas - Profesional (Contratista)
Subdirección de Divulgación de los Valores del Patrimonio Cultural</t>
    </r>
  </si>
  <si>
    <t>Realizar reuniones de autoevaluación de procesos</t>
  </si>
  <si>
    <t>Realizar el monitoreo y validación de riesgos de los procesos que son responsabilidad de la Subdirección de Divulgación</t>
  </si>
  <si>
    <t>Participar en las Capacitaciones de Gestión Documental</t>
  </si>
  <si>
    <t>Reuniones realizadas con soporte en  actas garantes de los acuerdos para la mejora de la gestión documental</t>
  </si>
  <si>
    <t>% de participación en capacitaciones</t>
  </si>
  <si>
    <t>Realizar el seguimiento y ejecución de los compromisos para la mejora de la gestión documental</t>
  </si>
  <si>
    <t>% de cumplimiento de los compromisos pactados</t>
  </si>
  <si>
    <t>Informe de rendición de cuentas reportando la información de la dependencia y entregado a la Subdirección General</t>
  </si>
  <si>
    <t># Documentos</t>
  </si>
  <si>
    <t>Medir y analizar los indicadores  de gestión de los procesos asociados a la dependencia</t>
  </si>
  <si>
    <t>Indicadores medidos y analizados</t>
  </si>
  <si>
    <t>% de Indicadores Medidos</t>
  </si>
  <si>
    <t>3. FUNCIONES DE LA DEPENDENCIA 
A. Acuerdo 02 de 2007
B. Decreto 07 de 2015</t>
  </si>
  <si>
    <t>Versión del POA:</t>
  </si>
  <si>
    <t>POA 2017 versión Programación</t>
  </si>
  <si>
    <t>POA 2017 versión Seguimiento Trim. 1</t>
  </si>
  <si>
    <t>POA 2017 versión Seguimiento Trim. 2</t>
  </si>
  <si>
    <t>POA 2017 versión Seguimiento Trim. 3</t>
  </si>
  <si>
    <t>POA 2017 versión Seguimiento Trim. 4</t>
  </si>
  <si>
    <t>Seguimiento y ejecución de los compromisos con soporte en  actas de seguimiento</t>
  </si>
  <si>
    <r>
      <t xml:space="preserve">Responsable de la Dependencia: 
</t>
    </r>
    <r>
      <rPr>
        <sz val="12"/>
        <rFont val="Arial Narrow"/>
        <family val="2"/>
      </rPr>
      <t>Margarita Lucia Castañeda Vargas - Subdirectora
Subdirección de Divulgación de los Valores del Patrimonio Cultural</t>
    </r>
  </si>
  <si>
    <t>Rocio Alayón Herrera</t>
  </si>
  <si>
    <t>Ejecutar Planes de Mejoramiento</t>
  </si>
  <si>
    <t>Visitantes</t>
  </si>
  <si>
    <t xml:space="preserve">Ofrecer consultas a través del Centro de Documentación </t>
  </si>
  <si>
    <t>Realizar el Guión Museològico  de la exposición de la colecciòn permanente del MDB</t>
  </si>
  <si>
    <t>1 guión  curatorial aprobado</t>
  </si>
  <si>
    <t>1 guión  educativo aprobado</t>
  </si>
  <si>
    <t>100% de guión curatorial aprobado</t>
  </si>
  <si>
    <t>100% de guión museogràfico aprobado</t>
  </si>
  <si>
    <t>100% de guión educativo aprobado</t>
  </si>
  <si>
    <t>Subdirecciòn  de Divulgaciòn</t>
  </si>
  <si>
    <t>Realizar la producciòn y montaje de  la exposición de la colecciòn permanente del MDB</t>
  </si>
  <si>
    <t>Realizar la adecuaciòn de la sede Casa de La Independencia del  Museo de Bogotà</t>
  </si>
  <si>
    <t>100% sede adecuada</t>
  </si>
  <si>
    <t>Apertura de la exposición de la colecciòn permanente del MDB</t>
  </si>
  <si>
    <t xml:space="preserve">Asistencias al Museo de Bogotà la sede Casa de la Independencia </t>
  </si>
  <si>
    <t>40.000 visitantes</t>
  </si>
  <si>
    <t>Asistencias a Exposiciones temporales</t>
  </si>
  <si>
    <t>Asistencias a Exposiciones y actividades en espacio público</t>
  </si>
  <si>
    <t>Asistentes a Servicios Culturales</t>
  </si>
  <si>
    <t>Asistentes a Servicios Educativos</t>
  </si>
  <si>
    <t>72 contenidos producidos y divulgados</t>
  </si>
  <si>
    <t>Ximena Bernal</t>
  </si>
  <si>
    <t>9 Publicaciones editadas</t>
  </si>
  <si>
    <t>Ejecutar el Plan de Comunicaciones IDPC</t>
  </si>
  <si>
    <t>Sede Casa de La Independencia del  Museo de Bogotà adecuada</t>
  </si>
  <si>
    <t xml:space="preserve"> Exposición de la colecciòn permanente del MDB abierta al público</t>
  </si>
  <si>
    <t>Implementar el SIC (Sistema Integrado de Conservación) en las colecciones del MDB</t>
  </si>
  <si>
    <t>Laura Mejia Torres</t>
  </si>
  <si>
    <t>9 Investigaciones realizadas</t>
  </si>
  <si>
    <t>Actualizar la Formulación del Plan de Comunicaciones del IDPC</t>
  </si>
  <si>
    <t>Plan de comunicaciones actualizado</t>
  </si>
  <si>
    <t>Gloria Rodríguez
Luz Betty Hernández Castro
Rocio Alayón Herrera</t>
  </si>
  <si>
    <t>Gloria Rodríguez</t>
  </si>
  <si>
    <t>Gloria Rodríguez
Rocio Alayón Herrera</t>
  </si>
  <si>
    <t>Gloria Rodríguez
Edgar Andrés López</t>
  </si>
  <si>
    <t>Orientar el desarrollo de los procesos de contratación, así como los trámites jurídico/legales de la Subdirección de Divulgación</t>
  </si>
  <si>
    <t>El reporte consolidado mes a mes, está conformado por el registro de los niños atendidos en los colegios vinculados al proceso en el 2017 y con los colegios nuevos vinculados en el 2018, lo cual ampliará el número de cobertura total sobre la meta.
Se remite reporte de asistencia consolidada de 1368 niños y adolescentes, de los cuales se atendieron  829 niños nuevos, para un total acumulado de 1390 niños y adolescentes vinculados al programa de Formación en Patrimonio Cultural.
1. La candelaria (La candelaria) 226 niños. 2. Agustín Nieto Caballero (Los Mártires) 5 niños. 3. Fernando Mazuera (Bosa) 137 niños. 4. Manuelita Saenz (San Cristobal) 25 niños. 5. Gran Yomasa (Usme) 0 niños. Manuela Beltrán (Teusaquillo) 74 niños. 6. La Palestina (Engativà) 35 niños. 7. Gustavo Restrepo (Rafael Uribe Uribe) 275 niños. 8. La Joya (Ciudad Bolívar) 1 niños.   8. Porfirio Barbajacob (Bosa) 20 niños. 9. Pablo de Tarso (Bosa) 31 niños,</t>
  </si>
  <si>
    <t xml:space="preserve">Se asistió a las mesas intersectoriales en las cuales se definirán los criterios de registro y sistematización de los programas de la SCRD. Se realizó la revisión completa del material pedagógico del programa, con el fin de actualizar logos y actualizar algunos términos que se han modificado en el ejercicio con las instituciones y sus estudiantes. </t>
  </si>
  <si>
    <t>En el archivo de gestión se encuentran listados de asistencia, actas de reunión y material aportado por los formadores en el seguimiento de su actividad mensual.</t>
  </si>
  <si>
    <r>
      <rPr>
        <b/>
        <sz val="11"/>
        <rFont val="Arial"/>
        <family val="2"/>
      </rPr>
      <t>Son 12 docentes los que estan inscritos con asistencia permanente</t>
    </r>
    <r>
      <rPr>
        <sz val="11"/>
        <rFont val="Arial"/>
        <family val="2"/>
      </rPr>
      <t xml:space="preserve"> y 14 que participan de manera aleatoria para un total de 26 docentes que participan hasta marzo de 2018.</t>
    </r>
  </si>
  <si>
    <t xml:space="preserve">Como soporte se cuenta en el archivo de gestión con actas de los encuentros, listados de asistencia, presentaciones y fotografìas. </t>
  </si>
  <si>
    <t>Guiones curatoriales de las salas y espacios expositivos del primer piso aprobados</t>
  </si>
  <si>
    <t xml:space="preserve">Con la recepción de material actualizado del área de curaduría, se ha podido avanzar en el diseño museográfico de la sala introductoria, zaguan y estación de horno, sala de urnas y sala pedagógica. </t>
  </si>
  <si>
    <t>Se cuenta con documentos digitales de los diseños enunciados.</t>
  </si>
  <si>
    <t>Se trabajaron y definieron los terminos de contratación para la publicación del proceso.</t>
  </si>
  <si>
    <t>Se estan adelantando los procesos contractuales requeridos para dar inicio a la producción y montaje de la exposición.</t>
  </si>
  <si>
    <t>N/A</t>
  </si>
  <si>
    <t xml:space="preserve">
1.Acompañamiento en la elaboración del guion curatorial: comentarios generales y escritura de guiones de personajes del corredor de agua. 
2. Revisión general de guión de la Casa de La Independencia. Derivado de esto se diseñó el material didáctico de la casa y se llevaron a cabo las actividades de pilotaje del material didáctico que se implementará en el marco del Museo Renovado.</t>
  </si>
  <si>
    <t>Cotizaciones actualizadas para la adquisición de equipos de mediciones de condiciones ambientales (proceso ya cuenta con CDP área jurídica). -Digitalización y envío de 623 fotografías pertenecientes al acervo fotográfico del Museo de Bogotá. -Acciones de conservación en las 16 maquetas exhibidas en la exposición Bogotá desde arriba (Casa Sámano). -Orientación en la consolidación del inventario de la colección cartográfica del Museo de Bogotá.</t>
  </si>
  <si>
    <t>El trabajo se tuvo que enfocar en consolidación y revisión de datos y campos de los inventarios recibidos por el contratista. 
- Consolidado de planos, que arroja 412 registros. 
- Onstalación del programa de Colecciones Colombianas en su nueva versión hasta el día 21/03/2018, por tanto no se han realizado ingresos nuevos al programa, se debe completar primero los 13.000 objetos que se ingresaron al programa el año pasado en la migración de datos.  
Con base en lo anterior se propone que el "PRODUCTO O RESULTADO ESPERADO" del 2018 tenga las siguientes metas para el trimestre II: verificación y registro de datos de 104 registros correspondientes a planos. Trimestre III verificación de datos de 104 registros correspondientes a planos y trimestre IV verificación de datos de 104 registros correspondientes a planos. En total 480 registros completos en EXCEL al año (con una meta mensual de 60). Aún no se ingresarán registros nuevos a Colecciones Colombianas hasta no haber revisado los que ya están ingresados.</t>
  </si>
  <si>
    <t>Ingreso libre de visitantes a las exposiciones "Más allá del cliche: el fondo fotográfico Ernest Bourgarel"; Sala Urnas; "Devociones, patrimonio religioso y urbanismo" y "Colección en movimiento, Bogotá desde arriba"</t>
  </si>
  <si>
    <t>Si bien durante el periodo de receso de Semana Santa (24 de marzo al 03 de abril de 2018), se exhibió en el Aeropuerto El Dorado la exposición "Arquitectura Sublime", buscando incentivar entre los turistas la visita a estos sitios de la ciudad de Bogotá, no se cuenta con un cálculo bajo parámetros científicos, técnicos o evidenciable del número de personas que observaron la exposición. Se trabaja con el observatorio de cultura para implementar una tecnica que permita la certesa del conteo de público en espacio público.</t>
  </si>
  <si>
    <t>Ingreso libre de visitantes a las exposiciones "Bogotá proyecta futuro". En el periodo comprendido entre el 1 y el 31 de marzo se registró una afluencia importante al MdB, especialmente durante la Semana Santa y en particular el Viernes Santo, en el que tuvimos 2.835 visitantes.</t>
  </si>
  <si>
    <t xml:space="preserve">Visitas introductorias y comentadas conformados por público general y estudiantes de Universidad Externado de Colombia, Los Andes, Universidad Distrital, Konrad Lorenz, Policía de Turismo, Gimnasio Vermont, Liceo Cultural López Osorio, Universidad Minuto de Dios, EAN, Cenda, Universidad Santo Tomás y Universidad El Bosque. </t>
  </si>
  <si>
    <t xml:space="preserve">Proyección anual de actividades culturales. Los públicos generales accedieron a las actividades culturales programadas. Se ve un posicionamiento de las franjas ofertadas. Durante el periodo es importante resaltar el evento: "Desde el origen: día nacional de las lenguas maternas". </t>
  </si>
  <si>
    <t>Revisión general del estudio de públicos 2017, con el objetivo de examinar las variables de la encuesta y de proyectar el estudio de públicos 2018. Asistencia a reuniones de laboratorio de públicos, convocado desde el programa de Fortalecimiento de Museos, del Ministerio de Cultura, con el objetivo de establecer parámetros que permitan que cada una de las instituciones participantes pueda desarrollar su estudio de públicos, a la vez que se genera un espacio para contrastar las particularidades de cada institución. Se aplicaron encuestas de satisfacción asociadas a las diferentes actividades educativas y culturales realizadas, con el objetivo de incluirlas como un apartado del estudio de públicos 2018.</t>
  </si>
  <si>
    <t>Listados de asistencia, actas de reunión, encuentas realizadas y sistematización mensual de publico</t>
  </si>
  <si>
    <t>Curaduria, Museografía, registro fotográfico, listados de asistencia, registro fotográfico, piezas gráficas, redes sociales y sistematización de publico</t>
  </si>
  <si>
    <t>Cada uno de los componentes divulgados tiene un numero de actividades que son descritos en  los documento anexos mensualmente de gestión de comunicaciones y gestión de medios.</t>
  </si>
  <si>
    <t>1. Se llevó a cabo el proceso editorial completo del brochure del programa Adopta un monumento. 
A su vez, fueron entregadas a impresión las artes finales del brochure del programa de Enlucimiento de fachadas. Se presentó el proceo de adición al contrato de impresos, el cual se encuentra listo para ser firmado y formalizado. Los siguientes títulos serándesarrollados durante el primer semester de 2018 a través de esta adición: Bogotá en la mirada de 10 fotógrafos (artes finales listas para ser enviadas a impresión), Camacho y Guerrero en proceso de diseño y presentación para aprobación), Seminario de Reciclaje de Edificaciones (Etapa de revisión de diseño), Gaston Lelarge itinerario de su obra (compilación de textos e imágenes en alta resolución y revisión del material para ser pasado a corrección de estilo), El Instituto Distrital de Patrimonio Cultural (Investigación, compilación, redacción de textos y selección de imágenes).</t>
  </si>
  <si>
    <t>Reserva legal de los documentos impresos, registro de entradas de almacen y copia de diseños gráficos digitales en servidores del IDPC.</t>
  </si>
  <si>
    <t xml:space="preserve">Desde el Museo de Bogotá: Durante el mes de febrero se terminó de consolidar la investigación relacionada con la exposición temporal "De la Tierra al cielo, Bogotá desde arriba", para dar lugar a todo el proceso de producción y montaje de la muestra. </t>
  </si>
  <si>
    <t xml:space="preserve">62 asesorías atendidas:
34 corresponden a solicitudes presenciales requeridas por usuarios externos (estudiantes, investigadores, entre otros) los cuales consultaron 70 títulos de publicaciones. También se atendieron 14 solicitudes vía correo institucional. Se atendieron 28 usuarios internos (funcionarios de la Entidad y pasantes), los cuales consultaron 26 títulos de publicaciones y 12 documentos digitales. </t>
  </si>
  <si>
    <t>Listados y registros de atención y correos de consultas documentales.</t>
  </si>
  <si>
    <t>Listados de asistencia y actas de reunión registradas en SIG.</t>
  </si>
  <si>
    <t xml:space="preserve">Constante retroalimentación a empleados y contratistas de los acontecimientos dentro y fuera del IDPC, según información entregada por cada una de las Subdirecciones y tratada, diseñada y divulgada a través del equipo de comunicaciones. </t>
  </si>
  <si>
    <t>Apoyo para la inauguración de la exposición temporal "De la Tierra al cielo. Bogotá desde arriba" el 14 de marzo de 2018.</t>
  </si>
  <si>
    <t>Se terminaron de entregar los informes de 2017, informes finales y los respectivos documentos de pago de contratistas.</t>
  </si>
  <si>
    <t>Memorandos y listados relacionados en ORFEO</t>
  </si>
  <si>
    <t>Se dio cumplimiento a la programación del PAA 2018 para la entrada en vigencia de la ley de contratación y se trabaja en algunos procesos contractuales que requieren pluralidad de oferentes.</t>
  </si>
  <si>
    <t>Estudios previos, PAA2018, radicados ORFEO, contratos en ejecución.</t>
  </si>
  <si>
    <t>Con la entrada en funcionamiento del programa ORFEO, ha sido necesaria la capacitación permanente de equipos de trabajo con el fin de implementar la herramienta  documental.</t>
  </si>
  <si>
    <t>Listados de asistencia que reposan en gestión documental.</t>
  </si>
  <si>
    <t>La funcionaria de carrera administrativa entre el 25 y el 5 de cada mes, presta apoyo en la revisión de documentos de pago a contratistas de prestación de servicios.</t>
  </si>
  <si>
    <t>Informe de cumplimiento de objetivos del funcionario de carrera administrativa y documentos de trabajo de la misma funcionaria, así como la validación de pagos hechos a la fecha.</t>
  </si>
  <si>
    <t>Informe de cumplimiento de objetivos del funcionario de carrera administrativa, registro fotográfico, invitaciones, listados de asistencia, material gráfico, redes sociales entre otros.</t>
  </si>
  <si>
    <t>Tanto el equipo de Formación CIVINAUTAS, como el equipo de Fomentos del IDPC, participan mensualmente en reuniones sectoriales de la SED y fomentos de la SCRD, respectivamente, con el el fin de recibir lineamientos de cada uno de estos dos sectores.</t>
  </si>
  <si>
    <t>Informes mensuales de contratistas y listados de asistencia de la SED y SCRD y calendario google del correo institucional.</t>
  </si>
  <si>
    <t>Apoyo permanente al equipo de Sudirección General en el suministro del informe de rendición de cuentas anual del IDPC.</t>
  </si>
  <si>
    <t>Correos electrónicos institucionales IDPC y borrador de informe en cosntrucción de la Subdirección General.</t>
  </si>
  <si>
    <t>Verificación permanente y seguimiento a todos los equipos de Divulgación del trámite de correspondencia a cargo de la subdirección para su oportuna respuesta  a través de la herramienta documental ORFEO.</t>
  </si>
  <si>
    <t>Cuentas ORFEO de la Subdirectora y la contratista Gloria Rodríguez, así como los informes mensuales de la contratista.</t>
  </si>
  <si>
    <t>Seguimiento a la herramienta del Sistema Distrital de Quejas y Soluciones – SDQS por los contratistas Andrés López y Gloria Rodríguez con el acompañamiento del equipo de atención al ciudadano del IDPC.</t>
  </si>
  <si>
    <t xml:space="preserve">Herramienta virtual Sistema Distrital de Quejas y Soluciones – SDQS e informe de los contratistas  Andrés López y Gloria Rodríguez </t>
  </si>
  <si>
    <t xml:space="preserve">Tramite de pagos, desde la programación del PAC mensual, hasta el trámite de solicitudes de pago y cumplimiento hasta la radicación de los respectivos documentos en ORFEO para la Subdirección de Gestión Corporativa. </t>
  </si>
  <si>
    <t>PREDIS, ORFEO, PAC mensual, solicitudes de pago, certificados de cumplimiento e informe mensual de actividades del contratista Jorge Elkin Buitrago.</t>
  </si>
  <si>
    <t>Formato Matriz de Seguimiento  reportados a la Subdirección de Divulgación y correos electrónicos institucionales del contratista.</t>
  </si>
  <si>
    <t>Reporte de indicadores, a subdirección General, de los proyectos 1024 y 1107 a cargo de la subdirección de Divulgación de los meses de enero y febrero de 2018.</t>
  </si>
  <si>
    <t xml:space="preserve">Verificar y actualizar el inventario y registro de la colección  </t>
  </si>
  <si>
    <t>No de Objetos  verificados y actualizados</t>
  </si>
  <si>
    <t>480 Objetos del fondo cartográfico, verificados y actualizados en un único inventario.</t>
  </si>
  <si>
    <t>453,400 visitantes</t>
  </si>
  <si>
    <t>42.000 visitantes</t>
  </si>
  <si>
    <t>Realizar Exposiciones Temporales</t>
  </si>
  <si>
    <t>5 exposiciones tempotrales realizadas</t>
  </si>
  <si>
    <t>Exposiciones tempotrales realizadas</t>
  </si>
  <si>
    <t xml:space="preserve">Angela Santamaría </t>
  </si>
  <si>
    <t xml:space="preserve">1. La exposición temporal "De la Tierra al cielo. Bogotá desde arriba" fue inaugurada el 14 de marzo de 2018.
2. Durante el periodo de receso de Semana Santa (24 de marzo al 03 de abril de 2018), se exhibió en el Aeropuerto El Dorado, La exposición "Arquitectura Sublime", buscando incentivar entre los turistas la visita a estos sitios de la ciudad de Bogotá. </t>
  </si>
  <si>
    <t>Ofrecer Servicios Educativos</t>
  </si>
  <si>
    <t>Servicios educativos ofrecidos</t>
  </si>
  <si>
    <t>Se prestaron servicios educativos entre visitas comentadas, introductorias y atención a público general, se destacan Ruta Tras el lente de Daniel Rodríguez, Recorridos de Patrimonio Religioso, Franja Profes al Museo y Laboratorio del dibujo al barrio.</t>
  </si>
  <si>
    <t>Listados de asistencia, registro fotográfico, piezas gráficas, redes sociales y sistematización de publico</t>
  </si>
  <si>
    <t>Ofrecer actividades de Patrimonio Cultural</t>
  </si>
  <si>
    <t>45 actividades de Patrimonio Cultural ofrecidas</t>
  </si>
  <si>
    <t>Actividades de Patrimonio Cultural ofrecidas</t>
  </si>
  <si>
    <t>Desde el MdB se realizaron las siguientes actividades: 
1. El intercambio pedagógico de ciudad: Del Barrio al dibujo, en el marco del laboratorio "Dibujo y Barrio".
2. Érase una vez en el Museo "Kalimán y otras historias de radio", a propósito de la exposición "Colección en movimiento"
3. "Desde el origen: día nacional de las lenguas maternas".
Recorridos Apropiación del Patrimonio:
1. Recorrido Calle 10 (26/03/2018)
2. Recorrido Parque de la Independencia 
3. Recorrido Localidad Mártires 
4. Recorrido Calle 10 (29/03/2017)
5. Recorrido Parque de la Independencia</t>
  </si>
  <si>
    <t>Listados de asistencia, registro fotográfico, piezas gráficas y redes sociales.</t>
  </si>
  <si>
    <t>Catalogar la colección del Centro de Documentación</t>
  </si>
  <si>
    <t xml:space="preserve">1035 bienes catalogados de la colección del centro de documentación. </t>
  </si>
  <si>
    <t>Bienes catalogados</t>
  </si>
  <si>
    <t>Registro en el Sistema Integral de Gestión de Bibliotecas KOHA y expedientes documentales del programa Distrital de estímulos.</t>
  </si>
  <si>
    <t>Desarrollar acciones en el Programa de Patrimonios Locales</t>
  </si>
  <si>
    <t>Acciones desarrolladas</t>
  </si>
  <si>
    <t>Catalina Cavelier</t>
  </si>
  <si>
    <t>Equipo Gestión del Patrimonio</t>
  </si>
  <si>
    <t>Durante el trimestre se desarrollaron actividades necesarias para iniciar el ciclo de talleres correspondientes a la fase 2 (localidades de Bosa, Usme y Los Mártires) en el mes de junio. Para ello, se adelantaron acciones de: 1) finalización de sistematización de la información producto de la etapa 2017 y preparación de unidad de drive para compartir resultados con participantes de la etapa 2017; 2) continuación del proceso de ajuste y desarrollo de metodología de trabajo participativo para los talleres en la presente vigencia (fases 1 y 2); 3) elaboración de plan de divulgación de la fase 2 y preparación de documentos e imágenes necesarios para su implementación.</t>
  </si>
  <si>
    <t>Otorgar estímulos a iniciativas de la ciudadanía en temas de patrimonio cultural</t>
  </si>
  <si>
    <t>40 estímulos otorgados</t>
  </si>
  <si>
    <t>Estímulos otorgados</t>
  </si>
  <si>
    <t>Liliana Pamplona</t>
  </si>
  <si>
    <t>Equipo de Fomento</t>
  </si>
  <si>
    <t>• Jornada informativas para difundir la información del programa distrital de estímulos 2018.
• Cerraron las inscripciones de los concursos:
- Beca de Documentación y Catalogación del Fondo Fotográfico Luis Alberto Acuña Casas. 
- Beca de Apropiación del Patrimonio arqueológico en Bogotá. 
- Beca de investigación de una colección de bienes culturales muebles en Bogotá. 
- Beca de investigación de un sector patrimonial: Barrio la Merced. 
- Beca patrimonio accesible para todos. 
- Becas de apropiación del patrimonio cultural inmaterial de las comunidades: Rroom, Raizal, y Negra, Afrodescendiente y Palenquera en Bogotá. 
- Beca recuperación del patrimonio cultural mujer y memoria historica
• Se realizó la verificación de cumplimiento de requisitos de las becas mencionadas anteriormente.
• Se inició el proceso de preselección de jurados para cada una de las becas y premios del Programa Distrital de Estímulos. 
• Se declaró desierta la beca Documentación y Catalogación del Fondo Fotográfico Luis Alberto Acuña Casas, se encuentra en trámite su reapertura.</t>
  </si>
  <si>
    <t>Asesorar y Acompañar consultas de ciudadanos interesados en la gestiòn y salvaguardia  de su patrimonio cultural inmaterial</t>
  </si>
  <si>
    <t>4 asesorias a ciudadanos</t>
  </si>
  <si>
    <t>Asesorias realizadas</t>
  </si>
  <si>
    <t>Equipo Patrimonio Inmaterial</t>
  </si>
  <si>
    <t>Acompañamiento a Mesa Cultural Artesanal: se dio continuidad al proceso de acompañamiento a algunos integrantes de este espacio de participación, iniciado en 2017, con el propósito de aportar a la construcción de un marco conceptual compartido para la delimitación y definición del sector artesanal en Bogotá, así como propiciar un proceso de sensibilización de los artesanos en torno al Patrimonio Cultural Inmaterial, respondiendo a las solicitudes e inquietudes del gremio. En este sentido, se prestó asesoría para revisar y ajustar la metodología del “Taller piloto de Patrimonio Cultural Inmaterial”, orientado a replicar una parte de lo adelantado en 2017 con otros miembros del sector. Igualmente, se prestó acompañamiento en el desarrollo de dicha actividad. 
Acompañamiento población LGBTI: en el marco de la asesoría a la mesa de Trabajo de la Política Pública LGBTI se dio inicio al desarrollo de las acciones concertadas con la mesa de trabajo para el 2018, encaminadas a revisar el marco jurídico y conceptual para la solicitud e inclusión en la Lista Representativa de Patrimonio Inmaterial del ámbito Distrital de la marcha LGBTI. En este sentido, se desarrolló el primer Taller “Marco normativo del patrimonio inmaterial”, del ciclo de 3 encuentros que se prevé para este año.</t>
  </si>
  <si>
    <t>Actualizar la formulación de indicadores de gestión de los procesos asociados a la dependencia</t>
  </si>
  <si>
    <t>Indicadores actualizados formulados</t>
  </si>
  <si>
    <t xml:space="preserve">Actualización de Formulación de indicadores </t>
  </si>
  <si>
    <t>Se trabajó en la revisión de indicadores 2017 de procesos, para la formulación de indicadores 2018</t>
  </si>
  <si>
    <t>Participar en campañas del SIG</t>
  </si>
  <si>
    <t>Participación en las campañas realizadas por la coordinación del SIG</t>
  </si>
  <si>
    <t>% de participacón en las campañas</t>
  </si>
  <si>
    <t>Reuniones de trabajo para la actualización de procesos, procedimientos, mapa de riesgos, riesgos de corrupció y plan operativo entre otros a cargo de la Subdirección de Divulgación.</t>
  </si>
  <si>
    <t>50 acciones desarrolladas en el Programa de Patrimonios Locales</t>
  </si>
  <si>
    <t>300 beneficiarios</t>
  </si>
  <si>
    <t>1.000 servicios educativos ofrecidos</t>
  </si>
  <si>
    <t xml:space="preserve">250 asesorías atendidas a través del Centro de Documentación </t>
  </si>
  <si>
    <t>2.500 Niños, niñas y adolescentes formados</t>
  </si>
  <si>
    <t>Fabio López</t>
  </si>
  <si>
    <t>Se actualiza el indicador a 2.500 niños y adolescentes que deben ser atendidos durante el año 2018, según memorando interno No 20184000047053.
Se remite reporte de asistencia consolidada de 1611 niños y adolescentes, que corresponde a los  niños  reportados menos las novedades o retiros, de los cuales 972 niños son nuevos a junio de 2018, para un total acumulado de 2362 niños y adolescentes vinculados al programa de Formación en Patrimonio Cultural. Los niños que inician el programa (nuevos) cada mes, reciben en promedio una sesión de dos horas semanales de civinautas.  
1. La candelaria (La candelaria) 229 niños. 2. Agustín Nieto Caballero (Los Mártires) 93 niños. 3. Fernando Mazuera (Bosa) 138 niños. 4. Manuelita Saenz (San Cristobal) 50 niños. 5. Gran Yomasa (Usme) 34 niños. 6.Villamar (Ciudad Bolivar) 24  niños. 7. Manuela Beltrán (Teusaquillo) 159 niños. 8. La Palestina (Engativà) 195 niños. 9. Gustavo Restrepo (Rafael Uribe Uribe) 222 niños. 10. Porfirio Barbajacob (Bosa) 104 niños. 12. Pablo de Tarso (Bosa) 150 niños. ITIP (Tunjuelito) 213 niños.</t>
  </si>
  <si>
    <t xml:space="preserve">Durante eltrimestre II de 2018 se ajustaron los reportes de asistencia para identificar los niños nuevos que inician actividad en el programa y detectar los que se retiran de las instituciones. Se realizaron reuniones con la SED para dar a conocer la estructura del programa y sus objetivos pedagógicos. Se definieron los temas para la recolección de experiencias por institución dirigidas a la exposición Civinautas 2018. </t>
  </si>
  <si>
    <r>
      <rPr>
        <b/>
        <sz val="11"/>
        <rFont val="Arial"/>
        <family val="2"/>
      </rPr>
      <t>Son 12 docentes los que estan inscritos con asistencia permanente</t>
    </r>
    <r>
      <rPr>
        <sz val="11"/>
        <rFont val="Arial"/>
        <family val="2"/>
      </rPr>
      <t xml:space="preserve"> y 11 que participan de manera aleatoria para un total de 23 docentes que participan hasta junio de 2018.</t>
    </r>
  </si>
  <si>
    <t xml:space="preserve">Guiones curatoriales finales de las salas y espacios expositivos del primer piso, aprobados por dirección del IDPC. Estos guiones finales incluyen la entrega a museografía de las imágenes en alta resolución, ya sean de fondos propios o externos, la selección final de piezas y la corrección de estilo de los textos.
Avances de los guiones curatoriales de cuatro salas del segundo piso y elaboración de preguiones para las otras dos salas del segundo piso. </t>
  </si>
  <si>
    <t>Actualmente se están realizando las labores de obra en la sede de exposición permanente y se está adjudicando el contrataista para la instalación de sistemas de seguridad.</t>
  </si>
  <si>
    <t>Los archivos de los diseños de los apoyos museográficos del primer piso ya fueron entregado para su producción la cuál ya se está desarrollando.</t>
  </si>
  <si>
    <t>Se cuenta con los archivos digitales de los apoyos museográficos.</t>
  </si>
  <si>
    <t xml:space="preserve">Se realizó el proceso de compra por subasta inversa, a la fecha se espera dar inicio a la instalación del sistema de medición ambiental con la compañia MNTechnologies . -Digitalización de 664 fotografías pertenecientes al acervo fotográfico del Museo de Bogotá, enviadas 329 fotografías para dar respuesta a solicitudes y se digitalizaron 105 planos. - Levantamiento de 12 estados de conservación de las piezas de la colección que harán parte de la exposición temporal de Bogota en 1938. Visita a diferentes tenedores de piezas que se solicitarán para la exposición y determinacion de su estado de conservación, en total 8. - Elaboración de lista de materiales de conservación para compra, con precios y referencias, envío a diferentes proveedores y a la fecha se tiene ya 1 cotización. - Cotizaciones actualizadas para la aquisición de cajas de almacenamiento para fotos. - Cotización para la restauración de 80 piezas, tanto de la colección como externas, que serán exhibidas en la exposición permanente del Museo. - Cotización del saneamiento de 18 piezas para exposición temporal de Bogota en 1938. Compra de materiales para limpieza de objetos de la colección. - Cotizaciones de transporte para dos movimientos de piezas. - Desmontaje de las piezas de la exposición temporal "Colección en movimiento". - Cotización de la restauración del Busto de Ramón Torres Méndez. - Orientación en la consolidación del inventario de la colección. Elaboración de concepto del estado de conservación del Busto de Ramón Torres Méndez- </t>
  </si>
  <si>
    <t xml:space="preserve">Junio 30 2018. Verificación y registro de datos de 208 registros correspondientes a planos, datos como dimensiones, descripción, autor, técnica, y demás datos de registro. Evidencia en el Drive del Museo inventario cartográfico actualizado con datos revisados en fisico. 
</t>
  </si>
  <si>
    <t>Se finalizó y entrego a producción los planos correspondientes al guión museográfico del todo el primer piso de la sede de la exposición permanente. Y en este momento se están desarrollando los diseños de las salas del segundo piso.</t>
  </si>
  <si>
    <t>Se ha trabajado en la actualizacion del documento con el apoyo y asesroia del equipo del SIG</t>
  </si>
  <si>
    <t>A pesar de que no se ha culminado la estructuración del Plan de Comunicaciones, todas las actividades que desarrollamos están estructuradas a partir de la Política de Comunicaciones y una dinámica de trabajo establecida a través de los procedimientos de Comunicación Interna y Externa.</t>
  </si>
  <si>
    <t>1.Acompañamiento en la elaboración del guion curatorial: comentarios generales y escritura de guiones de personajes del corredor de agua. 
2. Revisión general de guión de la Casa de La Independencia y acompañamiento desde la perspectiva pedagógica.  
3. Diseñó del material didáctico de la casa y realización de actividades de piloteaje del material didáctico que se implementará en el marco del Museo Renovado.</t>
  </si>
  <si>
    <t>Durante el trimestre II el Museo de Bogotá tuvo en su sede de la Casa de los siete balcones, ingreso libre de visitantes a las exposiciones Sala Urnas y "Colección en movimiento. Esta última se cerró al público el domingo 24 de junio, con el fin de facilitar los trabajos de adecuación de la casa, dentro del proceso de Museo Renovado.</t>
  </si>
  <si>
    <t>Registro fotográfico, listados de asistencia, piezas gráficas, redes sociales y sistematización de publico</t>
  </si>
  <si>
    <t>Para este periodo no aplica programación de exposiciones en espacio público, se sigue trabajando en la exposición internacional "El Prado" para el mes de septiembre de 2018.</t>
  </si>
  <si>
    <t>Durante el trimestre II, se exhibió en Casa Sámano la exposición "De la tierra al cielo, Bogotá desde arriba"</t>
  </si>
  <si>
    <t>Se actualiza el valor acumulado con corte a marzo de 2018, se registro por error 1827, cuando el valor fue 3316. Para el trimestre II .
Los servicios educativos están conformados por:
Visitas comentadas para grupos: Universidad Externado de Colombia, Liceo Integral Valentina, Universidad Distrital Francisco José de Caldas, IED Los Pinos, IED La Candelaria, Academia Central de Sistemas, Universidad Central, Colegio Julio Flórez, Colegio Camilo Torres, CET Colsubsidio, Colegio Nueva Inglaterra.  
Realización de talleres: Feria Internacional del Libro de Bogotá como El perfil de la montaña, Bogotá en palabras e Intercambiemos personajes, narraciones y colecciones.
Visitas introductorias y expediciones fotográficas.</t>
  </si>
  <si>
    <t>Las actividades culturales desarrolladas por parte del Museo de Bogotá estuvieron enmarcadas en las siguientes  franjas: 
Intercambios pedagógicos de ciudad, con el Palenque de Delia Zapata de Olivella; Festival de arte de la esquina a la vereda.
Talleres: laboratorio Dibujo y barrio, orientado por Catalina Hoyos y Norman Esteban Gil.
Charlas, conferencias y ciclos: Placeres culpables: premodernidad fotográfica en Bogotá, en el marco de la exposición “Colección en movimiento, a cargo de Damián Quiroga"; "Habitar en un barrio mirador"; laboratorio de Museografía didáctica, a cargo de Camilo Casasbuenas y Tatiana Quevedo.</t>
  </si>
  <si>
    <t>Asistencia a las reuniones de laboratorio de públicos, convocado desde el programa de Fortalecimiento de Museos, del Ministerio de Cultura, con el objetivo de establecer parámetros que permitan que cada una de las instituciones participantes pueda desarrollar su estudio de públicos, a la vez que se genera un espacio para contrastar las particularidades de cada institución.
Aplicación de la primera fase de encuestas del cuestionario revisado desde el laboratorio de públicos, para el Museo de Bogotá, se repetirán en septiembre, encuestas estipuladas en el plan de implementación del muestreo elaborado por el área educativa del MdB.</t>
  </si>
  <si>
    <t>En el mes de junio se dio inicio al ciclo de talleres y ejercicios investigativos correspondientes a la fase 2 (localidades de Bosa, Usme y Los Mártires). En este sentido, se desarrollaron tanto los talleres como las actividades necesarias para garantizar su implementación. 
Para ello, se adelantaron acciones de: 1) logística y convocatoria, incluyendo cierre de inscripciones, confirmación de espacios y equipos, confirmación de participantes inscritos y preparación de materiales; 2) preparación metodológica para cada sesión, incluyendo material de apoyo y presentaciones; 3) desarrollo de ocho talleres en las siguientes fechas: 
1. taller 1 Patrimonios Locales-Bosa - 6 de junio.
2. taller 2 Patrimonios Locales-Bosa - 13 de junio.
3. taller 1 Patrimonios Locales-Los Mártires - 14 de junio.
4. taller 1 Patrimonios Locales-Usme - 19 de junio. 
5. taller 3 Patrimonios Locales-Bosa - 20 de junio.
6. taller 2 Patrimonios Locales-Los Mártires - 21 de junio.
7. taller 2 Patrimonios Locales-Usme - 26 de junio.
8. taller 3 Patrimonios Locales-Los Mártires - 28 de junio.</t>
  </si>
  <si>
    <t>Documentos de trabajo y gestión, registro fotográfico, listados de asistencia, piezas gráficas, redes sociales.</t>
  </si>
  <si>
    <t>Durante el trimestre II, se ofreció en Casa Sámano la exposición "De la tierra al cielo, Bogotá desde arriba" , inaugurada el 14 de marzo de 2018</t>
  </si>
  <si>
    <t>Beca Rutas Patrimoniales; Reapertura Beca de Documentación y Catalogación del Fondo Fotográfico Luis Alberto Acuña Casas. 
• Resoluciones de ganadores: 
Resolución 230 del 18 de mayo Beca de apropiación del Patrimonio Arqueológico en Bogotá.
Resolución 284 del 21 de mayo de 2018 Beca de Investigación de una Colección de Bienes Culturales Muebles en Bogotá.
Resolución No.301 del 01 de junio de 2018 Beca Patrimonio Accesible para todos.
Resolución No.308 del 06 de junio de 2018 Becas de apropiación del patrimonio cultural inmaterial de las comunidades: Rroom, Raizal, y Negra, Afrodescendiente y Palenquera en Bogotá.
Resolución No.310 del 8 de junio de 2018 Beca recuperación del patrimonio cultural mujer y memoria histórica.
Con el desarrollo de esta gestión se avanzó en la entrega de 7 estímulos a ganadores de Becas.
12 estímulos correspondientes a los reconocimientos económicos a los jurados según Resolución 184 del 23 de abril de 2018  y Resolución 201 del 04 de mayo de 2018.</t>
  </si>
  <si>
    <t>Resoluciones, documentos de trabajo y gestión, piezas gráficas, redes sociales y listados de asistencia a mesas de fomento y demas reuniones de divulgación del programa de estímulos 2018.</t>
  </si>
  <si>
    <r>
      <rPr>
        <b/>
        <sz val="11"/>
        <rFont val="Arial"/>
        <family val="2"/>
      </rPr>
      <t xml:space="preserve">Acompañamiento población LGBTI: </t>
    </r>
    <r>
      <rPr>
        <sz val="11"/>
        <rFont val="Arial"/>
        <family val="2"/>
      </rPr>
      <t xml:space="preserve">En el marco de la asesoría y apoyo técnico a la mesa de Trabajo de la Política Pública LGBTI se dio continuidad al desarrollo de las acciones concertadas con la mesa de trabajo para el 2018. Se continuó con el apoyo técnico y revisión del documento de postulación de la Marcha LGBTI que esta mesa prepara para la solicitud de inclusión en la LRPCI del ámbito distrital. Aún están pendientes 2 encuentros para finalizar el ciclo de 4 talleres a los que el IDPC se había comprometido para dar alcance a esta solicitud.
</t>
    </r>
    <r>
      <rPr>
        <b/>
        <sz val="11"/>
        <rFont val="Arial"/>
        <family val="2"/>
      </rPr>
      <t xml:space="preserve">
Acompañamiento Mesa Cultural Artesanal: </t>
    </r>
    <r>
      <rPr>
        <sz val="11"/>
        <rFont val="Arial"/>
        <family val="2"/>
      </rPr>
      <t>se retomó al proceso de acompañamiento a algunos integrantes de este espacio de participación, iniciado en 2017. Este se planteó con el propósito de aportar a la construcción de un marco conceptual compartido para la delimitación y definición del sector artesanal en Bogotá, así como propiciar un proceso de sensibilización de los artesanos en torno al Patrimonio Cultural Inmaterial, respondiendo a las solicitudes e inquietudes del gremio. En este sentido, se realizó una sesión de sistematización, última sesión del Ciclo de talleres de sensibilización y conceptualización con la Mesa de Cultura Artesanal. Con esto se dio cierre al proceso de acompañamiento iniciado en el 2017, dando alcance a los compromisos del IDPC con la Mesa, con miras a aportar a una caracterización del sector artesanal en Bogotá y acorde al plan de acción de dicho espacio de participación.</t>
    </r>
  </si>
  <si>
    <t xml:space="preserve">Documentos de trabajo y gestión, registro fotográfico  y  listados de asistencia </t>
  </si>
  <si>
    <t xml:space="preserve">Mensualmente se producen seis tipos de contenidos divulgados y clasificados de la siguiente manera: 
1. IMAGEN CORPORATIVA IDPC
2. REDES SOCIALES IDPC Y MUSEO 2017
3. ACTIVIDADES EN LA PÁGINA WEB DEL IDPC Y MICROSITIOS
4. VIDEOS Y DOCUMENTOS PRODUCIDOS POR EL EQUIPO AUDIOVISUAL DEL IDPC
5. REGISTRO FOTOGRÁFICO
6. GESTIÓN EN MEDIOS </t>
  </si>
  <si>
    <t>Impresión de Brochure Enlucimiento de fachadas
Re impresión de los Brochures Adopta un monumento y Enlucimiento de fachadas.                                                                          
Impresión del libro Bogotá en la mirada de 10 fotógrafos. 
Se ha avanzado en el proceso editorial de los siguientes títulos: -Camacho y Guerrero: se encuentra en proceso de impresión. - Seminario de reciclaje de edificaciones en contextos patrimoniales:Se encuentra en proceso de impresión. - Bitácora Civinautas: se encuentra en proceso de impresión en la Imprenta Nacional. 
-De la Tierra al cielo. Bogotá desde arriba.: Se encuentra en proceso de impresión. - Gaston Lelarge: el material fue entregado a la diseñadora y se encuentra en proceso de diagramación. -Disputas monumentales : Se recibió una última versión de los textos, los cuales se encuentran en revisión. Se está en proceso de gestionar los permisos y consecución de imágenes. 
-Ricardo Moros Urbina: se recibió el material textual para la publicación y se está a la espera del material gráfico. -1938. El sueño de una capital moderna: se ha hecho seguimiento y revisió a los textos principales que compondrán el libro.</t>
  </si>
  <si>
    <t>Museo de Bogotá, exposiciones temporales: continúa en desarrollo el levantamiento de información para 1938, el sueño de una capital moderna, que se inaugurará el 9 de agosto.
Museo de Bogotá, colección permanente: durante el trimestre II se finalizaron los guiones curatoriales para 3 salas y 6 espacios expositivos, ubicados en el primer piso de la Casa de la Independencia, los cuales hacen parte de la exposición de la colección permanente. Corrección de estilo de los textos y se realizó el trámite de adquisición de imágenes. Así mismo, se continuó el proceso de investigación y curaduría para las 6 salas ubicadas en el segundo piso de la Casa.
Desde el área de Divulgación se ha continuado acompañando las investigaciones "Disputas Monumentales. La celebración del centenario de la Independencia de Colombia a través de sus monumentos conmemorativos. Bogotá, 1910" y "Ricardo Moros Urbina. Las imágenes de una Bogotá en cambio. 1882-1911"</t>
  </si>
  <si>
    <t>Curaduria, Museografía, registro fotográfico, listados de asistencia, piezas gráficas, redes sociales y sistematización de publico</t>
  </si>
  <si>
    <t xml:space="preserve">90 asesorías atendidas:
48 corresponden a solicitudes presenciales requeridas por usuarios externos (estudiantes, investigadores, entre otros) los cuales consultaron 74 títulos de publicaciones y expedientes de la Subserie Programa Distrital de Estímulos. Adicional se atendieron 19 solicitudes vía correo institucional. También se atendieron 23 usuarios internos (funcionarios de la Entidad y pasantes), los cuales consultaron 24 títulos de publicaciones y 20 documentos digitales. </t>
  </si>
  <si>
    <t>Se trabajó en la reformulación de la hoja de vida de indicadores de procesos de Divulgación del patrimonio y Gestión de Comunicaciones.</t>
  </si>
  <si>
    <t>Seguimiento a hoja de vida de indicadores, listados de asistencia y actas de reunión registradas en SIG.</t>
  </si>
  <si>
    <t>Apoyo en las actividades programadas por el Museo de Bogotá, según cronograma publicado, durante el trimestre II de 2018.</t>
  </si>
  <si>
    <t>Apoyo en la gestión documental del archivo contractual para preparar la visita de Contraloria correspondiente a los años 2016 y 2017.</t>
  </si>
  <si>
    <t>Entrega de elementos de oficina al personal de la Subdirección de Divulgación.</t>
  </si>
  <si>
    <t>Formatos de trabjo para la entrega de elementos de oficina.</t>
  </si>
  <si>
    <t>Se dio cumplimiento a la programación del PAA 2018 en algunos procesos contractuales que requieren pluralidad de oferentes, los demás tipos de selección se retoman despues de pasar la vigencia del periodo de la ley de garantias por elecciones presidenciales.</t>
  </si>
  <si>
    <t>Seguimiento constante a ls trámites que se registran mediante la aplicación documental ORFEO.</t>
  </si>
  <si>
    <t>Gestión Documental, publica mensualmente listados de seguimiento a la aplicación ORFEO.</t>
  </si>
  <si>
    <t>N.A.</t>
  </si>
  <si>
    <t>Registro de los contratistas en sus respectivos informes, de asistencia a capacitaciones de Museo de Bogotá, Civinautas, Patrimonio Inmaterial, actualizaciones sobre contratación pública, Sistema Integrado de gestión, entre otros.</t>
  </si>
  <si>
    <t>Informes de contratistas, listados de asistencia y registro fotográfico.</t>
  </si>
  <si>
    <t>Seguimiento y apoyo a requerimientos desde gestión documental para mantener el inventario docvumental de carpetas contractuasles de los años 2016, 2017 y 2018.</t>
  </si>
  <si>
    <t>Acompañamiento y apoyo en la gestión documental de archivo en el Centro documental, correspondiente a vigencias iguales e inferiores a 2016.</t>
  </si>
  <si>
    <t>Correos electrónicos, documentos de trabajo e informes de contratistas  o personal de carrera.</t>
  </si>
  <si>
    <t>Apoyo a la dirección del Museo de Bogotá en las necesidades y requerimientos logísticos que se presentaron durante el trimestre en la sede Casa Sámano.</t>
  </si>
  <si>
    <t>Correos electrónicos, documentos de trabajo e informes de evaluación a funcionarios.</t>
  </si>
  <si>
    <t>Registro en hoja de vida, de los indicadores de los procesos a cargo de la Subdirección con su respectivo análisis.</t>
  </si>
  <si>
    <t>Hoja de vida de los indicadores</t>
  </si>
  <si>
    <t>Actualmente no hay planes de mejoramiento a cargo de la Subdirección, como resultado de auditorias internas o de entes de control. Pero se trabaja en un plan de actividades de actualización de documentos y del SIG.</t>
  </si>
  <si>
    <t>Reunión de seguimiento a la autoevaluación de procesos a cargo de la Subdirección de Divulgación.</t>
  </si>
  <si>
    <t>Actas de reunión y listados de asistencia.</t>
  </si>
  <si>
    <t>Monitoreo y evaluación del seguimiento de riesgos de procesos 2017 e identificación de riesgos de procesos 2018.
Seguimiento a riesgos de corrupción 2018 cuatrimestre I.</t>
  </si>
  <si>
    <t>Actas de reunión, listados de asistencia y formatos de seguimiento a rtiesgos.</t>
  </si>
  <si>
    <r>
      <t xml:space="preserve">Este año 2018 se sigue la catalogación de la Colección de CENDOC y como parte del trabajo para ampliar las asesorías, se está catalogando en el Sistema Integral de Gestión de Bibliotecas KOHA, durante el trimestre se catalogaron </t>
    </r>
    <r>
      <rPr>
        <b/>
        <sz val="11"/>
        <rFont val="Arial"/>
        <family val="2"/>
      </rPr>
      <t>185 publicaciones</t>
    </r>
    <r>
      <rPr>
        <sz val="11"/>
        <rFont val="Arial"/>
        <family val="2"/>
      </rPr>
      <t xml:space="preserve"> y 212 ejemplares (al 31 de marzo de 2018 van 985 títulos, 1355 ejemplares o unidades catalogadas del Centro de Documentación).
De la serie Programas, subserie Programa Distrital de Estímulos de la Subdirección de Divulgación de los Valores del Patrimonio Cultural, se han organizado 26 expedientes que corresponden a 35 unidades documentales del año 2009, 34 expedientes que corresponden a 45 unidades documentales del año 2010 y 34 expedientes que corresponden a 35 unidades documentales del año 2012.</t>
    </r>
  </si>
  <si>
    <r>
      <t xml:space="preserve">En 2018 continúa la catalogación de la Colección de CENDOC y como parte del trabajo para ampliar las asesorías, se está catalogando en el Sistema Integral de Gestión de Bibliotecas KOHA, durante el trimestre II </t>
    </r>
    <r>
      <rPr>
        <b/>
        <sz val="11"/>
        <rFont val="Arial"/>
        <family val="2"/>
      </rPr>
      <t xml:space="preserve">se catalogaron 286 títulos. </t>
    </r>
    <r>
      <rPr>
        <sz val="11"/>
        <rFont val="Arial"/>
        <family val="2"/>
      </rPr>
      <t xml:space="preserve">Al 30 de junio de 2018 hay 1256 títulos, 1676 ejemplares catalogados del Centro de Documentación. 
De la serie Programas, subserie Programa Distrital de Estímulos, se organizaron 28 expedientes que constan de 36 unidades documentales del año 2011, de la Subdirección de Divulgación de los Valores del Patrimonio Cultural y de la subserie Programa Distrital de Apoyos Concertados se organizaron 2 expedientes que consta de 3 unidades documentales del año 2010 de la Subdirección de Divulgación de los Valores del Patrimonio Cultural. </t>
    </r>
  </si>
  <si>
    <t>POA 2018 versión Seguimiento Trim. 3</t>
  </si>
  <si>
    <t>Marcel Garcia</t>
  </si>
  <si>
    <t>Carolina Corredor</t>
  </si>
  <si>
    <t>Angela Maria Eraso</t>
  </si>
  <si>
    <t>Carolina Martinez</t>
  </si>
  <si>
    <t>Maria Antonieta Garcia</t>
  </si>
  <si>
    <t>Gestión de Colecciones</t>
  </si>
  <si>
    <t>Reuniones de trabajo para la actualización del plan de comunicaciones del 2018 con apoyo del equipo SIG.</t>
  </si>
  <si>
    <t>Se actualiza el indicador a 2.500 niños y adolescentes que deben ser atendidos durante el año 2018, según memorando interno No 20184000047053.
Se remite reporte de asistencia acumulado de 2708 niños y adolescentes vinculados al programa de Formación en Patrimonio Cultural. , de los cuales 69 niños son nuevos en el mes de septiembre de 2018. Los niños que inician el programa (nuevos) cada mes, reciben en promedio una sesión de dos horas semanales de civinautas.
1. La candelaria (La candelaria) 288 niños. 2. Agustín Nieto Caballero (Los Mártires) 107 niños. 3. Fernando Mazuera (Bosa) 259 niños. 4. Manuelita Sáenz (San Cristóbal) 80 niños. 5. Juan de la Cruz Varela (Sumapaz) 38 niños. 6. Gran Yomasa (Usme) 36 niños. 7. Villamar (Ciudad Bolívar) 236 niños. 8. Manuela Beltrán (Teusaquillo) 173 niños. 9. La Palestina (Engativá) 203 niños. 10. Gustavo Restrepo (Rafael Uribe Uribe) 366 niños. 11. La Joya (Ciudad Bolívar) 79 niños. 12. Porfirio Barba Jacob (Bosa) 198 niños. 13. Pablo de Tarso (Bosa) 171 niños. 14. ITIP (Tunjuelito) 474 niños.</t>
  </si>
  <si>
    <t>Se remite reporte de asistencia consolidada a la SCRD mediante formato de Niño a Niño, despues de recopilada la información del sector cultura esta información es reportada a la SED. Reposa en el archivo de gestión informes y asistencias entregadas por los formadores.</t>
  </si>
  <si>
    <r>
      <rPr>
        <b/>
        <sz val="11"/>
        <rFont val="Arial"/>
        <family val="2"/>
      </rPr>
      <t>Son 12 docentes los que estan inscritos con asistencia permanente</t>
    </r>
    <r>
      <rPr>
        <sz val="11"/>
        <rFont val="Arial"/>
        <family val="2"/>
      </rPr>
      <t xml:space="preserve"> y 11 que participan de manera aleatoria para un total de 23 docentes que participan hasta jseptiembre de 2018.</t>
    </r>
  </si>
  <si>
    <t xml:space="preserve">Hasta el mes de Septiembre de 2018 se tiene el total de registros de atención en aula. La asistencia de los públicos a la exposición Civinautas Hechos de Memoria, fué de 3706 personas en total de los cuales 1737 fueron Niños y niñas del programa Civinautas, los demás corresponden a Pùblico General y otras instituciones. Se hizo registro diario de las actividades de la exposición tanto en registro de asistencia, como en registro fotográfico y de video (aleatoriamente). Todos los productos escritos, dibujos y demás fueron organizados y estan en proceso de registro y documentación. Así mismo el libro de visitas, las Bitácoras de los mediadores, y los informes cualitativos de cada uno. Se realizó el evento de cierre de la exposición, con la asistencia de representantes de le SCRD - IDPC - Centro de Memoria Paz y Reconciliación, entre otros invitados de entidades aliadas y colegios. El evento culminó el 28 de septiembre. </t>
  </si>
  <si>
    <t>1. Proyección portafolio de servicios Museo Renovado, sede Casa de los siete balcones. 
2. Estructuración actividades para recorridos autónomos en primer piso, casa de los siete balcones.</t>
  </si>
  <si>
    <t xml:space="preserve">Finalización del guión para el espacio curatorial "Zaguán" , del primer piso.
Avance en los procesos de investigación y consolidación de los  los guiones curatoriales de las seis salas del segundo piso.
Apoyo en la  estructuración del proceso para producción de apoyos audiovisuales museográficos.
</t>
  </si>
  <si>
    <t>1 guión  museográfico aprobado</t>
  </si>
  <si>
    <t>Realizar el Guión Museográfico  de la exposición de la colecciòn permanente del MDB</t>
  </si>
  <si>
    <t>El guión museográfico de las salas que compone la renovación se encuntran planteadas en su totalidad, pero estamos a la espera de las observaciones o sugerencias  por parte de la dirección del IDPC para finalizar a detalle cada espacio.</t>
  </si>
  <si>
    <t>Los trabajos de adecuación ya fueron terminados y recibidos a satisfacción, contractualmente falta el trámite del último pago y la liquidación del contrato 313 de 2018.</t>
  </si>
  <si>
    <t xml:space="preserve">La producción y la instalación del mobiliario museográfico del primer piso ya fue fabricado e instalado. </t>
  </si>
  <si>
    <t>Se realizó el proceso de instalación de los equipos de mediciones medioambientales en la casa Sámano y en la casa de los 7 balcones. - Digitalización de 240 imàgenes pertenecientes al acervo fotográfico del Museo de Bogotá; 276 fotografías para dar respuesta a solicitudes. Se finalizó la digitalización de planos de la colección. Se adelantaron procesos para las contrataciones de servicios de restauración de las piezas que serán parte de la exposición permanete. Se adelantaron procesos necesarios para que se pueda realizar la contratación de servicios de restauración del busto de Ramón torres Méndez. Se realizan limpiezas de las esculturas expuestas en casa Sámano. Se llevó a cabo el montaje de las piezas de la colección y de algunas en préstamo en la exposición temporal Bogotà en 1938 con todas las medidas de conserva ción preventiva.</t>
  </si>
  <si>
    <t>Verificación y registro de datos de 255 registros correspondientes a planos, datos como dimensiones, descripción, autor, técnica, y demás datos de registro. Evidencia en el Drive del Museo inventario cartográfico actualizado con datos revisados en físico</t>
  </si>
  <si>
    <t>Durante el mes de julio el Museo de Bogotá tuvo en su sede de la Casa de los siete balcones, ingreso libre de visitantes a las exposiciones Sala Urnas y al primer piso de la casa. Esta última se cerró al público el 4 de agosto con el fin de facilitar los trabajos de adecuación de la casa, dentro del proceso de Museo Renovado.</t>
  </si>
  <si>
    <t>A lo largo de este mes se llevó a cabo la exposición el Prado en Bogotá: Esta exhibición itineró por la Plaza de Bolívar, entre el 6 de septiembre y el 20 de septiembre y el Parque de la 93, entre sept. 23 a oct. 10).
Plaza de Bolívar: 171.096 Asistencias
Parque de la 93: 65,496 Asistencias</t>
  </si>
  <si>
    <t>La exposición temporal De la Tierra al cielo, Bogotá desde arriba, estuvo abierta al público hasta el domingo 22 de julio.
Ingreso a la exposición temporal "1938, el sueño de una capital moderna" inaugurada el 15 de agosto de 2018</t>
  </si>
  <si>
    <t>10.00 beneficiarios</t>
  </si>
  <si>
    <t xml:space="preserve">Los servicios educativos están conformados por:
Visitas comentadas para grupos; Realización de talleres; 
Visitas introductorias y expediciones fotográficas, entre otras. </t>
  </si>
  <si>
    <t>Durante este trimestre se trabajó en el desarrollo de la encuesta para aplicar a los públicos participantes en la exposición "El Prado en Bogotá", de manera conjunta con el Observatorio de Culturas, de la SCRD. Como resultado se obtuvo una encuesta que se implementó entre los diferentes visitantes asistentes tanto a la Plaza de Bolívar como a los parques de la 93 y del Tunal.
El Observatorio entregará las encuestas tabuladas y sistematizadas al finalizar el muestreo y esta información será la base de un capítulo del estudio de públicos versión 2018.</t>
  </si>
  <si>
    <r>
      <t xml:space="preserve">En 2018 continúa la catalogación de la Colección de CENDOC y como parte del trabajo para ampliar las asesorías, se está catalogando en el Sistema Integral de Gestión de Bibliotecas KOHA, durante el trimestre III </t>
    </r>
    <r>
      <rPr>
        <b/>
        <sz val="12"/>
        <color theme="1"/>
        <rFont val="Arial"/>
        <family val="2"/>
      </rPr>
      <t>se catalogaron 247 títulos</t>
    </r>
    <r>
      <rPr>
        <sz val="12"/>
        <color theme="1"/>
        <rFont val="Arial"/>
        <family val="2"/>
      </rPr>
      <t xml:space="preserve"> y 276 ejemplares (al 30 de septiembre de 2018 hay 1503 títulos, 1952 ejemplares catalogados del Centro de Documentación). De la serie Programas, subserie Programa Distrital de Estímulos, se organizaron 17 expedientes del año 2016; se siguió la consolidación del inventario con asignación de número de caja y carpeta años 2013-2016 de la Subdirección de Divulgación de los Valores del Patrimonio Cultural.</t>
    </r>
  </si>
  <si>
    <t>Durante el trimestre III se continuó con el proceso de convocatoria para ampliar Patrimonios Locales a seis nuevas localidades (Barrios Unidos, Engativá, Fontibón, Kennedy, Antonio Nariño y San Cristóbal). Adicionalmente, se dio inicio a los ciclos de talleres proyectados en algunas de estas localidades, de acuerdo con el cronograma planteado. En este sentido, se desarrollaron tanto los talleres como las actividades necesarias para garantizar su implementación. Para ello, se adelantaron acciones de: 1) logística: preparación de materiales, gestión de transporte y recepción de refrigerios; 2) divulgación de la convocatoria, incluyendo distribución de impresos, divulgación a través de redes sociales, correo electrónico, página web, llamadas telefónicas, radio, aplicación WhatsApp, socialización presencial; 3) preparación metodológica para cada sesión, incluyendo material de apoyo y presentaciones; Se desarrollaron 20 talleres en julio, 3 talleres en agosto y 6 talleres en septiembre.</t>
  </si>
  <si>
    <t>La exposición temporal 1938, el sueño de una ciudad moderna fue abierta al púbico el 15 de agosto, en Casa Sámano. El equipo del Museo de Bogotá también realizó el diseño, producción y montaje de la exposición Hechos de memoria del programa Civinautas, inaugurada el 31 de agosto en el Centro de Memoria Histórica.
El día 6 de septiembre, se inauguró la exposición "El Prado en Bogotá", la cual se ubicó en la Plaza de Bolívar entre la inauguración y el 20 de septiembre. Entre el 23 de septiembre y hasta el 7 de octubre se ofreció al público en el Parque de la 93.</t>
  </si>
  <si>
    <t xml:space="preserve">Como parte de la agenda cultural asociada a las exposiciones "1938, el sueño de una capital moderna" y "El Prado en Bogotá", se llevaron a cabo las siguientes actividades:
Conferencia "El Prado en las calles" de Bogotá, a cargo de Fernando Pérez Suescun, curador de la exposición. 
Charla sobre el área educativa del Museo, orientada a estudiantes de la Universidad Autónoma de Colombia.
Seminario “Objetos Con-Sentidos: el patrimonio Mueble y su Relación con la Ciudad”, 
Recorrido Voto Nacional; Recorrido Av. Dorado (Logos -Eclipse); Recorrido esculturas del capitolio nacional; Recorrido Localidad Mártires; Recorrido Parque de la Independencia; Recorrido La Magdalena.
Realización de la Dibujatón: Paisajes Urbanos: Plaza Fundacional de Bosa; Paisajes Naturales: Planta de Tratamiento de Vitelma.
Articulación con el VII Festival Internacional de Música Sacra, donde se ofrecieron introductorias en los escenarios patrimoniales donde tuvieron lugar los conciertos. 
Inauguración de una versión de la exposición Oriéntate: los cerros son nuestro norte en la Biblioteca de la Universidad Externado de Colombia.
Lanzamiento del libro Camacho y Guerrero Arquitectos en la Sociedad Colombiana de Arquitectos.
</t>
  </si>
  <si>
    <t xml:space="preserve">• Se gestionaron los contratos de los 3 proyectos seleccionados en la segunda fase del Programa de Apoyos Concertados 2018: 
1. “Manos en la obra” - Fundación Museo el Vidrio 
2. “Mevibo la Comunidad - Cultura Participativa” - Fundación Museo el Vidrio 
3. “VIIII fotomaratón 2018 - la ciudad en su diversidad. Etapas de producción y post producción” - Fotomuseo 
4. Se asignó el estímulo de la convocatoria Premio Experiencia Exitosa a la Apropiación Local del Patrimonio Cultural Local. Resolución 509 de 2018.
5, Resolución de Ganadores de la Reapertura Beca de investigación de un sector patrimonial Barrio La Merced: Resolución No. 440 del 10 de agosto de 2018, por medio de la cual se acoge la recomendación de los jurados y se ordena el desembolso del estímulo económico.
</t>
  </si>
  <si>
    <t>Acompañamiento mesa LGBTI: se retomó el proceso de acompañamiento iniciado anteriormente con la Mesa LGBTI; para ello se acordaron nuevas fechas para el desarrollo de los talleres faltantes, acorde con lo concertado inicialmente. En este sentido, se preparó la presentación y las actividades para continuar con los talleres restantes.
Acompañamiento población raizal: El proceso de acompañamiento a la organización ORFA (representante de la población raizal en Bogotá), en el proceso de solicitud de inclusión de la semana raizal en la Lista Representativa de patrimonio inmaterial del distrito inició en el mes de febrero y presentó muy pocos avances, principalmente porque la organización interesada no avanzó con los compromisos acordados. En el mes de agosto, en sesión de concejo de cultura raizal, la organización manifestó que desistirá del proceso. Nuevamente se solicitó en envío formal de desistimiento al acompañamiento técnico del IDPC; aún no se ha recibido tal comunicación.</t>
  </si>
  <si>
    <t>1. De la Tierra al cielo. Bogotá desde arriba. 
2. Seminario de reciclaje de edificaciones en contextos patrimoniales. 
3. Bitácora Civinautas, Explora el patrimonio.
4. Camacho y Guerrero Arquitectos.
5, Gaston Lelarge. Itinerario de su obra en Colombia</t>
  </si>
  <si>
    <t>1. Se recibió a satisfacción la investigacion títultada "Ricardo Moros Urbina. Las imágenes de una Bogotá en cambio. 1882-1911.
2. Desde el área de exposiciones temporales se finaliza la investigación que da lugar a 1938, el sueño de una capital moderna</t>
  </si>
  <si>
    <t>80 asesorías atendidas: 
48 corresponden a solicitudes presenciales requeridas por usuarios externos (estudiantes, investigadores, entre otros) los cuales consultaron 89 títulos de publicaciones. Adicional se atendieron 13 solicitudes vía correo institucional. También se atendieron 19 usuarios internos (funcionarios de la Entidad y pasantes), los cuales consultaron 23 títulos de publicaciones. Para un total de 80 usuarios atendidos, 112 publicaciones, 9 aerofotografías, 9 documentos digitales y 9 expedientes consultados.</t>
  </si>
  <si>
    <t>Se entregó la reformulación de la hoja de vida de indicadores de procesos de Divulgación del patrimonio y Gestión de Comunicaciones.</t>
  </si>
  <si>
    <t>Aunque no se ha estructurado el Plan de Comunicaciones, en el último trimestre se reportó el trabajo del equipo de comunicaciones en el cuadro 'Planeación y seguimiento' en el que se enumeran las estrategias de divulgación y el cumplimiento por parte de cada contratista.</t>
  </si>
  <si>
    <t>A pesar de que no se ha estructurado el Plan de Comunicaciones, todas las actividades que desarrollamos están estructuradas a partir de la Política de Comunicaciones y una dinámica de trabajo establecida a través de los procedimientos de Comunicación Interna y Externa.</t>
  </si>
  <si>
    <t>Apoyo en las actividades programadas por el Museo de Bogotá, según cronograma publicado, durante el trimestre III de 2018.</t>
  </si>
  <si>
    <t>Apoyo en la gestión documental del archivo contractual de contratistas bajo la supervisión de la Subdirección de Divulgación, durante el año 2018.</t>
  </si>
  <si>
    <t>Se da cumplimiento a la programación del PAA 2018 en algunos procesos contractuales que requieren pluralidad de oferentes, los demás tipos de selección se retoman despues de pasar la vigencia del periodo de la ley de garantias por elecciones presidenciales.</t>
  </si>
  <si>
    <t>Asistencia a reuniones programadas y consultas permanentes al equipo de gestión documental, responsable de la administración de la aplicación ORFEO.</t>
  </si>
  <si>
    <t>Tanto el equipo de Formación CIVINAUTAS, como el equipo de Fomento del IDPC, participan mensualmente en reuniones sectoriales de la SED y fomentos de la SCRD, respectivamente, con el el fin de recibir lineamientos de cada uno de estos dos sectores.</t>
  </si>
  <si>
    <t>Reunión trimestral de seguimiento a la autoevaluación de procesos a cargo de la Subdirección de Divulgación.</t>
  </si>
  <si>
    <t>Identificación, actualización, monitoreo y evaluación del seguimiento de riesgos de procesos  2018.
Seguimiento a riesgos de corrupción 2018 cuatrimestre II.</t>
  </si>
  <si>
    <t>Se actualiza el indicador a 2.500 niños y adolescentes que deben ser atendidos durante el año 2018, según memorando interno No 20184000047053.
Se remite reporte de asistencia consolidada de 2080 niños y adolescentes, que corresponde a los niños reportados menos las novedades o retiros, de los cuales 10 niños son nuevos en el mes de octubre de 2018, para un total acumulado de 2718 niños y adolescentes vinculados al programa de Formación en Patrimonio Cultural. Los niños que inician el programa (nuevos) cada mes, reciben en promedio una sesión de dos horas semanales de civinautas.  
1. La candelaria (La candelaria) 289 niños. 2. Agustín Nieto Caballero (Los Mártires) 107 niños. 3. Fernando Mazuera (Bosa) 259 niños. 4. Manuelita Sáenz (San Cristóbal) 80 niños. 5. Juan de la Cruz Varela (Sumapaz) 38 niños. 6. Gran Yomasa (Usme) 36 niños. 7. Villamar (Ciudad Bolívar) 240 niños. 8. Manuela Beltrán (Teusaquillo) 173 niños. 9. La Palestina (Engativá) 203 niños. 10. Gustavo Restrepo (Rafael Uribe Uribe) 367 niños. 11. La Joya (Ciudad Bolívar) 79 niños. 12. Porfirio Barba Jacob (Bosa) 200 niños. 13. Pablo de Tarso (Bosa) 171 niños. 14. ITIP (Tunjuelito) 476 niños.</t>
  </si>
  <si>
    <t>Con corte al mes de Diciembre de 2018 se culminaron las actividades del programa y los indicadores corresponden a la acumulación de los meses anteriores entre enero y noviembre. se han acumulado los registros y memorias de las actividades del presente año en los archivos correspondientes a la atención en aula y las ultimas actualizaciones y correcciones a los listados finales del proceso. Se organizó la información relacionada con las experiencias implementadas durante el año, y se culmina la revisión actualización de contenidos de las actividades de los materiales pedagógicos y se registran los cambios para el rediseño de los contenidos. Se compilan los datos necesarios para el informe final del año.</t>
  </si>
  <si>
    <t>El viernes 19 de octubre y el viernes 23 de noviembre de 2018, se realizó el décimo y undécimo encuentro de Formación a Formadores en las instalaciones del Museo Nacional de Colombia. (Carrera 7 N. 28-66). al cual asistieron maestros vinculados al programa para el 2018 y docentes enlaces de las instituciones educativas; quienes lideran la articulación de la oferta del sector cultural en cada colegio.  La programación fue la siguiente: 
1-Charla: El Museo y su función pedagógica a cargo de: Juan Ricardo Barragán, Licenciado en Psicología y Pedagogía de la Universidad Pedagógica Nacional, Magister en Museología y Gestión del Patrimonio de la Universidad Nacional de Colombia.  Actualmente es el coordinador del Programa de Recorridos Urbanos del Instituto Distrital de Patrimonio Cultural.
2-Charla: Sensibilización en prevención de violencias contra las mujeres a cargo de: Mayra Romero Profesional de la SD Mujer. 
3-Presentación del área educativa y visita Museo Nacional de Colombia. 
Como soporte se cuenta en el archivo de gestión con el acta del encuentro, listado de asistencia, presentaciones y fotografìas. Son 12 docentes los que estan inscritos con asistencia permanente y 11 que participan de manera aleatoria. A esta sesión de octubre asistieron un total de 4 docentes ya que para esa fecha les propgramaron a ultima hora la firma de sus contratos para el 2019.</t>
  </si>
  <si>
    <t>Finalización de los guiones de 5 salas del segundo piso, a saber:
Entre montañas y agua. El origen de la ciudad.
Territorio de agua
Dar y recibir. Las dinámicas de los derechos ciudadanos.
De puertas hacia adentro. El mundo femenino.
Coversaciones
Acompañamiento a la producción del aplicativo para la sala introductoria denominada La sabana de Bogotá, un territorio con historia
Seguimiento al proceso de producción de apoyos audiovisuales museográficos para las salas de exposición de la colección permanente
Gestión y trámite del material audiovisual requerido para la exposición</t>
  </si>
  <si>
    <t>Guiones curatoriales
Informes presentados por el contratista que elabora el aplicativo
Cronograma de producción de apoyos audiovisuales museográficos
Fotografías, imágenes en movimiento y audios con su respetiva licencia</t>
  </si>
  <si>
    <t>No aplica para este periodo.</t>
  </si>
  <si>
    <t>Ya fue realizada la adecuación según contrato 313 de 2018.</t>
  </si>
  <si>
    <t>Se obtuvo el primer informe de condiciones medioambientales de las dos sedes del Museo. Se elaboró el facility report de la Casa de los 7 balcones. Se digitalizaron 579 fotografías pertenecientes al acervo fotográfico del Museo de Bogotá. Se entregaron 334 im{agenes en alta para atender solicitudes.  Se recibieron las restauraciones de los dos contratos: Busto de Ramón Torres Méndez y  las 18 piezas que harán parte de la exposición permanente. Se realizaron procesos de limpieza y mejora de ensablaje de 5 piezas de la colección que salieron para hacer parte de la exposición temporal "Albúm familiar". Se participó en el traslado de piezas de la colección para la exposición temporal "Album familiar". Se coordino y se llevó la devolución de las piezas que se encontraban en préstamo para la exposición temporal de Bogotá 1938. Se finalizó la migración, instalación e implementación del Sistema de Gestión de Colecciones "Colecciones Colombianas". Quedan registradas en el software 17433 piezas.</t>
  </si>
  <si>
    <t xml:space="preserve">Diciembre 18 2018. Se finalizó la verificación y registro de todos los planos pertenecientes al fondo cartográfico del Museo de Bogotá. Se encontraron varios repetidos y contrastando el inventario con los originales se identificaron 427 planos en total. Además ya se instaló y migró toda la información de registro que se tenía hasta el momento en Colecciones Colombianas, de manera que están ingresados dichos planos al Software (hay que hacer algunos ajustes en los registros pues la migración en Colecciones Colombianas se hizo con anterioridad a la finalización de labores de corroboración).  </t>
  </si>
  <si>
    <t xml:space="preserve">Las cotizaciones se encuentran en el archivo de gestión del contrato 152 de 2018. Las evidencias de la instalación de los equipos de control medioambiental, así como las de los procesos de montaje, se encuentran en el archivo de gestión del contrato 335 de 2018. Las imágenes digitalizadas en alta resolución, se encuentran almacenadas en el disco duro del área de gestión de colecciones en el Archivo de Bogotá. El inventario consolidado de la colección cartográfica, se encuentra en el computador del áera de registro en las instalaciones del Archivo de Bogotá. El software de gestión de Colecciones está implementado en 3 computadores del Museo: Conservación, Registro y Curaduría. Los informes de restauración de las piezas (19) se encuentran debidamente registrados en el software de Colecciones Colombianas. Todas las evidencias de movimiento de piezas se encuentran en archivo de gestión del contrato 335 de 2018 </t>
  </si>
  <si>
    <t>Los archivos de inventario en Excel reposan en el computador destinado a Registro y están también en el Software de Colecciones Colombianas.</t>
  </si>
  <si>
    <t>Durante los meses de octubre a diciembre de 2018 se continuó con el proceso de adecuación museográfica, seguridad y medioambiental de la Casa de los siete balcones, como sede del Museo Renovado, el cual albergará la exposición de larga duración, por lo cual la sede continuó cerrada al público.</t>
  </si>
  <si>
    <t>La Exposición El Prado en Bogotá estuvo en el Parque de la 93 hasta el 07 de octubre de 2018
Entre el 1 de octubre y el 7 de octubre se registraron 47.936 asistencias
La Exposición El Prado en Bogotá estuvo en la Biblioteca el Tunal entre el 10 y el 24 de octubre de 2018 y contó con 47.311 asistencias
Durante el mes de septiembre se exhibió al público la exposición "Arquitectura sublime", en el Centro Comercial Andino. Esta exposición se ubicó en las áreas comunes del Centro Comercial, con libre acceso para los visitantes y contó con 255.700 visitantes</t>
  </si>
  <si>
    <t>Ingreso a la exposición temporal "1938, el sueño de una capital moderna" cerrada el 18 de noviembre de 2018 y "Yo también tengo esa foto: el álbum familiar de Bogotá" inaugurada el 21 de diciembre de 2018.</t>
  </si>
  <si>
    <r>
      <rPr>
        <b/>
        <sz val="11"/>
        <rFont val="Arial"/>
        <family val="2"/>
      </rPr>
      <t>Diseño de 5 recorridos por Casa de los siete balcones</t>
    </r>
    <r>
      <rPr>
        <sz val="11"/>
        <rFont val="Arial"/>
        <family val="2"/>
      </rPr>
      <t xml:space="preserve">
A la fecha se ha avanzado en la producción de los siguientes sub guiones asociados al guión educativo del Museo Renovado, para la realización de recorridos autónomos por primer y segundo piso:
1. Contenidos finales para ficha rígida con personajes campesinos
2. Contenidos finales para ficha rígida con personaje  fotógrafa
3. Contenidos finales para ficha rígida con personaje aguadora.
4. Contenidos finales y diseño preliminar  para ficha rígida con personaje registrador de agua.
Durante el 2019, se continuará trabajando en la realización de los guiones educativos asociados a las visitas comentadas generales y temáticas para grupos organizados y público general.</t>
    </r>
  </si>
  <si>
    <t>1. Proyección portafolio de servicios Museo Renovado, sede Casa de los siete balcones. 
2. Estructuración actividades para recorridos autónomos en primero y segundo piso, casa de los siete balcones.</t>
  </si>
  <si>
    <t>El guion en su totalidad ya pasó a producción y se esta realizando el montaje correspondiente.</t>
  </si>
  <si>
    <t>Se esta finalizando la producción y procediendo al montaje de todo el material, tanto en primer cómo en el segundo piso de la sede.</t>
  </si>
  <si>
    <t>En julio: Sesiones de la franja "Intercambios pedagógicos de ciudad", con el curso de Agricultura urbana. Charla del ciclo "Vivir en un barrio Mirador", con José Chacón del barrio Paraiso-Mirador en Ciudad Bolívar y del colectivo Breaking Borders del barrio Egipto.
En agosto charla: "Conversaciones fotográficas: Daniel Rodríguez, Sady González y Manuel H"
En septiembre: como parte de la agenda cultural asociada a las exposiciones "1938, el sueño de una capital moderna" y "El Prado en Bogotá", se llevaron a cabo las siguientes actividades:
Conferencia "El Prado en las calles de Bogotá”, a cargo de a cargo de Fernando Pérez Suescun, curador de la exposición. 
Charla sobre "La exposición arqueológica y etnográfica de 1938", a cargo de Aura Reyes, antropóloga del ICAHN</t>
  </si>
  <si>
    <t>Actividades como parte de la agenda cultural asociada a las exposiciones "1938, el sueño de una capital moderna" y "El Prado en Bogotá"; Ciclo de charlas y talleres con Nini Sánchez: “El Gótico Tropical en la literatura y el cine”; Vampiros alquimistas, tradiciones que confluyen en el imaginario colonial; Vampiros paródicos tropicales; Explicaciones sobrenaturales y otros terrores decimonónicos; Como parte de la franja "Érase una vez en el Museo", se llevaron a cabo los eventos: Conversatorio con Juan Álvarez: “Del archivo a la creación: dos novelas bogotanas”; Taller “El Prado en mis manos. Juguemos a leer obras de arte”; Recorrido urbano a Universidad Nacional; Recorrido a Biblioteca Nacional; Visita comentada con Fabio Zambrano, curador de la exposición "1938, el sueño de una capital moderna"; Lanzamiento del catálogo de la exposición 1938, el sueño de una capital moderna, Casa Sámano a cargo de Fabio Zambrano; 1938: El inicio del gobierno urbano en Bogotá; Bogotá 1938, a través del lente de Gumersindo Cuéllar”; charla con Diana Farley Rodríguez; socialización de la Beca del IDPC, a cargo de los ganadores del estímulo: Juan Pablo Arango y Jairo Hernández; La construcción de la Avenida Caracas y las transformaciones de la Bogotá de los años treinta. Charla con Fernando Rojas, y taller "Entre dos mundos"; Segundo laboratorio "Vivir el patrimonio desde la primera infancia"; “Érase una vez en el Museo"; Intercambios pedagógicos de ciudad, en el marco de la exposición "Yo también tengo esa foto, el álbum familiar de Bogotá":</t>
  </si>
  <si>
    <t>Se entrega el estudio de públicos del Museo de Bogotá, en primera versión, la cual será revisada durante el mes de enero de 2019, para ser socializada durante el primer trimestre del año 2019.</t>
  </si>
  <si>
    <r>
      <t xml:space="preserve">En 2018 continúa la catalogación de la Colección de CENDOC y como parte del trabajo para ampliar las asesorías, se está catalogando en el Sistema Integral de Gestión de Bibliotecas KOHA, durante el trimestre IV </t>
    </r>
    <r>
      <rPr>
        <b/>
        <sz val="12"/>
        <color theme="1"/>
        <rFont val="Arial"/>
        <family val="2"/>
      </rPr>
      <t>se catalogaron 331 títulos</t>
    </r>
    <r>
      <rPr>
        <sz val="12"/>
        <color theme="1"/>
        <rFont val="Arial"/>
        <family val="2"/>
      </rPr>
      <t xml:space="preserve"> y 363 ejemplares (al 30 de diciembre de 2018 hay 1.835 títulos, 2.414 ejemplares catalogados del Centro de Documentación).</t>
    </r>
  </si>
  <si>
    <t>Revisión y edición de contenidos elaborados por los participantes de las localidades pioneras de Patrimonios Locales (Bosa, Los Mártires y Usme), diseño y diagramación de los productos finales. Proceso de implementación del programa en seis nuevas localidades (Barrios Unidos, Engativá, Fontibón, Kennedy, Antonio Nariño y San Cristóbal). Talleres previstos en el cronograma y las actividades necesarias para garantizar su desarrollo, así como asesorías y acompañamiento a los participantes en sus ejercicios investigativos. Para ello, se adelantaron acciones de: 1) logística: preparación de materiales, gestión de transporte y recepción de refrigerios; 2) comunicación con los participantes a través de correo electrónico, llamadas telefónicas, WhatsApp y socialización presencial; 3) preparación metodológica para cada sesión y cada salida de campo, incluyendo material de apoyo y presentaciones; 4) desarrollo de talleres.</t>
  </si>
  <si>
    <t xml:space="preserve">1. Oríentante, los cerros son tu norte, en la Biblioteca General de la Universidad Externado, entre el 21 de septiembre y el 13 de octubre.
2. Versión de calle de la exposición 1938, el sueño de una capital moderna, en la Plazoleta de la Universidad del Rosario, en el marco de la actividad Walk 21, entre el 15 y el 22 de octubre.
3. Yo también tengo esa foto, el álbum familiar de Bogotá", en la sede de la Casa Sámano  inaugurada el 21 de diciembre de 2018. </t>
  </si>
  <si>
    <t>Participantes en servicios educativos en actividades llevadas a cabo en las exposiciones temporales "1938, el sueño de una capital moderna" y "Yo también tengo esa foto: el álbum familiar de Bogotá" en sede de Casa Sámano, mientras que en territorio se atendieron servicios educativos de la Exposición de Museo El Prado en Bogotá. También Talleres de vacaciones "La naturaleza en mis manos: visitemos jardines y huertas", Museo Colonial; Quinta de Bolívar y Jardín Botánico;</t>
  </si>
  <si>
    <t>Servicios educativos en actividades llevadas a cabo en las exposiciones temporales "1938, el sueño de una capital moderna" y "Yo también tengo esa foto: el álbum familiar de Bogotá" en sede de Casa Sámano, mientras que en territorio se atendieron servicios educativos de la Exposición de Museo El Prado en Bogotá. También Talleres de vacaciones "La naturaleza en mis manos: visitemos jardines y huertas", Museo Colonial; Quinta de Bolívar y Jardín Botánico;</t>
  </si>
  <si>
    <t>Asistentes a las actividades de la agenda cultural asociada a las exposiciones "1938, el sueño de una capital moderna" y "El Prado en Bogotá"; Ciclo de charlas y talleres con Nini Sánchez: “El Gótico Tropical en la literatura y el cine”; Vampiros alquimistas, tradiciones que confluyen en el imaginario colonial; Vampiros paródicos tropicales; Explicaciones sobrenaturales y otros terrores decimonónicos; Como parte de la franja "Érase una vez en el Museo", se llevaron a cabo los eventos: Conversatorio con Juan Álvarez: “Del archivo a la creación: dos novelas bogotanas”; Taller “El Prado en mis manos. Juguemos a leer obras de arte”; Recorrido urbano a Universidad Nacional; Recorrido a Biblioteca Nacional; Visita comentada con Fabio Zambrano, curador de la exposición "1938, el sueño de una capital moderna"; Lanzamiento del catálogo de la exposición 1938, el sueño de una capital moderna, Casa Sámano a cargo de Fabio Zambrano; 1938: El inicio del gobierno urbano en Bogotá; Bogotá 1938, a través del lente de Gumersindo Cuéllar”; charla con Diana Farley Rodríguez; socialización de la Beca del IDPC, a cargo de los ganadores del estímulo: Juan Pablo Arango y Jairo Hernández; La construcción de la Avenida Caracas y las transformaciones de la Bogotá de los años treinta. Charla con Fernando Rojas, y taller "Entre dos mundos"; Segundo laboratorio "Vivir el patrimonio desde la primera infancia"; “Érase una vez en el Museo"; Intercambios pedagógicos de ciudad, en el marco de la exposición "Yo también tengo esa foto, el álbum familiar de Bogotá":</t>
  </si>
  <si>
    <t>Hasta el corte del cuarto trimestre de 2018 se hizo  entrega de 56 estímulos así: 3 estímulos en la modalidad de apoyo concertado, 35 estímulos en la modalidad de Jurados, 5 estímulos en la modalidad de Beca y 13 estímulos en la modalidad de premio. Resoluciones 184, 201, 230, 284, 219, 287, 308, 310, 322, 352, 399, 414, 417, 426, 440, 609, 633, 667, 686, 536, 537 y 587  de 2018 y contratos de apoyo 399, 414 y 417 de 2018.</t>
  </si>
  <si>
    <t>Mesa de trabajo para la política pública LGBTI: Se desarrollaron dos talleres sobre patrimonio cultural inmaterial y postulación a la LRPCI del ámbito distrital, lo cual incluyó el diseño metodológico, preparación y desarrollo de los mismos. A través de dichas sesiones se elaboró una cartografía sociocultural de la población LGBTI, se trabajó la organización social de las distintas identidades de género que se presentan es la comunidad LGBTI, así como las prácticas culturales que de manera cotidiana se desarrollan y se identificaron espacios de encuentro, solidaridad, esparcimiento y consumo cultural vinculados al movimiento LGBTI, así como los trayectos y redes comunitarias presentes en la ciudad. Con estas acciones la meta de implementación de dicho plan de acción se ha cumplido, así como el compromiso del IDPC frente al acompañamiento técnico para la solicitud de inclusión en la LRPCI distrital de “la marcha LGBTI de Bogotá”.
Acompañamiento población raizal: En el marco del proceso de solicitud de inclusión de la semana raizal en la LRPCI del ámbito distrital, los consejeros raizales (consejo de cultura raizal) manifestaron su decisión de desistir del proceso. El IDPC solicitó el envío formal de desistimiento al acompañamiento técnico,y aunque no se ha recibido tal comunicación por parte de ORFA, el IDPC da por terminada la asesoría a la organización.
Asesoría Club Bogotá PingPong: Atendiendo a una solicitud ciudadana, se adelantó una reunión de asesoría con el ciudadano Israel Guauque, interesado en adelantar acciones de salvaguardia para el “Club Bogotá Pingpong” de tenis de mesa, ubicado en el centro histórico de la ciudad. Se definieron acciones de apoyo y se envió la documentación mencionada en la reunión referente a patrimonio inmaterial y procedimiento de inclusión en LRPCI Distrital, acorde con los compromisos establecidos.</t>
  </si>
  <si>
    <t>1. Ricardo Moros Urbina. Imagen de una Bogotá en Cambio 
2. 1938. El sueño de una capital moderna
Lanzamiento del libro de Moros Urbina en la Biblioteca Nacional de Colombia.
Artes finales de los títulos para el año 2019: Agenda 2019 sobre esculturas modernas en espacio público y las re impresiones de: Oriéntate, los Cerros son nuestro norte; La Carrera de la modernidad; La Magdalena, consolidación urbana de una antigua quinta y Alberto Manrique Martín. A su vez, se continuó con el proceso editorial y de diseño del título "Yo también tengo esa foto! El álbum familiar de Bogotá".</t>
  </si>
  <si>
    <t>POA 2018 versión Seguimiento Trim. 4</t>
  </si>
  <si>
    <t>Desde la Subdirección de Divulgación se realizó el levantamiento de información pertinente para la redacción de los textos de sala para la exposición temporal ¡Yo también tengo esa foto! El Álbum Familiar de Bogotá y la consiguiente selección de materiales, a partir de los cuales se realizará la propuesta de exhibición, producción y montaje de la muestra. El área de publicaciones realizará durante los próximos meses el diseño y producción de un libro asociado al tema. A su vez, se terminó de recopilar las imágenes de distintos archivos para conformar el libro Disputas monumentales, dando por terminado el proceso de investigación de este título. Por otra parte, se contó con los textos finales del tema de escultura moderna en espacio público en Bogotá, los cuales harán parte de la publicación Agenda 2019 IDPC. 
Museo de Bogotá, colección permanente: durante el mes de noviembre se continuó el proceso de curaduría para 5 salas de exposición ubicadas en el segundo piso de la Casa, proceso que incluye la gestión y tramite de material audiovisual (imágenes, videos y audios).- Así mismo, se continuo con el acompañamiento a la producción del aplicativo para la maqueta ubicada en la sala introductoria.</t>
  </si>
  <si>
    <t>73 asesorías atendidas: 
34 asesorías corresponden a solicitudes presenciales requeridas por usuarios externos (estudiantes, investigadores, entre otros) los cuales consultaron 59 títulos de publicaciones. Adicional se atendió 20 solicitudes vía correo institucional a los cuales se enviaron 5 archivos digitales. También se atendieron usuarios internos (funcionarios de la Entidad y pasantes), los cuales consultaron títulos de publicaciones y CD (archivos digitales). Para un total de 305 usuarios atendidos.</t>
  </si>
  <si>
    <t>Reuniones de trabajo para la actualización de procesos, procedimientos, mapa de riesgos, riesgos de corrupción y plan operativo entre otros a cargo de la Subdirección de Divulgación.</t>
  </si>
  <si>
    <t>Se entrega las hojas de vida de indicadores de procesos con seguimiento a noviembre de 2018.</t>
  </si>
  <si>
    <t xml:space="preserve">Entendiendo el Plan de Comunicaciones como un documento que define los objetivos y estrategias para direccionar toda la política de comunicaciones, el fin es que sea presentado en el primer trimestre del año. Es por eso que en octubre, al no contar con una propuesta final del Plan de Comunicaciones, se replanteó esta actividad y se propuso adelantar una matriz que permitiera identificar las audiencias y los recursos con los que cuenta la Oficina de Comunicaciones. El análisis de la recepción de solicitudes y cómo funcionan los diferentes canales de comunicación quedó consignado en el Diagnóstico de Necesidades, en el que se discrimina la comunicación externa e interna. Este diganóstico es el insumo y punto de partida para la definición de los objetivos estratégicos que estructurarán el PLan de Comuniciones 2019, documento que será presentado en el mes de enero para su probación y puesta en marcha. </t>
  </si>
  <si>
    <t xml:space="preserve">El Diagnóstico de Necesidades es un insumo plara definir las estrategias del próximo año y está discriminado por Comunicación Interna y Externa. A pesar de que no se ha estructurado el Plan de Comunicaciones, todas las actividades que desarrollamos están estructuradas a partir de la Política de Comunicaciones y una dinámica de trabajo establecida a través de los procedimientos de Comunicación Interna y Externa. </t>
  </si>
  <si>
    <t xml:space="preserve">1. Diagnóstico de necesidades: </t>
  </si>
  <si>
    <t xml:space="preserve">1. Diagnóstico de necesidades:
https://drive.google.com/drive/u/0/folders/1tOl3oQyfYjf93OQDCcDpx6UXZ1cP2aH5?ogsrc=32
 2. Cuadro Planeación y Seguimiento
3. Cronograma de actividades
4. Gestión de medios </t>
  </si>
  <si>
    <t xml:space="preserve">Apoyo en la inauguración de la exposición 1. Yo también tengo esa foto, el álbum familiar de Bogotá", en la sede de la Casa Sámano  inaugurada el 21 de diciembre de 2018. </t>
  </si>
  <si>
    <t>Si bien se dio orientar en el desarrollo de los procesos de contratación, así como los trámites jurídico/legales de la Subdirección de Divulgación, algunos proceso se declararon desiertos y otros no llegaron al final de su etapa precontractual, como muestra el archivo de seguimiento del PAA 2018.</t>
  </si>
  <si>
    <t>Se brindó el apoyo solicitado y requerido en el desarrollo de los procesos de contratación, así como los trámites jurídico/legales de la Subdirección de Divulgación, algunos proceso se declararon desiertos y otros no llegaron al final de su etapa precontractual, como muestra el archivo de seguimiento del PAA 2018.</t>
  </si>
  <si>
    <t>Apoyo permanente al equipo de Sudirección General en el suministro del informe de gestión anual del IDPC.</t>
  </si>
  <si>
    <t>Correos de solicitud de información, matriz de seguimiento de proyectos de inversión, hoja de vida de seguimiento a indicadores, presentaciones y reuniones con equipos coordinadores del IDPC.</t>
  </si>
  <si>
    <t>Acompañamiento y apoyo en la gestión documental de archivo en el Centro documental y registro de colecciones del mismo.</t>
  </si>
  <si>
    <t>Seguimiento y apoyo a requerimientos desde gestión documental y jurídica para mantener el inventario docvumental de carpetas contractuasles de los años 2016, 2017 y 2018.</t>
  </si>
  <si>
    <t>Apoyo en la entrega de datos requeridos para el informe de gestión del IDPC mediante herramientas como PAA 2018, matriz de seguimiento y hoja de vida de seguimiento de indicadores.</t>
  </si>
  <si>
    <t>Verificar los diferentes correos de entrega de información requeridos por la subdirección general del IDPC.</t>
  </si>
  <si>
    <t>Despues de la auditoria regular de la Contraloría Distrital se debe revisar las responsabilidades dentro del plan de mejoramiento presentado ante la Contraloría, para su respectiva ejecución a partir del siguiente semestre. Se atendió la auditoria de Control Interno de Seguimiento al POA 2018 y se trabaja en un plan de actividades de actualización de documentos y del SIG.</t>
  </si>
  <si>
    <t>Despues de la auditoria regular de la Contraloría Distrital y revisadas las responsabilidades dentro del plan de mejoramiento presentado ante la Contraloría, se inicia el seguimiento a la ejecución del plan propuesto. Se trabaja hasta el mes de diciembre en la actualización de procedimientos requeridos para iniciar el trámite de OPAS.</t>
  </si>
  <si>
    <t>Informes mensuales del contratista a cargo de las actividades de planeación de la Subdirección de Divulgación. Y actas de reunión con atención al ciudadano.</t>
  </si>
  <si>
    <t>Reuniones de asesoría con el profesional asignado por el equipo SIG.</t>
  </si>
  <si>
    <t>Identificación, actualización, monitoreo y evaluación del seguimiento de riesgos de procesos  2018.
Seguimiento a riesgos de corrupción 2018 cuatrimestre III.</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</si>
</sst>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 #,##0_-;_-* &quot;-&quot;_-;_-@_-"/>
    <numFmt numFmtId="43" formatCode="_-* #,##0.00_-;\-* #,##0.00_-;_-* &quot;-&quot;??_-;_-@_-"/>
    <numFmt numFmtId="164" formatCode="_-* #,##0\ _€_-;\-* #,##0\ _€_-;_-* &quot;-&quot;\ _€_-;_-@_-"/>
    <numFmt numFmtId="165" formatCode="_ * #,##0.00_ ;_ * \-#,##0.00_ ;_ * &quot;-&quot;??_ ;_ @_ "/>
    <numFmt numFmtId="166" formatCode="0.0%"/>
    <numFmt numFmtId="167" formatCode="_-* #,##0\ _€_-;\-* #,##0\ _€_-;_-* \-?\ _€_-;_-@_-"/>
    <numFmt numFmtId="168" formatCode="_-* #,##0_-;\-* #,##0_-;_-* &quot;-&quot;??_-;_-@_-"/>
  </numFmts>
  <fonts count="42" x14ac:knownFonts="1">
    <font>
      <sz val="11"/>
      <color theme="1"/>
      <name val="Calibri"/>
      <family val="2"/>
      <scheme val="minor"/>
    </font>
    <font>
      <sz val="10"/>
      <name val="Arial"/>
      <family val="2"/>
    </font>
    <font>
      <sz val="9"/>
      <color indexed="81"/>
      <name val="Tahoma"/>
      <family val="2"/>
    </font>
    <font>
      <b/>
      <sz val="9"/>
      <color indexed="81"/>
      <name val="Tahoma"/>
      <family val="2"/>
    </font>
    <font>
      <sz val="11"/>
      <color indexed="8"/>
      <name val="Calibri"/>
      <family val="2"/>
    </font>
    <font>
      <sz val="10"/>
      <name val="Arial Narrow"/>
      <family val="2"/>
    </font>
    <font>
      <b/>
      <sz val="12"/>
      <name val="Arial Narrow"/>
      <family val="2"/>
    </font>
    <font>
      <sz val="12"/>
      <name val="Arial Narrow"/>
      <family val="2"/>
    </font>
    <font>
      <b/>
      <sz val="10"/>
      <name val="Arial Narrow"/>
      <family val="2"/>
    </font>
    <font>
      <b/>
      <sz val="11"/>
      <name val="Arial Narrow"/>
      <family val="2"/>
    </font>
    <font>
      <sz val="14"/>
      <name val="Arial"/>
      <family val="2"/>
    </font>
    <font>
      <sz val="12"/>
      <name val="Arial"/>
      <family val="2"/>
    </font>
    <font>
      <sz val="16"/>
      <name val="Arial"/>
      <family val="2"/>
    </font>
    <font>
      <b/>
      <sz val="11"/>
      <name val="Arial"/>
      <family val="2"/>
    </font>
    <font>
      <sz val="11"/>
      <name val="Arial"/>
      <family val="2"/>
    </font>
    <font>
      <b/>
      <sz val="16"/>
      <name val="Arial Narrow"/>
      <family val="2"/>
    </font>
    <font>
      <b/>
      <i/>
      <sz val="11"/>
      <name val="Arial"/>
      <family val="2"/>
    </font>
    <font>
      <b/>
      <sz val="14"/>
      <name val="Arial"/>
      <family val="2"/>
    </font>
    <font>
      <b/>
      <sz val="16"/>
      <name val="Arial"/>
      <family val="2"/>
    </font>
    <font>
      <b/>
      <sz val="12"/>
      <name val="Arial"/>
      <family val="2"/>
    </font>
    <font>
      <b/>
      <sz val="10"/>
      <color indexed="8"/>
      <name val="Calibri"/>
      <family val="2"/>
    </font>
    <font>
      <sz val="10"/>
      <color indexed="8"/>
      <name val="Calibri"/>
      <family val="2"/>
    </font>
    <font>
      <b/>
      <sz val="14"/>
      <name val="Arial Narrow"/>
      <family val="2"/>
    </font>
    <font>
      <sz val="10"/>
      <color theme="1"/>
      <name val="Calibri"/>
      <family val="2"/>
      <scheme val="minor"/>
    </font>
    <font>
      <b/>
      <sz val="10"/>
      <color theme="1"/>
      <name val="Calibri"/>
      <family val="2"/>
      <scheme val="minor"/>
    </font>
    <font>
      <sz val="10"/>
      <color rgb="FF000000"/>
      <name val="Calibri"/>
      <family val="2"/>
      <scheme val="minor"/>
    </font>
    <font>
      <sz val="16"/>
      <color theme="1"/>
      <name val="Arial"/>
      <family val="2"/>
    </font>
    <font>
      <b/>
      <sz val="11"/>
      <color theme="1"/>
      <name val="Calibri"/>
      <family val="2"/>
      <scheme val="minor"/>
    </font>
    <font>
      <sz val="11"/>
      <color rgb="FFFF0000"/>
      <name val="Arial"/>
      <family val="2"/>
    </font>
    <font>
      <sz val="12"/>
      <color rgb="FFFF0000"/>
      <name val="Arial Narrow"/>
      <family val="2"/>
    </font>
    <font>
      <b/>
      <sz val="12"/>
      <color theme="1"/>
      <name val="Arial Narrow"/>
      <family val="2"/>
    </font>
    <font>
      <sz val="12"/>
      <color theme="1"/>
      <name val="Arial Narrow"/>
      <family val="2"/>
    </font>
    <font>
      <sz val="12"/>
      <color theme="0"/>
      <name val="Arial Narrow"/>
      <family val="2"/>
    </font>
    <font>
      <sz val="8"/>
      <name val="Arial"/>
      <family val="2"/>
    </font>
    <font>
      <b/>
      <sz val="12"/>
      <color theme="0"/>
      <name val="Arial Narrow"/>
      <family val="2"/>
    </font>
    <font>
      <b/>
      <sz val="11"/>
      <color theme="0"/>
      <name val="Arial"/>
      <family val="2"/>
    </font>
    <font>
      <u/>
      <sz val="11"/>
      <color theme="10"/>
      <name val="Calibri"/>
      <family val="2"/>
      <scheme val="minor"/>
    </font>
    <font>
      <u/>
      <sz val="11"/>
      <color theme="11"/>
      <name val="Calibri"/>
      <family val="2"/>
      <scheme val="minor"/>
    </font>
    <font>
      <sz val="11"/>
      <color theme="1"/>
      <name val="Calibri"/>
      <family val="2"/>
      <scheme val="minor"/>
    </font>
    <font>
      <sz val="12"/>
      <color theme="1"/>
      <name val="Arial"/>
      <family val="2"/>
    </font>
    <font>
      <b/>
      <sz val="12"/>
      <color theme="1"/>
      <name val="Arial"/>
      <family val="2"/>
    </font>
    <font>
      <sz val="9"/>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bottom/>
      <diagonal/>
    </border>
    <border>
      <left/>
      <right style="medium">
        <color indexed="64"/>
      </right>
      <top/>
      <bottom style="hair">
        <color indexed="64"/>
      </bottom>
      <diagonal/>
    </border>
    <border>
      <left/>
      <right/>
      <top style="dotted">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dotted">
        <color indexed="64"/>
      </top>
      <bottom style="hair">
        <color indexed="64"/>
      </bottom>
      <diagonal/>
    </border>
    <border>
      <left/>
      <right style="medium">
        <color indexed="64"/>
      </right>
      <top style="dotted">
        <color indexed="64"/>
      </top>
      <bottom style="hair">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hair">
        <color indexed="64"/>
      </top>
      <bottom/>
      <diagonal/>
    </border>
    <border>
      <left/>
      <right style="hair">
        <color indexed="64"/>
      </right>
      <top style="hair">
        <color indexed="64"/>
      </top>
      <bottom/>
      <diagonal/>
    </border>
    <border>
      <left style="medium">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hair">
        <color indexed="64"/>
      </right>
      <top/>
      <bottom/>
      <diagonal/>
    </border>
    <border>
      <left style="hair">
        <color indexed="64"/>
      </left>
      <right/>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dotted">
        <color indexed="64"/>
      </left>
      <right style="dotted">
        <color indexed="64"/>
      </right>
      <top style="dotted">
        <color indexed="64"/>
      </top>
      <bottom style="dotted">
        <color indexed="64"/>
      </bottom>
      <diagonal/>
    </border>
  </borders>
  <cellStyleXfs count="52">
    <xf numFmtId="0" fontId="0" fillId="0" borderId="0"/>
    <xf numFmtId="164" fontId="4" fillId="0" borderId="0" applyFont="0" applyFill="0" applyBorder="0" applyAlignment="0" applyProtection="0"/>
    <xf numFmtId="165" fontId="1" fillId="0" borderId="0" applyFont="0" applyFill="0" applyBorder="0" applyAlignment="0" applyProtection="0"/>
    <xf numFmtId="0" fontId="1"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43" fontId="38" fillId="0" borderId="0" applyFont="0" applyFill="0" applyBorder="0" applyAlignment="0" applyProtection="0"/>
    <xf numFmtId="0" fontId="38" fillId="0" borderId="0"/>
    <xf numFmtId="9" fontId="38" fillId="0" borderId="0" applyFont="0" applyFill="0" applyBorder="0" applyAlignment="0" applyProtection="0"/>
    <xf numFmtId="41" fontId="38" fillId="0" borderId="0" applyFont="0" applyFill="0" applyBorder="0" applyAlignment="0" applyProtection="0"/>
  </cellStyleXfs>
  <cellXfs count="404">
    <xf numFmtId="0" fontId="0" fillId="0" borderId="0" xfId="0"/>
    <xf numFmtId="0" fontId="7" fillId="0" borderId="0" xfId="0" applyFont="1"/>
    <xf numFmtId="0" fontId="7" fillId="0" borderId="0" xfId="0" applyFont="1" applyAlignment="1">
      <alignment horizontal="center" vertical="center"/>
    </xf>
    <xf numFmtId="0" fontId="7" fillId="0" borderId="0" xfId="0" applyFont="1" applyAlignment="1">
      <alignment horizontal="center"/>
    </xf>
    <xf numFmtId="0" fontId="6" fillId="0" borderId="0" xfId="0" applyFont="1"/>
    <xf numFmtId="0" fontId="7" fillId="0" borderId="1" xfId="0" applyFont="1" applyBorder="1" applyAlignment="1">
      <alignment horizontal="center"/>
    </xf>
    <xf numFmtId="0" fontId="8" fillId="2" borderId="0" xfId="0" applyFont="1" applyFill="1" applyBorder="1" applyAlignment="1">
      <alignment horizontal="left"/>
    </xf>
    <xf numFmtId="0" fontId="8" fillId="2" borderId="0" xfId="0" applyFont="1" applyFill="1" applyBorder="1" applyAlignment="1">
      <alignment horizontal="center"/>
    </xf>
    <xf numFmtId="0" fontId="6" fillId="2" borderId="0" xfId="0" applyFont="1" applyFill="1" applyBorder="1" applyAlignment="1"/>
    <xf numFmtId="0" fontId="7" fillId="2" borderId="0" xfId="0" applyFont="1" applyFill="1"/>
    <xf numFmtId="0" fontId="7" fillId="0" borderId="0" xfId="0" applyFont="1" applyFill="1"/>
    <xf numFmtId="0" fontId="7" fillId="2" borderId="0" xfId="0" applyFont="1" applyFill="1" applyBorder="1"/>
    <xf numFmtId="0" fontId="10" fillId="2" borderId="1" xfId="0" applyFont="1" applyFill="1" applyBorder="1" applyAlignment="1">
      <alignment horizontal="center" vertical="center"/>
    </xf>
    <xf numFmtId="0" fontId="14" fillId="0" borderId="0"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2" borderId="0" xfId="0" applyFont="1" applyFill="1" applyAlignment="1">
      <alignment horizontal="center" vertical="center"/>
    </xf>
    <xf numFmtId="0" fontId="8" fillId="2" borderId="3" xfId="0" applyFont="1" applyFill="1" applyBorder="1" applyAlignment="1">
      <alignment horizontal="left"/>
    </xf>
    <xf numFmtId="0" fontId="6" fillId="2" borderId="4" xfId="0" applyFont="1" applyFill="1" applyBorder="1" applyAlignment="1"/>
    <xf numFmtId="0" fontId="13" fillId="4" borderId="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3" xfId="0" applyFont="1" applyFill="1" applyBorder="1" applyAlignment="1">
      <alignment horizontal="left"/>
    </xf>
    <xf numFmtId="0" fontId="13" fillId="2" borderId="0" xfId="0" applyFont="1" applyFill="1" applyBorder="1" applyAlignment="1">
      <alignment horizontal="left"/>
    </xf>
    <xf numFmtId="0" fontId="13" fillId="2" borderId="0" xfId="0" applyFont="1" applyFill="1" applyBorder="1" applyAlignment="1"/>
    <xf numFmtId="0" fontId="13" fillId="2" borderId="4" xfId="0" applyFont="1" applyFill="1" applyBorder="1" applyAlignment="1"/>
    <xf numFmtId="0" fontId="14" fillId="0" borderId="3" xfId="0" applyFont="1" applyBorder="1" applyAlignment="1">
      <alignment horizontal="center" vertical="center"/>
    </xf>
    <xf numFmtId="0" fontId="14" fillId="0" borderId="0" xfId="0" applyFont="1" applyBorder="1" applyAlignment="1">
      <alignment horizontal="center" vertical="center"/>
    </xf>
    <xf numFmtId="0" fontId="14" fillId="2" borderId="0" xfId="0" applyFont="1" applyFill="1" applyBorder="1" applyAlignment="1">
      <alignment horizontal="center" vertical="center"/>
    </xf>
    <xf numFmtId="0" fontId="14" fillId="0" borderId="0" xfId="0" applyFont="1" applyBorder="1" applyAlignment="1">
      <alignment horizontal="center"/>
    </xf>
    <xf numFmtId="0" fontId="14" fillId="0" borderId="0" xfId="0" applyFont="1" applyBorder="1"/>
    <xf numFmtId="0" fontId="14" fillId="0" borderId="4" xfId="0" applyFont="1" applyBorder="1"/>
    <xf numFmtId="0" fontId="16" fillId="2" borderId="0"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3" fillId="2" borderId="0" xfId="0" applyFont="1" applyFill="1" applyBorder="1" applyAlignment="1">
      <alignment horizontal="center"/>
    </xf>
    <xf numFmtId="0" fontId="13" fillId="2" borderId="0" xfId="0" applyFont="1" applyFill="1" applyBorder="1" applyAlignment="1">
      <alignment vertical="center" wrapText="1"/>
    </xf>
    <xf numFmtId="167" fontId="13" fillId="4" borderId="1" xfId="0" applyNumberFormat="1" applyFont="1" applyFill="1" applyBorder="1" applyAlignment="1">
      <alignment horizontal="center" vertical="center" wrapText="1"/>
    </xf>
    <xf numFmtId="167" fontId="13" fillId="0" borderId="0" xfId="0" applyNumberFormat="1" applyFont="1" applyFill="1" applyBorder="1" applyAlignment="1">
      <alignment horizontal="center" vertical="center" wrapText="1"/>
    </xf>
    <xf numFmtId="0" fontId="13" fillId="0" borderId="0" xfId="0" applyFont="1" applyFill="1" applyBorder="1" applyAlignment="1">
      <alignment vertical="center" wrapText="1"/>
    </xf>
    <xf numFmtId="0" fontId="13" fillId="2" borderId="4" xfId="0" applyFont="1" applyFill="1" applyBorder="1" applyAlignment="1">
      <alignment vertical="center" wrapText="1"/>
    </xf>
    <xf numFmtId="167" fontId="13" fillId="4" borderId="5" xfId="0" applyNumberFormat="1" applyFont="1" applyFill="1" applyBorder="1" applyAlignment="1">
      <alignment horizontal="center" vertical="center" wrapText="1"/>
    </xf>
    <xf numFmtId="0" fontId="14" fillId="0" borderId="3"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0" xfId="0" applyFont="1" applyFill="1" applyBorder="1" applyAlignment="1">
      <alignment vertical="center" wrapText="1"/>
    </xf>
    <xf numFmtId="0" fontId="19" fillId="2" borderId="4" xfId="0" applyFont="1" applyFill="1" applyBorder="1" applyAlignment="1">
      <alignment vertical="center" wrapText="1"/>
    </xf>
    <xf numFmtId="0" fontId="23" fillId="0" borderId="0" xfId="0" applyFont="1"/>
    <xf numFmtId="0" fontId="24" fillId="4" borderId="6" xfId="0" applyFont="1" applyFill="1" applyBorder="1" applyAlignment="1">
      <alignment horizontal="center" vertical="center" wrapText="1"/>
    </xf>
    <xf numFmtId="0" fontId="24" fillId="4" borderId="8" xfId="0" applyFont="1" applyFill="1" applyBorder="1" applyAlignment="1">
      <alignment horizontal="center" vertical="center" wrapText="1"/>
    </xf>
    <xf numFmtId="0" fontId="24" fillId="4" borderId="9" xfId="0" applyFont="1" applyFill="1" applyBorder="1" applyAlignment="1">
      <alignment horizontal="center" vertical="center" wrapText="1"/>
    </xf>
    <xf numFmtId="0" fontId="23" fillId="0" borderId="1" xfId="0" applyFont="1" applyBorder="1" applyAlignment="1">
      <alignment vertical="center" wrapText="1"/>
    </xf>
    <xf numFmtId="0" fontId="25" fillId="0" borderId="1" xfId="0" applyFont="1" applyBorder="1" applyAlignment="1">
      <alignment vertical="center" wrapText="1"/>
    </xf>
    <xf numFmtId="0" fontId="23" fillId="0" borderId="10" xfId="0" applyFont="1" applyBorder="1" applyAlignment="1">
      <alignment vertical="center" wrapText="1"/>
    </xf>
    <xf numFmtId="0" fontId="7" fillId="0" borderId="11" xfId="0" applyFont="1" applyBorder="1" applyAlignment="1">
      <alignment horizontal="center"/>
    </xf>
    <xf numFmtId="0" fontId="23" fillId="0" borderId="1" xfId="0" applyFont="1" applyBorder="1" applyAlignment="1">
      <alignment vertical="center"/>
    </xf>
    <xf numFmtId="0" fontId="0" fillId="0" borderId="0" xfId="0" applyAlignment="1"/>
    <xf numFmtId="0" fontId="23" fillId="5" borderId="1" xfId="0" applyFont="1" applyFill="1" applyBorder="1" applyAlignment="1">
      <alignment vertical="center"/>
    </xf>
    <xf numFmtId="0" fontId="14" fillId="0" borderId="12" xfId="0" applyFont="1" applyBorder="1" applyAlignment="1">
      <alignment vertical="center" wrapText="1"/>
    </xf>
    <xf numFmtId="0" fontId="13" fillId="3" borderId="13" xfId="0" applyFont="1" applyFill="1" applyBorder="1" applyAlignment="1">
      <alignment horizontal="center" vertical="center" wrapText="1"/>
    </xf>
    <xf numFmtId="0" fontId="13" fillId="3" borderId="14" xfId="0" applyFont="1" applyFill="1" applyBorder="1" applyAlignment="1">
      <alignment horizontal="center" vertical="center"/>
    </xf>
    <xf numFmtId="0" fontId="23" fillId="0" borderId="15" xfId="0" applyFont="1" applyBorder="1" applyAlignment="1">
      <alignment vertical="center" wrapText="1"/>
    </xf>
    <xf numFmtId="0" fontId="23" fillId="0" borderId="16" xfId="0" applyFont="1" applyBorder="1" applyAlignment="1">
      <alignment vertical="center" wrapText="1"/>
    </xf>
    <xf numFmtId="0" fontId="23" fillId="0" borderId="17" xfId="0" applyFont="1" applyBorder="1" applyAlignment="1">
      <alignment vertical="center" wrapText="1"/>
    </xf>
    <xf numFmtId="0" fontId="23" fillId="5" borderId="16" xfId="0" applyFont="1" applyFill="1" applyBorder="1" applyAlignment="1">
      <alignment vertical="center" wrapText="1"/>
    </xf>
    <xf numFmtId="0" fontId="14" fillId="2" borderId="18"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0" xfId="0" applyFont="1" applyFill="1" applyBorder="1" applyAlignment="1">
      <alignment vertical="center" wrapText="1"/>
    </xf>
    <xf numFmtId="0" fontId="14" fillId="2" borderId="12" xfId="0" applyFont="1" applyFill="1" applyBorder="1" applyAlignment="1">
      <alignment horizontal="left" vertical="center" wrapText="1"/>
    </xf>
    <xf numFmtId="0" fontId="14" fillId="2" borderId="19" xfId="0" applyFont="1" applyFill="1" applyBorder="1" applyAlignment="1">
      <alignment horizontal="left" vertical="center" wrapText="1"/>
    </xf>
    <xf numFmtId="0" fontId="13" fillId="2" borderId="0" xfId="0" applyFont="1" applyFill="1" applyBorder="1" applyAlignment="1">
      <alignment horizontal="center" vertical="center"/>
    </xf>
    <xf numFmtId="0" fontId="13" fillId="2" borderId="20" xfId="0" applyFont="1" applyFill="1" applyBorder="1" applyAlignment="1">
      <alignment horizontal="center" wrapText="1"/>
    </xf>
    <xf numFmtId="0" fontId="13" fillId="2" borderId="20" xfId="0" applyFont="1" applyFill="1" applyBorder="1" applyAlignment="1">
      <alignment horizontal="center"/>
    </xf>
    <xf numFmtId="0" fontId="7" fillId="0" borderId="21" xfId="0" applyFont="1" applyBorder="1" applyAlignment="1">
      <alignment horizontal="center"/>
    </xf>
    <xf numFmtId="0" fontId="7" fillId="0" borderId="22" xfId="0" applyFont="1" applyBorder="1" applyAlignment="1">
      <alignment horizontal="center"/>
    </xf>
    <xf numFmtId="49" fontId="26" fillId="0" borderId="1" xfId="0" applyNumberFormat="1" applyFont="1" applyBorder="1" applyAlignment="1">
      <alignment horizontal="center" vertical="center"/>
    </xf>
    <xf numFmtId="0" fontId="13" fillId="4" borderId="1" xfId="0" applyFont="1" applyFill="1" applyBorder="1" applyAlignment="1">
      <alignment horizontal="center" vertical="center" wrapText="1"/>
    </xf>
    <xf numFmtId="0" fontId="12" fillId="0" borderId="1" xfId="0" applyFont="1" applyBorder="1" applyAlignment="1">
      <alignment horizontal="center" vertical="center"/>
    </xf>
    <xf numFmtId="0" fontId="13" fillId="2" borderId="23" xfId="0" applyFont="1" applyFill="1" applyBorder="1" applyAlignment="1" applyProtection="1">
      <alignment horizontal="center" vertical="center" wrapText="1"/>
      <protection locked="0"/>
    </xf>
    <xf numFmtId="0" fontId="14" fillId="0" borderId="13" xfId="0" applyFont="1" applyBorder="1" applyAlignment="1" applyProtection="1">
      <alignment horizontal="left" vertical="center" wrapText="1"/>
      <protection locked="0"/>
    </xf>
    <xf numFmtId="0" fontId="9" fillId="2" borderId="2" xfId="0" applyFont="1" applyFill="1" applyBorder="1" applyAlignment="1" applyProtection="1">
      <alignment horizontal="center" vertical="center" wrapText="1"/>
      <protection locked="0"/>
    </xf>
    <xf numFmtId="0" fontId="7" fillId="0" borderId="0" xfId="0" applyFont="1" applyAlignment="1" applyProtection="1">
      <alignment horizontal="center" vertical="center"/>
      <protection locked="0"/>
    </xf>
    <xf numFmtId="0" fontId="7" fillId="0" borderId="0" xfId="0" applyFont="1" applyAlignment="1" applyProtection="1">
      <alignment horizontal="center"/>
      <protection locked="0"/>
    </xf>
    <xf numFmtId="0" fontId="7" fillId="0" borderId="0" xfId="0" applyFont="1" applyProtection="1">
      <protection locked="0"/>
    </xf>
    <xf numFmtId="0" fontId="6" fillId="0" borderId="0" xfId="0" applyFont="1" applyProtection="1">
      <protection locked="0"/>
    </xf>
    <xf numFmtId="2" fontId="14" fillId="0" borderId="1" xfId="0" applyNumberFormat="1" applyFont="1" applyFill="1" applyBorder="1" applyAlignment="1" applyProtection="1">
      <alignment vertical="center" wrapText="1"/>
      <protection locked="0"/>
    </xf>
    <xf numFmtId="167" fontId="13" fillId="4" borderId="5" xfId="0" applyNumberFormat="1" applyFont="1" applyFill="1" applyBorder="1" applyAlignment="1" applyProtection="1">
      <alignment horizontal="center" vertical="center" wrapText="1"/>
      <protection locked="0"/>
    </xf>
    <xf numFmtId="166" fontId="14" fillId="0" borderId="1" xfId="4" applyNumberFormat="1" applyFont="1" applyFill="1" applyBorder="1" applyAlignment="1" applyProtection="1">
      <alignment vertical="center" wrapText="1"/>
      <protection locked="0"/>
    </xf>
    <xf numFmtId="0" fontId="7" fillId="0" borderId="0" xfId="0" applyFont="1" applyFill="1" applyProtection="1">
      <protection locked="0"/>
    </xf>
    <xf numFmtId="0" fontId="14" fillId="0" borderId="1" xfId="0" applyFont="1" applyFill="1" applyBorder="1" applyAlignment="1" applyProtection="1">
      <alignment horizontal="center" vertical="center" wrapText="1"/>
      <protection locked="0"/>
    </xf>
    <xf numFmtId="0" fontId="14" fillId="0" borderId="21" xfId="0" applyFont="1" applyFill="1" applyBorder="1" applyAlignment="1" applyProtection="1">
      <alignment horizontal="left" vertical="center" wrapText="1"/>
      <protection locked="0"/>
    </xf>
    <xf numFmtId="14" fontId="14" fillId="0" borderId="1" xfId="0" applyNumberFormat="1" applyFont="1" applyFill="1" applyBorder="1" applyAlignment="1" applyProtection="1">
      <alignment horizontal="center" vertical="center"/>
      <protection locked="0"/>
    </xf>
    <xf numFmtId="0" fontId="14" fillId="0" borderId="1" xfId="0" applyNumberFormat="1" applyFont="1" applyFill="1" applyBorder="1" applyAlignment="1" applyProtection="1">
      <alignment horizontal="center" vertical="center" wrapText="1"/>
      <protection locked="0"/>
    </xf>
    <xf numFmtId="0" fontId="14" fillId="2" borderId="0"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protection locked="0"/>
    </xf>
    <xf numFmtId="0" fontId="14" fillId="0" borderId="0" xfId="0" applyNumberFormat="1" applyFont="1" applyFill="1" applyBorder="1" applyAlignment="1" applyProtection="1">
      <alignment horizontal="center" vertical="center" wrapText="1"/>
      <protection locked="0"/>
    </xf>
    <xf numFmtId="2" fontId="14" fillId="0" borderId="0" xfId="0" applyNumberFormat="1" applyFont="1" applyFill="1" applyBorder="1" applyAlignment="1" applyProtection="1">
      <alignment vertical="center" wrapText="1"/>
      <protection locked="0"/>
    </xf>
    <xf numFmtId="167" fontId="14" fillId="0" borderId="0" xfId="0" applyNumberFormat="1" applyFont="1" applyFill="1" applyBorder="1" applyAlignment="1" applyProtection="1">
      <alignment horizontal="center" vertical="center" wrapText="1"/>
      <protection locked="0"/>
    </xf>
    <xf numFmtId="0" fontId="13" fillId="4" borderId="1" xfId="0" applyFont="1" applyFill="1" applyBorder="1" applyAlignment="1" applyProtection="1">
      <alignment horizontal="center" vertical="center" wrapText="1"/>
      <protection locked="0"/>
    </xf>
    <xf numFmtId="167" fontId="13" fillId="4" borderId="1" xfId="0" applyNumberFormat="1" applyFont="1" applyFill="1" applyBorder="1" applyAlignment="1" applyProtection="1">
      <alignment horizontal="center" vertical="center" wrapText="1"/>
      <protection locked="0"/>
    </xf>
    <xf numFmtId="0" fontId="14" fillId="0" borderId="0" xfId="0" applyFont="1" applyAlignment="1" applyProtection="1">
      <alignment horizontal="center" vertical="center"/>
      <protection locked="0"/>
    </xf>
    <xf numFmtId="0" fontId="14" fillId="0" borderId="0" xfId="0" applyFont="1" applyAlignment="1" applyProtection="1">
      <alignment horizontal="center"/>
      <protection locked="0"/>
    </xf>
    <xf numFmtId="0" fontId="14" fillId="0" borderId="0" xfId="0" applyFont="1" applyProtection="1">
      <protection locked="0"/>
    </xf>
    <xf numFmtId="0" fontId="13" fillId="0" borderId="0" xfId="0" applyFont="1" applyProtection="1">
      <protection locked="0"/>
    </xf>
    <xf numFmtId="0" fontId="13" fillId="3" borderId="66" xfId="0" applyFont="1" applyFill="1" applyBorder="1" applyAlignment="1">
      <alignment horizontal="center" vertical="center" wrapText="1"/>
    </xf>
    <xf numFmtId="0" fontId="14" fillId="0" borderId="66" xfId="0" applyFont="1" applyBorder="1" applyAlignment="1">
      <alignment vertical="center" wrapText="1"/>
    </xf>
    <xf numFmtId="0" fontId="14" fillId="0" borderId="66" xfId="0" applyFont="1" applyBorder="1" applyAlignment="1" applyProtection="1">
      <alignment horizontal="center" vertical="center" wrapText="1"/>
      <protection locked="0"/>
    </xf>
    <xf numFmtId="0" fontId="27" fillId="0" borderId="0" xfId="0" applyFont="1"/>
    <xf numFmtId="0" fontId="14"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9" fontId="14" fillId="0" borderId="1" xfId="0" applyNumberFormat="1" applyFont="1" applyFill="1" applyBorder="1" applyAlignment="1" applyProtection="1">
      <alignment horizontal="center" vertical="center" wrapText="1"/>
      <protection locked="0"/>
    </xf>
    <xf numFmtId="166" fontId="28" fillId="0" borderId="1" xfId="4" applyNumberFormat="1" applyFont="1" applyFill="1" applyBorder="1" applyAlignment="1" applyProtection="1">
      <alignment vertical="center" wrapText="1"/>
      <protection locked="0"/>
    </xf>
    <xf numFmtId="0" fontId="29" fillId="0" borderId="0" xfId="0" applyFont="1" applyProtection="1">
      <protection locked="0"/>
    </xf>
    <xf numFmtId="3" fontId="14" fillId="2" borderId="1" xfId="0" applyNumberFormat="1" applyFont="1" applyFill="1" applyBorder="1" applyAlignment="1" applyProtection="1">
      <alignment horizontal="center" vertical="center" wrapText="1"/>
      <protection locked="0"/>
    </xf>
    <xf numFmtId="2" fontId="14" fillId="2" borderId="1" xfId="0" applyNumberFormat="1" applyFont="1" applyFill="1" applyBorder="1" applyAlignment="1" applyProtection="1">
      <alignment vertical="center" wrapText="1"/>
      <protection locked="0"/>
    </xf>
    <xf numFmtId="9" fontId="14" fillId="0" borderId="1" xfId="4" applyFont="1" applyFill="1" applyBorder="1" applyAlignment="1" applyProtection="1">
      <alignment horizontal="center" vertical="center" wrapText="1"/>
      <protection locked="0"/>
    </xf>
    <xf numFmtId="0" fontId="14" fillId="2" borderId="21" xfId="0" applyFont="1" applyFill="1" applyBorder="1" applyAlignment="1" applyProtection="1">
      <alignment horizontal="left" vertical="center" wrapText="1"/>
      <protection locked="0"/>
    </xf>
    <xf numFmtId="9" fontId="14" fillId="0" borderId="1" xfId="4" applyFont="1" applyFill="1" applyBorder="1" applyAlignment="1" applyProtection="1">
      <alignment vertical="center" wrapText="1"/>
      <protection locked="0"/>
    </xf>
    <xf numFmtId="0" fontId="7" fillId="0" borderId="0" xfId="0" applyFont="1" applyProtection="1">
      <protection locked="0"/>
    </xf>
    <xf numFmtId="166" fontId="14" fillId="0" borderId="1" xfId="4" applyNumberFormat="1" applyFont="1" applyFill="1" applyBorder="1" applyAlignment="1" applyProtection="1">
      <alignment vertical="center" wrapText="1"/>
      <protection locked="0"/>
    </xf>
    <xf numFmtId="0" fontId="14" fillId="2"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14" fillId="0" borderId="21" xfId="0" applyFont="1" applyFill="1" applyBorder="1" applyAlignment="1" applyProtection="1">
      <alignment horizontal="left" vertical="center" wrapText="1"/>
      <protection locked="0"/>
    </xf>
    <xf numFmtId="14" fontId="14" fillId="0" borderId="1" xfId="0" applyNumberFormat="1" applyFont="1" applyFill="1" applyBorder="1" applyAlignment="1" applyProtection="1">
      <alignment horizontal="center" vertical="center"/>
      <protection locked="0"/>
    </xf>
    <xf numFmtId="0" fontId="14" fillId="0" borderId="1" xfId="0" applyNumberFormat="1" applyFont="1" applyFill="1" applyBorder="1" applyAlignment="1" applyProtection="1">
      <alignment horizontal="center" vertical="center" wrapText="1"/>
      <protection locked="0"/>
    </xf>
    <xf numFmtId="167" fontId="14" fillId="0" borderId="5" xfId="0" applyNumberFormat="1" applyFont="1" applyFill="1" applyBorder="1" applyAlignment="1" applyProtection="1">
      <alignment horizontal="center" vertical="center" wrapText="1"/>
      <protection locked="0"/>
    </xf>
    <xf numFmtId="0" fontId="14" fillId="2" borderId="21" xfId="0" applyFont="1" applyFill="1" applyBorder="1" applyAlignment="1" applyProtection="1">
      <alignment horizontal="left" vertical="center" wrapText="1"/>
      <protection locked="0"/>
    </xf>
    <xf numFmtId="9" fontId="14" fillId="2" borderId="1" xfId="4" applyFont="1" applyFill="1" applyBorder="1" applyAlignment="1" applyProtection="1">
      <alignment horizontal="center" vertical="center" wrapText="1"/>
      <protection locked="0"/>
    </xf>
    <xf numFmtId="166" fontId="14" fillId="2" borderId="1" xfId="4" applyNumberFormat="1" applyFont="1" applyFill="1" applyBorder="1" applyAlignment="1" applyProtection="1">
      <alignment vertical="center" wrapText="1"/>
      <protection locked="0"/>
    </xf>
    <xf numFmtId="167" fontId="14" fillId="2" borderId="5" xfId="0" applyNumberFormat="1" applyFont="1" applyFill="1" applyBorder="1" applyAlignment="1" applyProtection="1">
      <alignment horizontal="center" vertical="center" wrapText="1"/>
      <protection locked="0"/>
    </xf>
    <xf numFmtId="0" fontId="7" fillId="2" borderId="0" xfId="0" applyFont="1" applyFill="1" applyProtection="1">
      <protection locked="0"/>
    </xf>
    <xf numFmtId="9" fontId="14" fillId="2" borderId="17" xfId="4" applyFont="1" applyFill="1" applyBorder="1" applyAlignment="1" applyProtection="1">
      <alignment horizontal="center" vertical="center" wrapText="1"/>
      <protection locked="0"/>
    </xf>
    <xf numFmtId="0" fontId="14" fillId="2" borderId="17" xfId="0" applyFont="1" applyFill="1" applyBorder="1" applyAlignment="1" applyProtection="1">
      <alignment horizontal="center" vertical="center" wrapText="1"/>
      <protection locked="0"/>
    </xf>
    <xf numFmtId="0" fontId="14" fillId="2" borderId="1" xfId="0" applyFont="1" applyFill="1" applyBorder="1" applyAlignment="1" applyProtection="1">
      <alignment horizontal="center" vertical="center" wrapText="1"/>
      <protection locked="0"/>
    </xf>
    <xf numFmtId="0" fontId="13" fillId="3" borderId="2"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0" fillId="2" borderId="0" xfId="0" applyFill="1"/>
    <xf numFmtId="0" fontId="7" fillId="2" borderId="0" xfId="0" applyFont="1" applyFill="1" applyAlignment="1">
      <alignment horizontal="center"/>
    </xf>
    <xf numFmtId="0" fontId="7" fillId="2" borderId="0" xfId="0" applyFont="1" applyFill="1"/>
    <xf numFmtId="0" fontId="7" fillId="2" borderId="0" xfId="0" applyFont="1" applyFill="1" applyAlignment="1">
      <alignment horizontal="center" vertical="center"/>
    </xf>
    <xf numFmtId="14" fontId="14" fillId="0" borderId="1" xfId="0" applyNumberFormat="1" applyFont="1" applyFill="1" applyBorder="1" applyAlignment="1" applyProtection="1">
      <alignment horizontal="center" vertical="center"/>
      <protection locked="0"/>
    </xf>
    <xf numFmtId="0" fontId="7" fillId="2" borderId="0" xfId="0" applyFont="1" applyFill="1" applyBorder="1" applyAlignment="1">
      <alignment horizontal="center" vertical="center"/>
    </xf>
    <xf numFmtId="0" fontId="7" fillId="2" borderId="1" xfId="0" applyFont="1" applyFill="1" applyBorder="1" applyAlignment="1">
      <alignment horizontal="center"/>
    </xf>
    <xf numFmtId="0" fontId="7" fillId="0" borderId="0" xfId="0" applyFont="1" applyProtection="1">
      <protection locked="0"/>
    </xf>
    <xf numFmtId="0" fontId="14" fillId="0" borderId="21" xfId="0" applyFont="1" applyFill="1" applyBorder="1" applyAlignment="1" applyProtection="1">
      <alignment horizontal="left" vertical="center" wrapText="1"/>
      <protection locked="0"/>
    </xf>
    <xf numFmtId="167" fontId="14" fillId="0" borderId="5" xfId="0" applyNumberFormat="1" applyFont="1" applyFill="1" applyBorder="1" applyAlignment="1" applyProtection="1">
      <alignment horizontal="center" vertical="center" wrapText="1"/>
      <protection locked="0"/>
    </xf>
    <xf numFmtId="9" fontId="14" fillId="0" borderId="1" xfId="0" applyNumberFormat="1" applyFont="1" applyFill="1" applyBorder="1" applyAlignment="1" applyProtection="1">
      <alignment horizontal="center" vertical="center" wrapText="1"/>
      <protection locked="0"/>
    </xf>
    <xf numFmtId="9" fontId="14" fillId="0" borderId="1" xfId="4" applyFont="1" applyFill="1" applyBorder="1" applyAlignment="1" applyProtection="1">
      <alignment horizontal="center" vertical="center" wrapText="1"/>
      <protection locked="0"/>
    </xf>
    <xf numFmtId="0" fontId="14" fillId="2" borderId="1" xfId="0" applyFont="1" applyFill="1" applyBorder="1" applyAlignment="1" applyProtection="1">
      <alignment horizontal="center" vertical="center" wrapText="1"/>
      <protection locked="0"/>
    </xf>
    <xf numFmtId="9" fontId="14" fillId="2" borderId="1" xfId="4" applyFont="1" applyFill="1" applyBorder="1" applyAlignment="1" applyProtection="1">
      <alignment horizontal="center" vertical="center" wrapText="1"/>
      <protection locked="0"/>
    </xf>
    <xf numFmtId="0" fontId="7" fillId="2" borderId="0" xfId="0" applyFont="1" applyFill="1" applyProtection="1">
      <protection locked="0"/>
    </xf>
    <xf numFmtId="0" fontId="6" fillId="2" borderId="0" xfId="0" applyFont="1" applyFill="1" applyBorder="1" applyAlignment="1" applyProtection="1">
      <alignment vertical="center"/>
      <protection locked="0"/>
    </xf>
    <xf numFmtId="0" fontId="30" fillId="2" borderId="0" xfId="0" applyFont="1" applyFill="1" applyBorder="1" applyAlignment="1" applyProtection="1">
      <alignment vertical="center"/>
      <protection locked="0"/>
    </xf>
    <xf numFmtId="0" fontId="7" fillId="2" borderId="0" xfId="0" applyFont="1" applyFill="1" applyAlignment="1" applyProtection="1">
      <alignment horizontal="center" vertical="center"/>
      <protection locked="0"/>
    </xf>
    <xf numFmtId="0" fontId="7" fillId="2" borderId="0" xfId="0" applyFont="1" applyFill="1" applyAlignment="1" applyProtection="1">
      <alignment horizontal="center"/>
      <protection locked="0"/>
    </xf>
    <xf numFmtId="0" fontId="6" fillId="2" borderId="0" xfId="0" applyFont="1" applyFill="1" applyProtection="1">
      <protection locked="0"/>
    </xf>
    <xf numFmtId="9" fontId="7" fillId="2" borderId="0" xfId="4" applyFont="1" applyFill="1" applyAlignment="1" applyProtection="1">
      <alignment horizontal="center" vertical="center"/>
      <protection locked="0"/>
    </xf>
    <xf numFmtId="2" fontId="7" fillId="2" borderId="0" xfId="4" applyNumberFormat="1" applyFont="1" applyFill="1" applyAlignment="1" applyProtection="1">
      <alignment horizontal="center" vertical="center"/>
      <protection locked="0"/>
    </xf>
    <xf numFmtId="0" fontId="32" fillId="2" borderId="0" xfId="0" applyFont="1" applyFill="1" applyAlignment="1" applyProtection="1">
      <alignment horizontal="center" vertical="center"/>
      <protection locked="0"/>
    </xf>
    <xf numFmtId="9" fontId="32" fillId="2" borderId="0" xfId="4" applyFont="1" applyFill="1" applyAlignment="1" applyProtection="1">
      <alignment horizontal="center" vertical="center"/>
      <protection locked="0"/>
    </xf>
    <xf numFmtId="1" fontId="14" fillId="0" borderId="1" xfId="0" applyNumberFormat="1" applyFont="1" applyFill="1" applyBorder="1" applyAlignment="1" applyProtection="1">
      <alignment vertical="center" wrapText="1"/>
      <protection locked="0"/>
    </xf>
    <xf numFmtId="0" fontId="14" fillId="0" borderId="1" xfId="0" applyFont="1" applyFill="1" applyBorder="1" applyAlignment="1" applyProtection="1">
      <alignment vertical="center" wrapText="1"/>
      <protection locked="0"/>
    </xf>
    <xf numFmtId="0" fontId="14" fillId="0" borderId="1" xfId="0" applyFont="1" applyFill="1" applyBorder="1" applyAlignment="1" applyProtection="1">
      <alignment horizontal="center" vertical="center" wrapText="1"/>
      <protection locked="0"/>
    </xf>
    <xf numFmtId="9" fontId="14" fillId="0" borderId="1" xfId="6" applyFont="1" applyFill="1" applyBorder="1" applyAlignment="1" applyProtection="1">
      <alignment horizontal="center" vertical="center" wrapText="1"/>
      <protection locked="0"/>
    </xf>
    <xf numFmtId="167" fontId="35" fillId="0" borderId="4" xfId="0" applyNumberFormat="1" applyFont="1" applyFill="1" applyBorder="1" applyAlignment="1">
      <alignment horizontal="center" vertical="center" wrapText="1"/>
    </xf>
    <xf numFmtId="0" fontId="34" fillId="2" borderId="0" xfId="0" applyFont="1" applyFill="1" applyProtection="1">
      <protection locked="0"/>
    </xf>
    <xf numFmtId="0" fontId="14" fillId="0" borderId="1" xfId="0" applyFont="1" applyFill="1" applyBorder="1" applyAlignment="1" applyProtection="1">
      <alignment horizontal="center" vertical="center" wrapText="1"/>
      <protection locked="0"/>
    </xf>
    <xf numFmtId="0" fontId="14" fillId="0" borderId="1" xfId="0" applyNumberFormat="1" applyFont="1" applyFill="1" applyBorder="1" applyAlignment="1" applyProtection="1">
      <alignment horizontal="center" vertical="center" wrapText="1"/>
      <protection locked="0"/>
    </xf>
    <xf numFmtId="0" fontId="14" fillId="2" borderId="2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center" vertical="center" wrapText="1"/>
      <protection locked="0"/>
    </xf>
    <xf numFmtId="0" fontId="14" fillId="0" borderId="1" xfId="0" applyNumberFormat="1" applyFont="1" applyFill="1" applyBorder="1" applyAlignment="1" applyProtection="1">
      <alignment horizontal="center" vertical="center" wrapText="1"/>
      <protection locked="0"/>
    </xf>
    <xf numFmtId="0" fontId="14" fillId="2" borderId="21" xfId="0" applyFont="1" applyFill="1" applyBorder="1" applyAlignment="1" applyProtection="1">
      <alignment horizontal="left" vertical="center" wrapText="1"/>
      <protection locked="0"/>
    </xf>
    <xf numFmtId="9" fontId="14" fillId="2" borderId="17" xfId="6" applyFont="1" applyFill="1" applyBorder="1" applyAlignment="1" applyProtection="1">
      <alignment horizontal="center" vertical="center" wrapText="1"/>
      <protection locked="0"/>
    </xf>
    <xf numFmtId="0" fontId="14" fillId="2" borderId="17" xfId="0" applyFont="1" applyFill="1" applyBorder="1" applyAlignment="1" applyProtection="1">
      <alignment horizontal="center" vertical="center" wrapText="1"/>
      <protection locked="0"/>
    </xf>
    <xf numFmtId="9" fontId="14" fillId="0" borderId="1" xfId="6"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9" fontId="14" fillId="0" borderId="1" xfId="6" applyFont="1" applyFill="1" applyBorder="1" applyAlignment="1" applyProtection="1">
      <alignment horizontal="center" vertical="center" wrapText="1"/>
      <protection locked="0"/>
    </xf>
    <xf numFmtId="14" fontId="14" fillId="0" borderId="1" xfId="0" applyNumberFormat="1" applyFont="1" applyFill="1" applyBorder="1" applyAlignment="1" applyProtection="1">
      <alignment horizontal="center" vertical="center"/>
      <protection locked="0"/>
    </xf>
    <xf numFmtId="0" fontId="14" fillId="2" borderId="0" xfId="0" applyFont="1" applyFill="1" applyBorder="1" applyAlignment="1" applyProtection="1">
      <alignment horizontal="left" vertical="center" wrapText="1"/>
      <protection locked="0"/>
    </xf>
    <xf numFmtId="0" fontId="7" fillId="0" borderId="0" xfId="0" applyFont="1" applyAlignment="1">
      <alignment horizontal="left"/>
    </xf>
    <xf numFmtId="0" fontId="14" fillId="0" borderId="1" xfId="0" applyFont="1" applyFill="1" applyBorder="1" applyAlignment="1" applyProtection="1">
      <alignment horizontal="justify" vertical="center" wrapText="1"/>
      <protection locked="0"/>
    </xf>
    <xf numFmtId="49" fontId="14" fillId="0" borderId="5" xfId="0" applyNumberFormat="1" applyFont="1" applyFill="1" applyBorder="1" applyAlignment="1" applyProtection="1">
      <alignment horizontal="center" vertical="center" wrapText="1"/>
      <protection locked="0"/>
    </xf>
    <xf numFmtId="0" fontId="14" fillId="2" borderId="21" xfId="0" applyFont="1" applyFill="1" applyBorder="1" applyAlignment="1" applyProtection="1">
      <alignment horizontal="left" vertical="center" wrapText="1"/>
      <protection locked="0"/>
    </xf>
    <xf numFmtId="0" fontId="13" fillId="2" borderId="0" xfId="0" applyFont="1" applyFill="1" applyBorder="1" applyAlignment="1" applyProtection="1">
      <alignment horizontal="right" vertical="center"/>
      <protection locked="0"/>
    </xf>
    <xf numFmtId="0" fontId="14" fillId="2" borderId="0" xfId="0" applyFont="1" applyFill="1" applyBorder="1" applyAlignment="1" applyProtection="1">
      <alignment horizontal="left" vertical="center"/>
      <protection locked="0"/>
    </xf>
    <xf numFmtId="49" fontId="14" fillId="0" borderId="1" xfId="0" applyNumberFormat="1" applyFont="1" applyFill="1" applyBorder="1" applyAlignment="1" applyProtection="1">
      <alignment horizontal="justify" vertical="center" wrapText="1"/>
      <protection locked="0"/>
    </xf>
    <xf numFmtId="0" fontId="14" fillId="2" borderId="1" xfId="0" applyFont="1" applyFill="1" applyBorder="1" applyAlignment="1" applyProtection="1">
      <alignment horizontal="justify" vertical="center" wrapText="1"/>
      <protection locked="0"/>
    </xf>
    <xf numFmtId="49" fontId="14" fillId="2" borderId="5" xfId="0" applyNumberFormat="1" applyFont="1" applyFill="1" applyBorder="1" applyAlignment="1" applyProtection="1">
      <alignment horizontal="center" vertical="center" wrapText="1"/>
      <protection locked="0"/>
    </xf>
    <xf numFmtId="3" fontId="14" fillId="0" borderId="1" xfId="0" applyNumberFormat="1" applyFont="1" applyFill="1" applyBorder="1" applyAlignment="1" applyProtection="1">
      <alignment horizontal="center" vertical="center" wrapText="1"/>
      <protection locked="0"/>
    </xf>
    <xf numFmtId="168" fontId="14" fillId="0" borderId="1" xfId="48" applyNumberFormat="1" applyFont="1" applyFill="1" applyBorder="1" applyAlignment="1" applyProtection="1">
      <alignment vertical="center" wrapText="1"/>
      <protection locked="0"/>
    </xf>
    <xf numFmtId="168" fontId="14" fillId="2" borderId="1" xfId="48" applyNumberFormat="1" applyFont="1" applyFill="1" applyBorder="1" applyAlignment="1" applyProtection="1">
      <alignment vertical="center" wrapText="1"/>
      <protection locked="0"/>
    </xf>
    <xf numFmtId="168" fontId="14" fillId="0" borderId="1" xfId="48" applyNumberFormat="1" applyFont="1" applyFill="1" applyBorder="1" applyAlignment="1" applyProtection="1">
      <alignment horizontal="center" vertical="center" wrapText="1"/>
      <protection locked="0"/>
    </xf>
    <xf numFmtId="9" fontId="14" fillId="0" borderId="1" xfId="6" applyFont="1" applyFill="1" applyBorder="1" applyAlignment="1" applyProtection="1">
      <alignment horizontal="right" vertical="center" wrapText="1"/>
      <protection locked="0"/>
    </xf>
    <xf numFmtId="0" fontId="1" fillId="0" borderId="1" xfId="0" applyFont="1" applyFill="1" applyBorder="1" applyAlignment="1" applyProtection="1">
      <alignment horizontal="justify" vertical="center" wrapText="1"/>
      <protection locked="0"/>
    </xf>
    <xf numFmtId="0" fontId="1" fillId="2" borderId="1" xfId="0" applyFont="1" applyFill="1" applyBorder="1" applyAlignment="1" applyProtection="1">
      <alignment horizontal="justify" vertical="center" wrapText="1"/>
      <protection locked="0"/>
    </xf>
    <xf numFmtId="49" fontId="14" fillId="0" borderId="5" xfId="0" applyNumberFormat="1" applyFont="1" applyFill="1" applyBorder="1" applyAlignment="1" applyProtection="1">
      <alignment horizontal="justify" vertical="center" wrapText="1"/>
      <protection locked="0"/>
    </xf>
    <xf numFmtId="49" fontId="14" fillId="2" borderId="1" xfId="0" applyNumberFormat="1" applyFont="1" applyFill="1" applyBorder="1" applyAlignment="1" applyProtection="1">
      <alignment horizontal="justify" vertical="center" wrapText="1"/>
      <protection locked="0"/>
    </xf>
    <xf numFmtId="9" fontId="29" fillId="2" borderId="0" xfId="4" applyFont="1" applyFill="1" applyAlignment="1" applyProtection="1">
      <alignment horizontal="center" vertical="center"/>
      <protection locked="0"/>
    </xf>
    <xf numFmtId="9" fontId="14"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justify" vertical="center" wrapText="1"/>
      <protection locked="0"/>
    </xf>
    <xf numFmtId="9" fontId="14" fillId="0" borderId="1" xfId="0" applyNumberFormat="1" applyFont="1" applyFill="1" applyBorder="1" applyAlignment="1" applyProtection="1">
      <alignment horizontal="center" vertical="center" wrapText="1"/>
      <protection locked="0"/>
    </xf>
    <xf numFmtId="167" fontId="14" fillId="0" borderId="5"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13" fillId="4" borderId="1" xfId="0" applyFont="1" applyFill="1" applyBorder="1" applyAlignment="1" applyProtection="1">
      <alignment horizontal="center" vertical="center" wrapText="1"/>
      <protection locked="0"/>
    </xf>
    <xf numFmtId="0" fontId="14" fillId="0" borderId="21" xfId="0" applyFont="1" applyFill="1" applyBorder="1" applyAlignment="1" applyProtection="1">
      <alignment horizontal="left" vertical="center" wrapText="1"/>
      <protection locked="0"/>
    </xf>
    <xf numFmtId="0" fontId="14" fillId="0" borderId="2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14" fillId="0" borderId="2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center" vertical="center" wrapText="1"/>
      <protection locked="0"/>
    </xf>
    <xf numFmtId="0" fontId="14" fillId="0" borderId="2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41" fontId="14" fillId="0" borderId="1" xfId="51" applyFont="1" applyFill="1" applyBorder="1" applyAlignment="1" applyProtection="1">
      <alignment horizontal="center" vertical="center" wrapText="1"/>
      <protection locked="0"/>
    </xf>
    <xf numFmtId="41" fontId="14" fillId="0" borderId="1" xfId="51" applyFont="1" applyFill="1" applyBorder="1" applyAlignment="1" applyProtection="1">
      <alignment vertical="center" wrapText="1"/>
      <protection locked="0"/>
    </xf>
    <xf numFmtId="0" fontId="39" fillId="0" borderId="0" xfId="0" applyFont="1" applyAlignment="1">
      <alignment horizontal="justify" vertical="center"/>
    </xf>
    <xf numFmtId="0" fontId="14" fillId="0" borderId="1" xfId="0" applyFont="1" applyFill="1" applyBorder="1" applyAlignment="1" applyProtection="1">
      <alignment horizontal="center" vertical="center" wrapText="1"/>
      <protection locked="0"/>
    </xf>
    <xf numFmtId="0" fontId="14" fillId="0" borderId="2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left" vertical="center" wrapText="1"/>
      <protection locked="0"/>
    </xf>
    <xf numFmtId="0" fontId="14" fillId="0" borderId="21" xfId="0" applyFont="1" applyFill="1" applyBorder="1" applyAlignment="1" applyProtection="1">
      <alignment horizontal="left" vertical="center" wrapText="1"/>
      <protection locked="0"/>
    </xf>
    <xf numFmtId="0" fontId="23" fillId="0" borderId="1" xfId="0" applyFont="1" applyBorder="1" applyAlignment="1">
      <alignment horizontal="left" vertical="center" wrapText="1"/>
    </xf>
    <xf numFmtId="0" fontId="23" fillId="0" borderId="27" xfId="0" applyFont="1" applyBorder="1" applyAlignment="1">
      <alignment horizontal="left" vertical="center"/>
    </xf>
    <xf numFmtId="0" fontId="23" fillId="0" borderId="5" xfId="0" applyFont="1" applyBorder="1" applyAlignment="1">
      <alignment horizontal="left" vertical="center" wrapText="1"/>
    </xf>
    <xf numFmtId="0" fontId="23" fillId="0" borderId="5" xfId="0" applyFont="1" applyBorder="1" applyAlignment="1">
      <alignment horizontal="left" vertical="center"/>
    </xf>
    <xf numFmtId="0" fontId="23" fillId="0" borderId="24" xfId="0" applyFont="1" applyBorder="1" applyAlignment="1">
      <alignment horizontal="left" vertical="center" wrapText="1"/>
    </xf>
    <xf numFmtId="0" fontId="23" fillId="0" borderId="1" xfId="0" applyFont="1" applyBorder="1" applyAlignment="1">
      <alignment horizontal="left" vertical="center"/>
    </xf>
    <xf numFmtId="0" fontId="24" fillId="0" borderId="25" xfId="0" applyFont="1" applyBorder="1" applyAlignment="1">
      <alignment horizontal="center" vertical="center" wrapText="1"/>
    </xf>
    <xf numFmtId="0" fontId="23" fillId="0" borderId="15" xfId="0" applyFont="1" applyBorder="1" applyAlignment="1">
      <alignment horizontal="left" vertical="center" wrapText="1"/>
    </xf>
    <xf numFmtId="0" fontId="23" fillId="0" borderId="16" xfId="0" applyFont="1" applyBorder="1" applyAlignment="1">
      <alignment horizontal="left" vertical="center" wrapText="1"/>
    </xf>
    <xf numFmtId="0" fontId="23" fillId="0" borderId="17" xfId="0" applyFont="1" applyBorder="1" applyAlignment="1">
      <alignment horizontal="left" vertical="center" wrapText="1"/>
    </xf>
    <xf numFmtId="0" fontId="24" fillId="0" borderId="25" xfId="0" applyFont="1" applyBorder="1" applyAlignment="1">
      <alignment horizontal="center" vertical="center"/>
    </xf>
    <xf numFmtId="0" fontId="24" fillId="0" borderId="26" xfId="0" applyFont="1" applyBorder="1" applyAlignment="1">
      <alignment horizontal="center" vertical="center"/>
    </xf>
    <xf numFmtId="0" fontId="23" fillId="0" borderId="10" xfId="0" applyFont="1" applyBorder="1" applyAlignment="1">
      <alignment horizontal="left" vertical="center" wrapText="1"/>
    </xf>
    <xf numFmtId="0" fontId="24" fillId="0" borderId="1" xfId="0" applyFont="1" applyBorder="1" applyAlignment="1">
      <alignment horizontal="left" vertical="center" wrapText="1"/>
    </xf>
    <xf numFmtId="0" fontId="23" fillId="0" borderId="27" xfId="0" applyFont="1" applyBorder="1" applyAlignment="1">
      <alignment horizontal="left" vertical="center" wrapText="1"/>
    </xf>
    <xf numFmtId="0" fontId="23" fillId="0" borderId="16" xfId="0" applyFont="1" applyBorder="1" applyAlignment="1">
      <alignment horizontal="left" vertical="center"/>
    </xf>
    <xf numFmtId="0" fontId="23" fillId="0" borderId="17" xfId="0" applyFont="1" applyBorder="1" applyAlignment="1">
      <alignment horizontal="left" vertical="center"/>
    </xf>
    <xf numFmtId="0" fontId="13" fillId="2" borderId="0" xfId="0" applyFont="1" applyFill="1" applyBorder="1" applyAlignment="1" applyProtection="1">
      <alignment horizontal="center" vertical="center" wrapText="1"/>
      <protection locked="0"/>
    </xf>
    <xf numFmtId="0" fontId="6" fillId="2" borderId="53" xfId="0" applyFont="1" applyFill="1" applyBorder="1" applyAlignment="1" applyProtection="1">
      <alignment horizontal="center" vertical="center" wrapText="1"/>
      <protection locked="0"/>
    </xf>
    <xf numFmtId="0" fontId="5" fillId="0" borderId="1" xfId="0" applyFont="1" applyBorder="1" applyAlignment="1">
      <alignment horizontal="center"/>
    </xf>
    <xf numFmtId="0" fontId="13" fillId="3" borderId="28" xfId="0" applyFont="1" applyFill="1" applyBorder="1" applyAlignment="1">
      <alignment horizontal="center" vertical="center" wrapText="1"/>
    </xf>
    <xf numFmtId="0" fontId="13" fillId="3" borderId="29" xfId="0" applyFont="1" applyFill="1" applyBorder="1" applyAlignment="1">
      <alignment horizontal="center" vertical="center" wrapText="1"/>
    </xf>
    <xf numFmtId="0" fontId="22" fillId="2" borderId="1" xfId="0" applyFont="1" applyFill="1" applyBorder="1" applyAlignment="1">
      <alignment horizontal="center" vertical="center"/>
    </xf>
    <xf numFmtId="0" fontId="9" fillId="3" borderId="2" xfId="0" applyFont="1" applyFill="1" applyBorder="1" applyAlignment="1">
      <alignment horizontal="center" vertical="center" wrapText="1"/>
    </xf>
    <xf numFmtId="0" fontId="13" fillId="0" borderId="3" xfId="0" applyFont="1" applyBorder="1" applyAlignment="1">
      <alignment horizontal="center" vertical="center"/>
    </xf>
    <xf numFmtId="0" fontId="13" fillId="0" borderId="0" xfId="0" applyFont="1" applyBorder="1" applyAlignment="1">
      <alignment horizontal="center" vertical="center"/>
    </xf>
    <xf numFmtId="0" fontId="13" fillId="0" borderId="4" xfId="0" applyFont="1" applyBorder="1" applyAlignment="1">
      <alignment horizontal="center" vertical="center"/>
    </xf>
    <xf numFmtId="0" fontId="15" fillId="2" borderId="30" xfId="0" applyFont="1" applyFill="1" applyBorder="1" applyAlignment="1">
      <alignment horizontal="center" vertical="center"/>
    </xf>
    <xf numFmtId="0" fontId="15" fillId="2" borderId="22" xfId="0" applyFont="1" applyFill="1" applyBorder="1" applyAlignment="1">
      <alignment horizontal="center" vertical="center"/>
    </xf>
    <xf numFmtId="0" fontId="15" fillId="2" borderId="31" xfId="0" applyFont="1" applyFill="1" applyBorder="1" applyAlignment="1">
      <alignment horizontal="center" vertical="center"/>
    </xf>
    <xf numFmtId="0" fontId="33" fillId="0" borderId="32" xfId="0" applyFont="1" applyBorder="1" applyAlignment="1" applyProtection="1">
      <alignment horizontal="justify" vertical="justify" wrapText="1"/>
    </xf>
    <xf numFmtId="0" fontId="33" fillId="0" borderId="33" xfId="0" applyFont="1" applyBorder="1" applyAlignment="1" applyProtection="1">
      <alignment horizontal="justify" vertical="justify" wrapText="1"/>
    </xf>
    <xf numFmtId="0" fontId="33" fillId="0" borderId="34" xfId="0" applyFont="1" applyBorder="1" applyAlignment="1" applyProtection="1">
      <alignment horizontal="justify" vertical="justify" wrapText="1"/>
    </xf>
    <xf numFmtId="0" fontId="13" fillId="3" borderId="66" xfId="0" applyFont="1" applyFill="1" applyBorder="1" applyAlignment="1">
      <alignment horizontal="center" vertical="center" wrapText="1"/>
    </xf>
    <xf numFmtId="10" fontId="17" fillId="0" borderId="66" xfId="4" applyNumberFormat="1" applyFont="1" applyBorder="1" applyAlignment="1" applyProtection="1">
      <alignment horizontal="center" vertical="center" wrapText="1"/>
      <protection locked="0"/>
    </xf>
    <xf numFmtId="0" fontId="13" fillId="3" borderId="2" xfId="0" applyFont="1" applyFill="1" applyBorder="1" applyAlignment="1">
      <alignment horizontal="center" vertical="center" wrapText="1"/>
    </xf>
    <xf numFmtId="0" fontId="14" fillId="0" borderId="13" xfId="0" applyFont="1" applyBorder="1" applyAlignment="1">
      <alignment horizontal="left" vertical="center" wrapText="1"/>
    </xf>
    <xf numFmtId="0" fontId="14" fillId="0" borderId="35" xfId="0" applyFont="1" applyBorder="1" applyAlignment="1">
      <alignment horizontal="left" vertical="center" wrapText="1"/>
    </xf>
    <xf numFmtId="0" fontId="14" fillId="0" borderId="36" xfId="0" applyFont="1" applyBorder="1" applyAlignment="1">
      <alignment horizontal="left" vertical="center" wrapText="1"/>
    </xf>
    <xf numFmtId="0" fontId="13" fillId="3" borderId="39"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4" fillId="3" borderId="41" xfId="0" applyFont="1" applyFill="1" applyBorder="1" applyAlignment="1" applyProtection="1">
      <alignment horizontal="center" vertical="center" wrapText="1"/>
      <protection locked="0"/>
    </xf>
    <xf numFmtId="0" fontId="14" fillId="3" borderId="20" xfId="0" applyFont="1" applyFill="1" applyBorder="1" applyAlignment="1" applyProtection="1">
      <alignment horizontal="center" vertical="center" wrapText="1"/>
      <protection locked="0"/>
    </xf>
    <xf numFmtId="0" fontId="14" fillId="3" borderId="42" xfId="0" applyFont="1" applyFill="1" applyBorder="1" applyAlignment="1" applyProtection="1">
      <alignment horizontal="center" vertical="center" wrapText="1"/>
      <protection locked="0"/>
    </xf>
    <xf numFmtId="0" fontId="14" fillId="3" borderId="43" xfId="0" applyFont="1" applyFill="1" applyBorder="1" applyAlignment="1" applyProtection="1">
      <alignment horizontal="center" vertical="center" wrapText="1"/>
      <protection locked="0"/>
    </xf>
    <xf numFmtId="0" fontId="14" fillId="3" borderId="0" xfId="0" applyFont="1" applyFill="1" applyBorder="1" applyAlignment="1" applyProtection="1">
      <alignment horizontal="center" vertical="center" wrapText="1"/>
      <protection locked="0"/>
    </xf>
    <xf numFmtId="0" fontId="14" fillId="3" borderId="44" xfId="0" applyFont="1" applyFill="1" applyBorder="1" applyAlignment="1" applyProtection="1">
      <alignment horizontal="center" vertical="center" wrapText="1"/>
      <protection locked="0"/>
    </xf>
    <xf numFmtId="0" fontId="14" fillId="3" borderId="45" xfId="0" applyFont="1" applyFill="1" applyBorder="1" applyAlignment="1" applyProtection="1">
      <alignment horizontal="center" vertical="center" wrapText="1"/>
      <protection locked="0"/>
    </xf>
    <xf numFmtId="0" fontId="14" fillId="3" borderId="46" xfId="0" applyFont="1" applyFill="1" applyBorder="1" applyAlignment="1" applyProtection="1">
      <alignment horizontal="center" vertical="center" wrapText="1"/>
      <protection locked="0"/>
    </xf>
    <xf numFmtId="0" fontId="14" fillId="3" borderId="47" xfId="0" applyFont="1" applyFill="1" applyBorder="1" applyAlignment="1" applyProtection="1">
      <alignment horizontal="center" vertical="center" wrapText="1"/>
      <protection locked="0"/>
    </xf>
    <xf numFmtId="0" fontId="14" fillId="0" borderId="37" xfId="0" applyFont="1" applyBorder="1" applyAlignment="1" applyProtection="1">
      <alignment horizontal="left" wrapText="1"/>
      <protection locked="0"/>
    </xf>
    <xf numFmtId="0" fontId="14" fillId="0" borderId="38" xfId="0" applyFont="1" applyBorder="1" applyAlignment="1" applyProtection="1">
      <alignment horizontal="left" wrapText="1"/>
      <protection locked="0"/>
    </xf>
    <xf numFmtId="0" fontId="13" fillId="3" borderId="4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13" fillId="3" borderId="50" xfId="0" applyFont="1" applyFill="1" applyBorder="1" applyAlignment="1">
      <alignment horizontal="center" vertical="center" wrapText="1"/>
    </xf>
    <xf numFmtId="0" fontId="13" fillId="3" borderId="51" xfId="0" applyFont="1" applyFill="1" applyBorder="1" applyAlignment="1">
      <alignment horizontal="center" vertical="center" wrapText="1"/>
    </xf>
    <xf numFmtId="0" fontId="13" fillId="3" borderId="39" xfId="0" applyFont="1" applyFill="1" applyBorder="1" applyAlignment="1">
      <alignment horizontal="center" wrapText="1"/>
    </xf>
    <xf numFmtId="0" fontId="13" fillId="3" borderId="14" xfId="0" applyFont="1" applyFill="1" applyBorder="1" applyAlignment="1">
      <alignment horizontal="center"/>
    </xf>
    <xf numFmtId="0" fontId="13" fillId="3" borderId="40" xfId="0" applyFont="1" applyFill="1" applyBorder="1" applyAlignment="1">
      <alignment horizontal="center"/>
    </xf>
    <xf numFmtId="0" fontId="7" fillId="0" borderId="66" xfId="0" applyFont="1" applyBorder="1" applyAlignment="1" applyProtection="1">
      <alignment horizontal="center"/>
      <protection locked="0"/>
    </xf>
    <xf numFmtId="0" fontId="7" fillId="2" borderId="11" xfId="0" applyFont="1" applyFill="1" applyBorder="1" applyAlignment="1">
      <alignment horizontal="center"/>
    </xf>
    <xf numFmtId="0" fontId="7" fillId="2" borderId="22" xfId="0" applyFont="1" applyFill="1" applyBorder="1" applyAlignment="1">
      <alignment horizontal="center"/>
    </xf>
    <xf numFmtId="0" fontId="7" fillId="2" borderId="21" xfId="0" applyFont="1" applyFill="1" applyBorder="1" applyAlignment="1">
      <alignment horizontal="center"/>
    </xf>
    <xf numFmtId="0" fontId="14" fillId="0" borderId="66" xfId="0" applyFont="1" applyBorder="1" applyAlignment="1" applyProtection="1">
      <alignment horizontal="center" vertical="center" wrapText="1"/>
      <protection locked="0"/>
    </xf>
    <xf numFmtId="0" fontId="13" fillId="4" borderId="5" xfId="0" applyFont="1" applyFill="1" applyBorder="1" applyAlignment="1" applyProtection="1">
      <alignment horizontal="center" vertical="center" wrapText="1"/>
      <protection locked="0"/>
    </xf>
    <xf numFmtId="0" fontId="13" fillId="4" borderId="1" xfId="0" applyFont="1" applyFill="1" applyBorder="1" applyAlignment="1" applyProtection="1">
      <alignment horizontal="center" vertical="center"/>
      <protection locked="0"/>
    </xf>
    <xf numFmtId="0" fontId="13" fillId="4"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left" vertical="center" wrapText="1"/>
      <protection locked="0"/>
    </xf>
    <xf numFmtId="0" fontId="13" fillId="4" borderId="15" xfId="0" applyFont="1" applyFill="1" applyBorder="1" applyAlignment="1" applyProtection="1">
      <alignment horizontal="center" vertical="center" wrapText="1"/>
      <protection locked="0"/>
    </xf>
    <xf numFmtId="0" fontId="13" fillId="4" borderId="16" xfId="0" applyFont="1" applyFill="1" applyBorder="1" applyAlignment="1" applyProtection="1">
      <alignment horizontal="center" vertical="center" wrapText="1"/>
      <protection locked="0"/>
    </xf>
    <xf numFmtId="0" fontId="13" fillId="4" borderId="17" xfId="0" applyFont="1" applyFill="1" applyBorder="1" applyAlignment="1" applyProtection="1">
      <alignment horizontal="center" vertical="center" wrapText="1"/>
      <protection locked="0"/>
    </xf>
    <xf numFmtId="0" fontId="13" fillId="4" borderId="11" xfId="0" applyFont="1" applyFill="1" applyBorder="1" applyAlignment="1" applyProtection="1">
      <alignment horizontal="center" vertical="center"/>
      <protection locked="0"/>
    </xf>
    <xf numFmtId="0" fontId="13" fillId="4" borderId="21" xfId="0" applyFont="1" applyFill="1" applyBorder="1" applyAlignment="1" applyProtection="1">
      <alignment horizontal="center" vertical="center"/>
      <protection locked="0"/>
    </xf>
    <xf numFmtId="0" fontId="13" fillId="4" borderId="52" xfId="0" applyFont="1" applyFill="1" applyBorder="1" applyAlignment="1" applyProtection="1">
      <alignment horizontal="center" vertical="center" wrapText="1"/>
      <protection locked="0"/>
    </xf>
    <xf numFmtId="0" fontId="13" fillId="4" borderId="53" xfId="0" applyFont="1" applyFill="1" applyBorder="1" applyAlignment="1" applyProtection="1">
      <alignment horizontal="center" vertical="center" wrapText="1"/>
      <protection locked="0"/>
    </xf>
    <xf numFmtId="0" fontId="13" fillId="4" borderId="54" xfId="0" applyFont="1" applyFill="1" applyBorder="1" applyAlignment="1" applyProtection="1">
      <alignment horizontal="center" vertical="center" wrapText="1"/>
      <protection locked="0"/>
    </xf>
    <xf numFmtId="0" fontId="13" fillId="4" borderId="55" xfId="0" applyFont="1" applyFill="1" applyBorder="1" applyAlignment="1" applyProtection="1">
      <alignment horizontal="center" vertical="center" wrapText="1"/>
      <protection locked="0"/>
    </xf>
    <xf numFmtId="0" fontId="13" fillId="4" borderId="0" xfId="0" applyFont="1" applyFill="1" applyBorder="1" applyAlignment="1" applyProtection="1">
      <alignment horizontal="center" vertical="center" wrapText="1"/>
      <protection locked="0"/>
    </xf>
    <xf numFmtId="0" fontId="13" fillId="4" borderId="56" xfId="0" applyFont="1" applyFill="1" applyBorder="1" applyAlignment="1" applyProtection="1">
      <alignment horizontal="center" vertical="center" wrapText="1"/>
      <protection locked="0"/>
    </xf>
    <xf numFmtId="0" fontId="30" fillId="2" borderId="53" xfId="0" applyFont="1" applyFill="1" applyBorder="1" applyAlignment="1" applyProtection="1">
      <alignment horizontal="center" vertical="center" wrapText="1"/>
      <protection locked="0"/>
    </xf>
    <xf numFmtId="0" fontId="13" fillId="3" borderId="25" xfId="0" applyFont="1" applyFill="1" applyBorder="1" applyAlignment="1" applyProtection="1">
      <alignment horizontal="center" vertical="center" wrapText="1"/>
      <protection locked="0"/>
    </xf>
    <xf numFmtId="0" fontId="13" fillId="3" borderId="1" xfId="0" applyFont="1" applyFill="1" applyBorder="1" applyAlignment="1" applyProtection="1">
      <alignment horizontal="center" vertical="center" wrapText="1"/>
      <protection locked="0"/>
    </xf>
    <xf numFmtId="0" fontId="13" fillId="0" borderId="11" xfId="0" applyFont="1" applyBorder="1" applyAlignment="1" applyProtection="1">
      <alignment horizontal="left" vertical="center" wrapText="1"/>
      <protection locked="0"/>
    </xf>
    <xf numFmtId="0" fontId="13" fillId="0" borderId="22" xfId="0" applyFont="1" applyBorder="1" applyAlignment="1" applyProtection="1">
      <alignment horizontal="left" vertical="center" wrapText="1"/>
      <protection locked="0"/>
    </xf>
    <xf numFmtId="0" fontId="13" fillId="0" borderId="21" xfId="0" applyFont="1" applyBorder="1" applyAlignment="1" applyProtection="1">
      <alignment horizontal="left" vertical="center" wrapText="1"/>
      <protection locked="0"/>
    </xf>
    <xf numFmtId="0" fontId="13" fillId="2" borderId="11" xfId="0" applyFont="1" applyFill="1" applyBorder="1" applyAlignment="1" applyProtection="1">
      <alignment horizontal="left" vertical="center" wrapText="1"/>
      <protection locked="0"/>
    </xf>
    <xf numFmtId="0" fontId="13" fillId="2" borderId="22" xfId="0" applyFont="1" applyFill="1" applyBorder="1" applyAlignment="1" applyProtection="1">
      <alignment horizontal="left" vertical="center" wrapText="1"/>
      <protection locked="0"/>
    </xf>
    <xf numFmtId="0" fontId="13" fillId="2" borderId="21" xfId="0" applyFont="1" applyFill="1" applyBorder="1" applyAlignment="1" applyProtection="1">
      <alignment horizontal="left" vertical="center" wrapText="1"/>
      <protection locked="0"/>
    </xf>
    <xf numFmtId="0" fontId="14" fillId="0" borderId="11" xfId="0" applyFont="1" applyFill="1" applyBorder="1" applyAlignment="1" applyProtection="1">
      <alignment horizontal="left" vertical="center" wrapText="1"/>
      <protection locked="0"/>
    </xf>
    <xf numFmtId="0" fontId="14" fillId="0" borderId="22" xfId="0" applyFont="1" applyFill="1" applyBorder="1" applyAlignment="1" applyProtection="1">
      <alignment horizontal="left" vertical="center" wrapText="1"/>
      <protection locked="0"/>
    </xf>
    <xf numFmtId="0" fontId="14" fillId="0" borderId="21" xfId="0" applyFont="1" applyFill="1" applyBorder="1" applyAlignment="1" applyProtection="1">
      <alignment horizontal="left" vertical="center" wrapText="1"/>
      <protection locked="0"/>
    </xf>
    <xf numFmtId="0" fontId="11" fillId="0" borderId="13" xfId="0" applyFont="1" applyBorder="1" applyAlignment="1">
      <alignment horizontal="left" vertical="center" wrapText="1"/>
    </xf>
    <xf numFmtId="0" fontId="11" fillId="0" borderId="35" xfId="0" applyFont="1" applyBorder="1" applyAlignment="1">
      <alignment horizontal="left" vertical="center" wrapText="1"/>
    </xf>
    <xf numFmtId="0" fontId="11" fillId="0" borderId="36" xfId="0" applyFont="1" applyBorder="1" applyAlignment="1">
      <alignment horizontal="left" vertical="center" wrapText="1"/>
    </xf>
    <xf numFmtId="0" fontId="11" fillId="0" borderId="13"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36" xfId="0" applyFont="1" applyBorder="1" applyAlignment="1">
      <alignment horizontal="center" vertical="center" wrapText="1"/>
    </xf>
    <xf numFmtId="0" fontId="13" fillId="3" borderId="3" xfId="0" applyFont="1" applyFill="1" applyBorder="1" applyAlignment="1">
      <alignment horizontal="center" vertical="center" wrapText="1"/>
    </xf>
    <xf numFmtId="0" fontId="13" fillId="3" borderId="57" xfId="0" applyFont="1" applyFill="1" applyBorder="1" applyAlignment="1">
      <alignment horizontal="center" vertical="center" wrapText="1"/>
    </xf>
    <xf numFmtId="0" fontId="19" fillId="0" borderId="35" xfId="0" applyFont="1" applyBorder="1" applyAlignment="1">
      <alignment horizontal="center" vertical="center" wrapText="1"/>
    </xf>
    <xf numFmtId="0" fontId="19" fillId="0" borderId="36" xfId="0" applyFont="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35" xfId="0" applyNumberFormat="1" applyFont="1" applyBorder="1" applyAlignment="1">
      <alignment horizontal="left" vertical="center" wrapText="1"/>
    </xf>
    <xf numFmtId="0" fontId="11" fillId="0" borderId="29" xfId="0" applyNumberFormat="1" applyFont="1" applyBorder="1" applyAlignment="1">
      <alignment horizontal="left" vertical="center" wrapText="1"/>
    </xf>
    <xf numFmtId="0" fontId="13" fillId="3" borderId="32"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58" xfId="0" applyFont="1" applyFill="1" applyBorder="1" applyAlignment="1">
      <alignment horizontal="center" vertical="center" wrapText="1"/>
    </xf>
    <xf numFmtId="0" fontId="11" fillId="0" borderId="29" xfId="0" applyFont="1" applyBorder="1" applyAlignment="1">
      <alignment horizontal="left" vertical="center" wrapText="1"/>
    </xf>
    <xf numFmtId="0" fontId="5" fillId="0" borderId="1" xfId="0" applyFont="1" applyBorder="1" applyAlignment="1">
      <alignment vertical="center"/>
    </xf>
    <xf numFmtId="0" fontId="12" fillId="0" borderId="1" xfId="0" applyFont="1" applyBorder="1" applyAlignment="1">
      <alignment horizontal="center" vertical="center"/>
    </xf>
    <xf numFmtId="49" fontId="26" fillId="0" borderId="1" xfId="0" applyNumberFormat="1" applyFont="1" applyBorder="1" applyAlignment="1">
      <alignment horizontal="center" vertical="center"/>
    </xf>
    <xf numFmtId="0" fontId="11" fillId="2" borderId="1"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21" xfId="0" applyFont="1" applyFill="1" applyBorder="1" applyAlignment="1">
      <alignment horizontal="center" vertical="center"/>
    </xf>
    <xf numFmtId="0" fontId="13" fillId="3" borderId="3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1" fillId="0" borderId="23" xfId="0" applyFont="1" applyBorder="1" applyAlignment="1">
      <alignment horizontal="left" vertical="center" wrapText="1"/>
    </xf>
    <xf numFmtId="0" fontId="11" fillId="0" borderId="59" xfId="0" applyFont="1" applyBorder="1" applyAlignment="1">
      <alignment horizontal="left" vertical="center" wrapText="1"/>
    </xf>
    <xf numFmtId="0" fontId="11" fillId="0" borderId="60" xfId="0" applyFont="1" applyBorder="1" applyAlignment="1">
      <alignment horizontal="left" vertical="center" wrapText="1"/>
    </xf>
    <xf numFmtId="0" fontId="13" fillId="3" borderId="52" xfId="0" applyFont="1" applyFill="1" applyBorder="1" applyAlignment="1">
      <alignment horizontal="center" vertical="center" wrapText="1"/>
    </xf>
    <xf numFmtId="0" fontId="13" fillId="3" borderId="53" xfId="0" applyFont="1" applyFill="1" applyBorder="1" applyAlignment="1">
      <alignment horizontal="center" vertical="center" wrapText="1"/>
    </xf>
    <xf numFmtId="0" fontId="13" fillId="3" borderId="54" xfId="0" applyFont="1" applyFill="1" applyBorder="1" applyAlignment="1">
      <alignment horizontal="center" vertical="center" wrapText="1"/>
    </xf>
    <xf numFmtId="0" fontId="13" fillId="3" borderId="61" xfId="0" applyFont="1" applyFill="1" applyBorder="1" applyAlignment="1">
      <alignment horizontal="center" vertical="center" wrapText="1"/>
    </xf>
    <xf numFmtId="0" fontId="13" fillId="3" borderId="62" xfId="0" applyFont="1" applyFill="1" applyBorder="1" applyAlignment="1">
      <alignment horizontal="center" vertical="center" wrapText="1"/>
    </xf>
    <xf numFmtId="0" fontId="13" fillId="3" borderId="63" xfId="0" applyFont="1" applyFill="1" applyBorder="1" applyAlignment="1">
      <alignment horizontal="center" vertical="center" wrapText="1"/>
    </xf>
    <xf numFmtId="0" fontId="13" fillId="0" borderId="1" xfId="0" applyFont="1" applyBorder="1" applyAlignment="1">
      <alignment horizontal="left" vertical="center" wrapText="1"/>
    </xf>
    <xf numFmtId="0" fontId="19" fillId="0" borderId="13" xfId="0" applyFont="1" applyBorder="1" applyAlignment="1">
      <alignment horizontal="center" vertical="center" wrapText="1"/>
    </xf>
    <xf numFmtId="0" fontId="13" fillId="3" borderId="41"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4" fillId="2" borderId="11" xfId="0" applyFont="1" applyFill="1" applyBorder="1" applyAlignment="1" applyProtection="1">
      <alignment horizontal="left" vertical="center" wrapText="1"/>
      <protection locked="0"/>
    </xf>
    <xf numFmtId="0" fontId="14" fillId="2" borderId="22" xfId="0" applyFont="1" applyFill="1" applyBorder="1" applyAlignment="1" applyProtection="1">
      <alignment horizontal="left" vertical="center" wrapText="1"/>
      <protection locked="0"/>
    </xf>
    <xf numFmtId="0" fontId="14" fillId="2" borderId="21"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xf>
    <xf numFmtId="0" fontId="13" fillId="4" borderId="15"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2" borderId="0" xfId="0" applyFont="1" applyFill="1" applyBorder="1" applyAlignment="1" applyProtection="1">
      <alignment horizontal="right" vertical="center" wrapText="1"/>
      <protection locked="0"/>
    </xf>
    <xf numFmtId="0" fontId="13" fillId="4" borderId="5" xfId="0" applyFont="1" applyFill="1" applyBorder="1" applyAlignment="1">
      <alignment horizontal="center" vertical="center" wrapText="1"/>
    </xf>
    <xf numFmtId="0" fontId="13" fillId="0" borderId="11" xfId="0" applyFont="1" applyBorder="1" applyAlignment="1">
      <alignment horizontal="left" vertical="center" wrapText="1"/>
    </xf>
    <xf numFmtId="0" fontId="13" fillId="0" borderId="22" xfId="0" applyFont="1" applyBorder="1" applyAlignment="1">
      <alignment horizontal="left" vertical="center" wrapText="1"/>
    </xf>
    <xf numFmtId="0" fontId="13" fillId="0" borderId="21" xfId="0" applyFont="1" applyBorder="1" applyAlignment="1">
      <alignment horizontal="left" vertical="center" wrapText="1"/>
    </xf>
    <xf numFmtId="0" fontId="13" fillId="3" borderId="1" xfId="0" applyFont="1" applyFill="1" applyBorder="1" applyAlignment="1">
      <alignment horizontal="center" vertical="center" wrapText="1"/>
    </xf>
    <xf numFmtId="0" fontId="11" fillId="0" borderId="11" xfId="0" applyFont="1" applyBorder="1" applyAlignment="1">
      <alignment horizontal="left" vertical="center" wrapText="1"/>
    </xf>
    <xf numFmtId="0" fontId="11" fillId="0" borderId="22" xfId="0" applyFont="1" applyBorder="1" applyAlignment="1">
      <alignment horizontal="left" vertical="center" wrapText="1"/>
    </xf>
    <xf numFmtId="0" fontId="11" fillId="0" borderId="21" xfId="0" applyFont="1" applyBorder="1" applyAlignment="1">
      <alignment horizontal="left" vertical="center" wrapText="1"/>
    </xf>
    <xf numFmtId="0" fontId="13" fillId="3" borderId="25" xfId="0" applyFont="1" applyFill="1" applyBorder="1" applyAlignment="1">
      <alignment horizontal="center" vertical="center" wrapText="1"/>
    </xf>
    <xf numFmtId="0" fontId="12" fillId="2" borderId="1" xfId="0" applyFont="1" applyFill="1" applyBorder="1" applyAlignment="1">
      <alignment horizontal="center" vertical="center"/>
    </xf>
    <xf numFmtId="49" fontId="12" fillId="2" borderId="1" xfId="0" applyNumberFormat="1" applyFont="1" applyFill="1" applyBorder="1" applyAlignment="1">
      <alignment horizontal="center" vertical="center"/>
    </xf>
    <xf numFmtId="0" fontId="13" fillId="0" borderId="1" xfId="0" applyFont="1" applyBorder="1" applyAlignment="1">
      <alignment horizontal="center" vertical="center" wrapText="1"/>
    </xf>
    <xf numFmtId="0" fontId="18" fillId="0"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13" fillId="0" borderId="31" xfId="0" applyFont="1" applyBorder="1" applyAlignment="1">
      <alignment horizontal="left" vertical="center" wrapText="1"/>
    </xf>
    <xf numFmtId="0" fontId="13" fillId="4" borderId="64" xfId="0" applyFont="1" applyFill="1" applyBorder="1" applyAlignment="1">
      <alignment horizontal="center" vertical="center" wrapText="1"/>
    </xf>
    <xf numFmtId="0" fontId="13" fillId="4" borderId="53" xfId="0" applyFont="1" applyFill="1" applyBorder="1" applyAlignment="1">
      <alignment horizontal="center" vertical="center" wrapText="1"/>
    </xf>
    <xf numFmtId="0" fontId="13" fillId="4" borderId="54"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4" borderId="56" xfId="0" applyFont="1" applyFill="1" applyBorder="1" applyAlignment="1">
      <alignment horizontal="center" vertical="center" wrapText="1"/>
    </xf>
    <xf numFmtId="0" fontId="13" fillId="4" borderId="65" xfId="0" applyFont="1" applyFill="1" applyBorder="1" applyAlignment="1">
      <alignment horizontal="center" vertical="center" wrapText="1"/>
    </xf>
    <xf numFmtId="0" fontId="13" fillId="4" borderId="62" xfId="0" applyFont="1" applyFill="1" applyBorder="1" applyAlignment="1">
      <alignment horizontal="center" vertical="center" wrapText="1"/>
    </xf>
    <xf numFmtId="0" fontId="13" fillId="4" borderId="63" xfId="0" applyFont="1" applyFill="1" applyBorder="1" applyAlignment="1">
      <alignment horizontal="center" vertical="center" wrapText="1"/>
    </xf>
    <xf numFmtId="0" fontId="7" fillId="0" borderId="11" xfId="0" applyFont="1" applyBorder="1" applyAlignment="1">
      <alignment horizontal="center"/>
    </xf>
    <xf numFmtId="0" fontId="7" fillId="0" borderId="21" xfId="0" applyFont="1" applyBorder="1" applyAlignment="1">
      <alignment horizontal="center"/>
    </xf>
    <xf numFmtId="0" fontId="7" fillId="0" borderId="22" xfId="0" applyFont="1" applyBorder="1" applyAlignment="1">
      <alignment horizontal="center"/>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5" borderId="1" xfId="0" applyFont="1" applyFill="1" applyBorder="1" applyAlignment="1">
      <alignment horizontal="left" vertical="center" wrapText="1"/>
    </xf>
    <xf numFmtId="0" fontId="23" fillId="5" borderId="15" xfId="0" applyFont="1" applyFill="1" applyBorder="1" applyAlignment="1">
      <alignment horizontal="center" vertical="center" wrapText="1"/>
    </xf>
    <xf numFmtId="0" fontId="23" fillId="5" borderId="16" xfId="0" applyFont="1" applyFill="1" applyBorder="1" applyAlignment="1">
      <alignment horizontal="center" vertical="center" wrapText="1"/>
    </xf>
    <xf numFmtId="0" fontId="23" fillId="5" borderId="17" xfId="0" applyFont="1" applyFill="1" applyBorder="1" applyAlignment="1">
      <alignment horizontal="center" vertical="center" wrapText="1"/>
    </xf>
    <xf numFmtId="3" fontId="14" fillId="0" borderId="1" xfId="0" applyNumberFormat="1" applyFont="1" applyFill="1" applyBorder="1" applyAlignment="1" applyProtection="1">
      <alignment vertical="center" wrapText="1"/>
      <protection locked="0"/>
    </xf>
    <xf numFmtId="0" fontId="41" fillId="0" borderId="1" xfId="0" applyFont="1" applyFill="1" applyBorder="1" applyAlignment="1" applyProtection="1">
      <alignment horizontal="justify" vertical="center" wrapText="1"/>
      <protection locked="0"/>
    </xf>
  </cellXfs>
  <cellStyles count="52">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Millares" xfId="48" builtinId="3"/>
    <cellStyle name="Millares [0]" xfId="51" builtinId="6"/>
    <cellStyle name="Millares [0] 2" xfId="1"/>
    <cellStyle name="Millares [0] 2 2" xfId="7"/>
    <cellStyle name="Millares 2" xfId="2"/>
    <cellStyle name="Normal" xfId="0" builtinId="0"/>
    <cellStyle name="Normal 2" xfId="3"/>
    <cellStyle name="Normal 3" xfId="49"/>
    <cellStyle name="Porcentaje" xfId="4" builtinId="5"/>
    <cellStyle name="Porcentaje 2" xfId="6"/>
    <cellStyle name="Porcentaje 3" xfId="50"/>
    <cellStyle name="Porcentual 3" xfId="5"/>
  </cellStyles>
  <dxfs count="96">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95250</xdr:rowOff>
    </xdr:from>
    <xdr:to>
      <xdr:col>1</xdr:col>
      <xdr:colOff>838200</xdr:colOff>
      <xdr:row>1</xdr:row>
      <xdr:rowOff>466725</xdr:rowOff>
    </xdr:to>
    <xdr:pic>
      <xdr:nvPicPr>
        <xdr:cNvPr id="15779" name="8 Imagen" descr="IDPCBYN">
          <a:extLst>
            <a:ext uri="{FF2B5EF4-FFF2-40B4-BE49-F238E27FC236}">
              <a16:creationId xmlns="" xmlns:a16="http://schemas.microsoft.com/office/drawing/2014/main" id="{00000000-0008-0000-0100-0000A33D0000}"/>
            </a:ext>
          </a:extLst>
        </xdr:cNvPr>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190500" y="95250"/>
          <a:ext cx="10763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47</xdr:row>
      <xdr:rowOff>0</xdr:rowOff>
    </xdr:from>
    <xdr:ext cx="2042840" cy="851647"/>
    <mc:AlternateContent xmlns:mc="http://schemas.openxmlformats.org/markup-compatibility/2006" xmlns:a14="http://schemas.microsoft.com/office/drawing/2010/main">
      <mc:Choice Requires="a14">
        <xdr:sp macro="" textlink="">
          <xdr:nvSpPr>
            <xdr:cNvPr id="3" name="2 CuadroTexto">
              <a:extLst>
                <a:ext uri="{FF2B5EF4-FFF2-40B4-BE49-F238E27FC236}">
                  <a16:creationId xmlns="" xmlns:a16="http://schemas.microsoft.com/office/drawing/2014/main" id="{00000000-0008-0000-0100-000003000000}"/>
                </a:ext>
              </a:extLst>
            </xdr:cNvPr>
            <xdr:cNvSpPr txBox="1"/>
          </xdr:nvSpPr>
          <xdr:spPr>
            <a:xfrm>
              <a:off x="1479176" y="17705294"/>
              <a:ext cx="2042840" cy="8516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nary>
                      <m:naryPr>
                        <m:chr m:val="∑"/>
                        <m:limLoc m:val="subSup"/>
                        <m:supHide m:val="on"/>
                        <m:ctrlPr>
                          <a:rPr lang="es-ES" sz="2000" b="0" i="1">
                            <a:solidFill>
                              <a:schemeClr val="tx1"/>
                            </a:solidFill>
                            <a:effectLst/>
                            <a:latin typeface="Cambria Math" panose="02040503050406030204" pitchFamily="18" charset="0"/>
                            <a:ea typeface="+mn-ea"/>
                            <a:cs typeface="+mn-cs"/>
                          </a:rPr>
                        </m:ctrlPr>
                      </m:naryPr>
                      <m:sub>
                        <m:r>
                          <m:rPr>
                            <m:brk m:alnAt="9"/>
                          </m:rPr>
                          <a:rPr lang="es-ES" sz="2000" b="0" i="1">
                            <a:solidFill>
                              <a:schemeClr val="tx1"/>
                            </a:solidFill>
                            <a:effectLst/>
                            <a:latin typeface="Cambria Math"/>
                            <a:ea typeface="Cambria Math"/>
                            <a:cs typeface="+mn-cs"/>
                          </a:rPr>
                          <m:t>∀</m:t>
                        </m:r>
                        <m:r>
                          <a:rPr lang="es-ES" sz="2000" b="0" i="1">
                            <a:solidFill>
                              <a:schemeClr val="tx1"/>
                            </a:solidFill>
                            <a:effectLst/>
                            <a:latin typeface="Cambria Math"/>
                            <a:ea typeface="Cambria Math"/>
                            <a:cs typeface="+mn-cs"/>
                          </a:rPr>
                          <m:t>𝑖</m:t>
                        </m:r>
                      </m:sub>
                      <m:sup/>
                      <m:e>
                        <m:sSub>
                          <m:sSubPr>
                            <m:ctrlPr>
                              <a:rPr lang="es-ES" sz="2000" b="0" i="1">
                                <a:solidFill>
                                  <a:schemeClr val="tx1"/>
                                </a:solidFill>
                                <a:effectLst/>
                                <a:latin typeface="Cambria Math" panose="02040503050406030204" pitchFamily="18" charset="0"/>
                                <a:ea typeface="+mn-ea"/>
                                <a:cs typeface="+mn-cs"/>
                              </a:rPr>
                            </m:ctrlPr>
                          </m:sSubPr>
                          <m:e>
                            <m:r>
                              <a:rPr lang="es-ES" sz="2000" b="0" i="1">
                                <a:solidFill>
                                  <a:schemeClr val="tx1"/>
                                </a:solidFill>
                                <a:effectLst/>
                                <a:latin typeface="Cambria Math"/>
                                <a:ea typeface="+mn-ea"/>
                                <a:cs typeface="+mn-cs"/>
                              </a:rPr>
                              <m:t>𝑒</m:t>
                            </m:r>
                          </m:e>
                          <m:sub>
                            <m:r>
                              <a:rPr lang="es-ES" sz="2000" b="0" i="1">
                                <a:solidFill>
                                  <a:schemeClr val="tx1"/>
                                </a:solidFill>
                                <a:effectLst/>
                                <a:latin typeface="Cambria Math"/>
                                <a:ea typeface="+mn-ea"/>
                                <a:cs typeface="+mn-cs"/>
                              </a:rPr>
                              <m:t>𝑖</m:t>
                            </m:r>
                          </m:sub>
                        </m:sSub>
                        <m:r>
                          <a:rPr lang="es-ES" sz="2000" b="0" i="1">
                            <a:solidFill>
                              <a:schemeClr val="tx1"/>
                            </a:solidFill>
                            <a:effectLst/>
                            <a:latin typeface="Cambria Math"/>
                            <a:ea typeface="+mn-ea"/>
                            <a:cs typeface="+mn-cs"/>
                          </a:rPr>
                          <m:t> </m:t>
                        </m:r>
                        <m:sSub>
                          <m:sSubPr>
                            <m:ctrlPr>
                              <a:rPr lang="es-ES" sz="2000" b="0" i="1">
                                <a:solidFill>
                                  <a:schemeClr val="tx1"/>
                                </a:solidFill>
                                <a:effectLst/>
                                <a:latin typeface="Cambria Math" panose="02040503050406030204" pitchFamily="18" charset="0"/>
                                <a:ea typeface="+mn-ea"/>
                                <a:cs typeface="+mn-cs"/>
                              </a:rPr>
                            </m:ctrlPr>
                          </m:sSubPr>
                          <m:e>
                            <m:r>
                              <a:rPr lang="es-ES" sz="2000" b="0" i="1">
                                <a:solidFill>
                                  <a:schemeClr val="tx1"/>
                                </a:solidFill>
                                <a:effectLst/>
                                <a:latin typeface="Cambria Math"/>
                                <a:ea typeface="+mn-ea"/>
                                <a:cs typeface="+mn-cs"/>
                              </a:rPr>
                              <m:t>𝑤</m:t>
                            </m:r>
                          </m:e>
                          <m:sub>
                            <m:r>
                              <a:rPr lang="es-ES" sz="2000" b="0" i="1">
                                <a:solidFill>
                                  <a:schemeClr val="tx1"/>
                                </a:solidFill>
                                <a:effectLst/>
                                <a:latin typeface="Cambria Math"/>
                                <a:ea typeface="+mn-ea"/>
                                <a:cs typeface="+mn-cs"/>
                              </a:rPr>
                              <m:t>𝑖</m:t>
                            </m:r>
                          </m:sub>
                        </m:sSub>
                      </m:e>
                    </m:nary>
                  </m:oMath>
                </m:oMathPara>
              </a14:m>
              <a:endParaRPr lang="es-ES" sz="2000"/>
            </a:p>
          </xdr:txBody>
        </xdr:sp>
      </mc:Choice>
      <mc:Fallback xmlns="">
        <xdr:sp macro="" textlink="">
          <xdr:nvSpPr>
            <xdr:cNvPr id="3" name="2 CuadroTexto"/>
            <xdr:cNvSpPr txBox="1"/>
          </xdr:nvSpPr>
          <xdr:spPr>
            <a:xfrm>
              <a:off x="1479176" y="17705294"/>
              <a:ext cx="2042840" cy="8516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ES" sz="2000" b="0" i="0">
                  <a:solidFill>
                    <a:schemeClr val="tx1"/>
                  </a:solidFill>
                  <a:effectLst/>
                  <a:latin typeface="Cambria Math"/>
                  <a:ea typeface="+mn-ea"/>
                  <a:cs typeface="+mn-cs"/>
                </a:rPr>
                <a:t>∑2</a:t>
              </a:r>
              <a:r>
                <a:rPr lang="es-ES" sz="2000" b="0" i="0">
                  <a:solidFill>
                    <a:schemeClr val="tx1"/>
                  </a:solidFill>
                  <a:effectLst/>
                  <a:latin typeface="Cambria Math"/>
                  <a:ea typeface="Cambria Math"/>
                  <a:cs typeface="+mn-cs"/>
                </a:rPr>
                <a:t>_</a:t>
              </a:r>
              <a:r>
                <a:rPr lang="es-ES" sz="2000" b="0" i="0">
                  <a:solidFill>
                    <a:schemeClr val="tx1"/>
                  </a:solidFill>
                  <a:effectLst/>
                  <a:latin typeface="Cambria Math"/>
                  <a:ea typeface="+mn-ea"/>
                  <a:cs typeface="+mn-cs"/>
                </a:rPr>
                <a:t>(</a:t>
              </a:r>
              <a:r>
                <a:rPr lang="es-ES" sz="2000" b="0" i="0">
                  <a:solidFill>
                    <a:schemeClr val="tx1"/>
                  </a:solidFill>
                  <a:effectLst/>
                  <a:latin typeface="Cambria Math"/>
                  <a:ea typeface="Cambria Math"/>
                  <a:cs typeface="+mn-cs"/>
                </a:rPr>
                <a:t>∀𝑖</a:t>
              </a:r>
              <a:r>
                <a:rPr lang="es-ES" sz="2000" b="0" i="0">
                  <a:solidFill>
                    <a:schemeClr val="tx1"/>
                  </a:solidFill>
                  <a:effectLst/>
                  <a:latin typeface="Cambria Math"/>
                  <a:ea typeface="+mn-ea"/>
                  <a:cs typeface="+mn-cs"/>
                </a:rPr>
                <a:t>)▒〖𝑒_𝑖  𝑤_𝑖 〗</a:t>
              </a:r>
              <a:endParaRPr lang="es-ES" sz="2000"/>
            </a:p>
          </xdr:txBody>
        </xdr:sp>
      </mc:Fallback>
    </mc:AlternateContent>
    <xdr:clientData/>
  </xdr:oneCellAnchor>
  <xdr:oneCellAnchor>
    <xdr:from>
      <xdr:col>2</xdr:col>
      <xdr:colOff>48193</xdr:colOff>
      <xdr:row>48</xdr:row>
      <xdr:rowOff>190500</xdr:rowOff>
    </xdr:from>
    <xdr:ext cx="2812677" cy="655821"/>
    <xdr:sp macro="" textlink="">
      <xdr:nvSpPr>
        <xdr:cNvPr id="4" name="3 CuadroTexto">
          <a:extLst>
            <a:ext uri="{FF2B5EF4-FFF2-40B4-BE49-F238E27FC236}">
              <a16:creationId xmlns="" xmlns:a16="http://schemas.microsoft.com/office/drawing/2014/main" id="{00000000-0008-0000-0100-000004000000}"/>
            </a:ext>
          </a:extLst>
        </xdr:cNvPr>
        <xdr:cNvSpPr txBox="1"/>
      </xdr:nvSpPr>
      <xdr:spPr>
        <a:xfrm>
          <a:off x="1527369" y="18209559"/>
          <a:ext cx="2812677" cy="655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ES" sz="900" b="1"/>
            <a:t>Donde:</a:t>
          </a:r>
          <a:r>
            <a:rPr lang="es-ES" sz="900"/>
            <a:t> </a:t>
          </a:r>
        </a:p>
        <a:p>
          <a:r>
            <a:rPr lang="es-ES" sz="900" b="1" i="1"/>
            <a:t>e:</a:t>
          </a:r>
          <a:r>
            <a:rPr lang="es-ES" sz="900"/>
            <a:t> eficacia por tipo de actividad</a:t>
          </a:r>
        </a:p>
        <a:p>
          <a:r>
            <a:rPr lang="es-ES" sz="900" b="1" i="1"/>
            <a:t>w:</a:t>
          </a:r>
          <a:r>
            <a:rPr lang="es-ES" sz="900"/>
            <a:t> ponderación</a:t>
          </a:r>
          <a:r>
            <a:rPr lang="es-ES" sz="900" baseline="0"/>
            <a:t> por tipo de actividad</a:t>
          </a:r>
        </a:p>
        <a:p>
          <a:r>
            <a:rPr lang="es-ES" sz="900" b="1" i="1" baseline="0"/>
            <a:t>i:</a:t>
          </a:r>
          <a:r>
            <a:rPr lang="es-ES" sz="900" baseline="0"/>
            <a:t> tipo de actividad (Estrategica, Gestión y Seguimiento)</a:t>
          </a:r>
          <a:endParaRPr lang="es-ES" sz="900"/>
        </a:p>
      </xdr:txBody>
    </xdr:sp>
    <xdr:clientData/>
  </xdr:oneCellAnchor>
  <xdr:oneCellAnchor>
    <xdr:from>
      <xdr:col>2</xdr:col>
      <xdr:colOff>1882589</xdr:colOff>
      <xdr:row>47</xdr:row>
      <xdr:rowOff>96371</xdr:rowOff>
    </xdr:from>
    <xdr:ext cx="1269634" cy="649942"/>
    <mc:AlternateContent xmlns:mc="http://schemas.openxmlformats.org/markup-compatibility/2006" xmlns:a14="http://schemas.microsoft.com/office/drawing/2010/main">
      <mc:Choice Requires="a14">
        <xdr:sp macro="" textlink="">
          <xdr:nvSpPr>
            <xdr:cNvPr id="5" name="4 CuadroTexto">
              <a:extLst>
                <a:ext uri="{FF2B5EF4-FFF2-40B4-BE49-F238E27FC236}">
                  <a16:creationId xmlns="" xmlns:a16="http://schemas.microsoft.com/office/drawing/2014/main" id="{00000000-0008-0000-0100-000005000000}"/>
                </a:ext>
              </a:extLst>
            </xdr:cNvPr>
            <xdr:cNvSpPr txBox="1"/>
          </xdr:nvSpPr>
          <xdr:spPr>
            <a:xfrm>
              <a:off x="3361765" y="17801665"/>
              <a:ext cx="1269634" cy="649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14:m>
                <m:oMathPara xmlns:m="http://schemas.openxmlformats.org/officeDocument/2006/math">
                  <m:oMathParaPr>
                    <m:jc m:val="centerGroup"/>
                  </m:oMathParaPr>
                  <m:oMath xmlns:m="http://schemas.openxmlformats.org/officeDocument/2006/math">
                    <m:sSub>
                      <m:sSubPr>
                        <m:ctrlPr>
                          <a:rPr lang="es-ES" sz="1050" b="0" i="1">
                            <a:solidFill>
                              <a:schemeClr val="tx1"/>
                            </a:solidFill>
                            <a:effectLst/>
                            <a:latin typeface="Cambria Math" panose="02040503050406030204" pitchFamily="18" charset="0"/>
                            <a:ea typeface="+mn-ea"/>
                            <a:cs typeface="+mn-cs"/>
                          </a:rPr>
                        </m:ctrlPr>
                      </m:sSubPr>
                      <m:e>
                        <m:r>
                          <a:rPr lang="es-ES" sz="1050" b="0" i="1">
                            <a:solidFill>
                              <a:schemeClr val="tx1"/>
                            </a:solidFill>
                            <a:effectLst/>
                            <a:latin typeface="Cambria Math"/>
                            <a:ea typeface="+mn-ea"/>
                            <a:cs typeface="+mn-cs"/>
                          </a:rPr>
                          <m:t>𝑤</m:t>
                        </m:r>
                      </m:e>
                      <m:sub>
                        <m:r>
                          <a:rPr lang="es-ES" sz="1050" b="0" i="1">
                            <a:solidFill>
                              <a:schemeClr val="tx1"/>
                            </a:solidFill>
                            <a:effectLst/>
                            <a:latin typeface="Cambria Math"/>
                            <a:ea typeface="+mn-ea"/>
                            <a:cs typeface="+mn-cs"/>
                          </a:rPr>
                          <m:t>𝐸𝑠𝑡𝑟𝑎𝑡𝑒𝑔𝑖𝑐𝑎𝑠</m:t>
                        </m:r>
                      </m:sub>
                    </m:sSub>
                    <m:r>
                      <a:rPr lang="es-ES" sz="1050" b="0" i="1">
                        <a:solidFill>
                          <a:schemeClr val="tx1"/>
                        </a:solidFill>
                        <a:effectLst/>
                        <a:latin typeface="Cambria Math"/>
                        <a:ea typeface="+mn-ea"/>
                        <a:cs typeface="+mn-cs"/>
                      </a:rPr>
                      <m:t>:50 %</m:t>
                    </m:r>
                  </m:oMath>
                </m:oMathPara>
              </a14:m>
              <a:endParaRPr lang="es-ES" sz="1800"/>
            </a:p>
            <a:p>
              <a:pPr marL="0" marR="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ES" sz="1100" b="0" i="1">
                            <a:solidFill>
                              <a:schemeClr val="tx1"/>
                            </a:solidFill>
                            <a:effectLst/>
                            <a:latin typeface="Cambria Math" panose="02040503050406030204" pitchFamily="18" charset="0"/>
                            <a:ea typeface="+mn-ea"/>
                            <a:cs typeface="+mn-cs"/>
                          </a:rPr>
                        </m:ctrlPr>
                      </m:sSubPr>
                      <m:e>
                        <m:r>
                          <a:rPr lang="es-ES" sz="1100" b="0" i="1">
                            <a:solidFill>
                              <a:schemeClr val="tx1"/>
                            </a:solidFill>
                            <a:effectLst/>
                            <a:latin typeface="Cambria Math"/>
                            <a:ea typeface="+mn-ea"/>
                            <a:cs typeface="+mn-cs"/>
                          </a:rPr>
                          <m:t>𝑤</m:t>
                        </m:r>
                      </m:e>
                      <m:sub>
                        <m:r>
                          <a:rPr lang="es-ES" sz="1100" b="0" i="1">
                            <a:solidFill>
                              <a:schemeClr val="tx1"/>
                            </a:solidFill>
                            <a:effectLst/>
                            <a:latin typeface="Cambria Math"/>
                            <a:ea typeface="+mn-ea"/>
                            <a:cs typeface="+mn-cs"/>
                          </a:rPr>
                          <m:t>𝐺𝑒𝑠𝑡𝑖</m:t>
                        </m:r>
                        <m:r>
                          <a:rPr lang="es-ES" sz="1100" b="0" i="1">
                            <a:solidFill>
                              <a:schemeClr val="tx1"/>
                            </a:solidFill>
                            <a:effectLst/>
                            <a:latin typeface="Cambria Math"/>
                            <a:ea typeface="+mn-ea"/>
                            <a:cs typeface="+mn-cs"/>
                          </a:rPr>
                          <m:t>ó</m:t>
                        </m:r>
                        <m:r>
                          <a:rPr lang="es-ES" sz="1100" b="0" i="1">
                            <a:solidFill>
                              <a:schemeClr val="tx1"/>
                            </a:solidFill>
                            <a:effectLst/>
                            <a:latin typeface="Cambria Math"/>
                            <a:ea typeface="+mn-ea"/>
                            <a:cs typeface="+mn-cs"/>
                          </a:rPr>
                          <m:t>𝑛</m:t>
                        </m:r>
                      </m:sub>
                    </m:sSub>
                    <m:r>
                      <a:rPr lang="es-ES" sz="1100" b="0" i="1">
                        <a:solidFill>
                          <a:schemeClr val="tx1"/>
                        </a:solidFill>
                        <a:effectLst/>
                        <a:latin typeface="Cambria Math"/>
                        <a:ea typeface="+mn-ea"/>
                        <a:cs typeface="+mn-cs"/>
                      </a:rPr>
                      <m:t>:25 %</m:t>
                    </m:r>
                  </m:oMath>
                </m:oMathPara>
              </a14:m>
              <a:endParaRPr lang="es-ES" sz="2000">
                <a:effectLst/>
              </a:endParaRPr>
            </a:p>
            <a:p>
              <a:pPr marL="0" marR="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ES" sz="1100" b="0" i="1">
                            <a:solidFill>
                              <a:schemeClr val="tx1"/>
                            </a:solidFill>
                            <a:effectLst/>
                            <a:latin typeface="Cambria Math" panose="02040503050406030204" pitchFamily="18" charset="0"/>
                            <a:ea typeface="+mn-ea"/>
                            <a:cs typeface="+mn-cs"/>
                          </a:rPr>
                        </m:ctrlPr>
                      </m:sSubPr>
                      <m:e>
                        <m:r>
                          <a:rPr lang="es-ES" sz="1100" b="0" i="1">
                            <a:solidFill>
                              <a:schemeClr val="tx1"/>
                            </a:solidFill>
                            <a:effectLst/>
                            <a:latin typeface="Cambria Math"/>
                            <a:ea typeface="+mn-ea"/>
                            <a:cs typeface="+mn-cs"/>
                          </a:rPr>
                          <m:t>𝑤</m:t>
                        </m:r>
                      </m:e>
                      <m:sub>
                        <m:r>
                          <a:rPr lang="es-ES" sz="1100" b="0" i="1">
                            <a:solidFill>
                              <a:schemeClr val="tx1"/>
                            </a:solidFill>
                            <a:effectLst/>
                            <a:latin typeface="Cambria Math"/>
                            <a:ea typeface="+mn-ea"/>
                            <a:cs typeface="+mn-cs"/>
                          </a:rPr>
                          <m:t>𝑆𝑒𝑔𝑢𝑖𝑚𝑖𝑒𝑛𝑡𝑜</m:t>
                        </m:r>
                      </m:sub>
                    </m:sSub>
                    <m:r>
                      <a:rPr lang="es-ES" sz="1100" b="0" i="1">
                        <a:solidFill>
                          <a:schemeClr val="tx1"/>
                        </a:solidFill>
                        <a:effectLst/>
                        <a:latin typeface="Cambria Math"/>
                        <a:ea typeface="+mn-ea"/>
                        <a:cs typeface="+mn-cs"/>
                      </a:rPr>
                      <m:t>:25 %</m:t>
                    </m:r>
                  </m:oMath>
                </m:oMathPara>
              </a14:m>
              <a:endParaRPr lang="es-ES" sz="2000">
                <a:effectLst/>
              </a:endParaRPr>
            </a:p>
            <a:p>
              <a:pPr algn="l"/>
              <a:endParaRPr lang="es-ES" sz="2000"/>
            </a:p>
          </xdr:txBody>
        </xdr:sp>
      </mc:Choice>
      <mc:Fallback xmlns="">
        <xdr:sp macro="" textlink="">
          <xdr:nvSpPr>
            <xdr:cNvPr id="5" name="4 CuadroTexto"/>
            <xdr:cNvSpPr txBox="1"/>
          </xdr:nvSpPr>
          <xdr:spPr>
            <a:xfrm>
              <a:off x="3361765" y="17801665"/>
              <a:ext cx="1269634" cy="649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s-ES" sz="1050" b="0" i="0">
                  <a:solidFill>
                    <a:schemeClr val="tx1"/>
                  </a:solidFill>
                  <a:effectLst/>
                  <a:latin typeface="Cambria Math"/>
                  <a:ea typeface="+mn-ea"/>
                  <a:cs typeface="+mn-cs"/>
                </a:rPr>
                <a:t>𝑤_𝐸𝑠𝑡𝑟𝑎𝑡𝑒𝑔𝑖𝑐𝑎𝑠:50 %</a:t>
              </a:r>
              <a:endParaRPr lang="es-ES" sz="1800"/>
            </a:p>
            <a:p>
              <a:pPr marL="0" marR="0" indent="0" algn="l" defTabSz="914400" eaLnBrk="1" fontAlgn="auto" latinLnBrk="0" hangingPunct="1">
                <a:lnSpc>
                  <a:spcPct val="100000"/>
                </a:lnSpc>
                <a:spcBef>
                  <a:spcPts val="0"/>
                </a:spcBef>
                <a:spcAft>
                  <a:spcPts val="0"/>
                </a:spcAft>
                <a:buClrTx/>
                <a:buSzTx/>
                <a:buFontTx/>
                <a:buNone/>
                <a:tabLst/>
                <a:defRPr/>
              </a:pPr>
              <a:r>
                <a:rPr lang="es-ES" sz="1100" b="0" i="0">
                  <a:solidFill>
                    <a:schemeClr val="tx1"/>
                  </a:solidFill>
                  <a:effectLst/>
                  <a:latin typeface="Cambria Math"/>
                  <a:ea typeface="+mn-ea"/>
                  <a:cs typeface="+mn-cs"/>
                </a:rPr>
                <a:t>𝑤_𝐺𝑒𝑠𝑡𝑖ó𝑛:25 %</a:t>
              </a:r>
              <a:endParaRPr lang="es-ES" sz="2000">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es-ES" sz="1100" b="0" i="0">
                  <a:solidFill>
                    <a:schemeClr val="tx1"/>
                  </a:solidFill>
                  <a:effectLst/>
                  <a:latin typeface="Cambria Math"/>
                  <a:ea typeface="+mn-ea"/>
                  <a:cs typeface="+mn-cs"/>
                </a:rPr>
                <a:t>𝑤_𝑆𝑒𝑔𝑢𝑖𝑚𝑖𝑒𝑛𝑡𝑜:25 %</a:t>
              </a:r>
              <a:endParaRPr lang="es-ES" sz="2000">
                <a:effectLst/>
              </a:endParaRPr>
            </a:p>
            <a:p>
              <a:pPr algn="l"/>
              <a:endParaRPr lang="es-ES" sz="20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xdr:from>
      <xdr:col>0</xdr:col>
      <xdr:colOff>409575</xdr:colOff>
      <xdr:row>0</xdr:row>
      <xdr:rowOff>66675</xdr:rowOff>
    </xdr:from>
    <xdr:to>
      <xdr:col>1</xdr:col>
      <xdr:colOff>1323975</xdr:colOff>
      <xdr:row>1</xdr:row>
      <xdr:rowOff>438150</xdr:rowOff>
    </xdr:to>
    <xdr:pic>
      <xdr:nvPicPr>
        <xdr:cNvPr id="20625" name="8 Imagen" descr="IDPCBYN">
          <a:extLst>
            <a:ext uri="{FF2B5EF4-FFF2-40B4-BE49-F238E27FC236}">
              <a16:creationId xmlns="" xmlns:a16="http://schemas.microsoft.com/office/drawing/2014/main" id="{00000000-0008-0000-0200-000091500000}"/>
            </a:ext>
          </a:extLst>
        </xdr:cNvPr>
        <xdr:cNvPicPr>
          <a:picLocks noChangeAspect="1" noChangeArrowheads="1"/>
        </xdr:cNvPicPr>
      </xdr:nvPicPr>
      <xdr:blipFill>
        <a:blip xmlns:r="http://schemas.openxmlformats.org/officeDocument/2006/relationships" r:embed="rId1">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409575" y="66675"/>
          <a:ext cx="14382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185457</xdr:colOff>
      <xdr:row>0</xdr:row>
      <xdr:rowOff>16809</xdr:rowOff>
    </xdr:from>
    <xdr:to>
      <xdr:col>1</xdr:col>
      <xdr:colOff>1019735</xdr:colOff>
      <xdr:row>1</xdr:row>
      <xdr:rowOff>293034</xdr:rowOff>
    </xdr:to>
    <xdr:pic>
      <xdr:nvPicPr>
        <xdr:cNvPr id="13860" name="8 Imagen" descr="IDPCBYN">
          <a:extLst>
            <a:ext uri="{FF2B5EF4-FFF2-40B4-BE49-F238E27FC236}">
              <a16:creationId xmlns="" xmlns:a16="http://schemas.microsoft.com/office/drawing/2014/main" id="{00000000-0008-0000-0300-000024360000}"/>
            </a:ext>
          </a:extLst>
        </xdr:cNvPr>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185457" y="16809"/>
          <a:ext cx="1293719" cy="6908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70" zoomScaleNormal="70" workbookViewId="0">
      <pane ySplit="1" topLeftCell="A35" activePane="bottomLeft" state="frozen"/>
      <selection pane="bottomLeft" activeCell="B1" sqref="B1:B37"/>
    </sheetView>
  </sheetViews>
  <sheetFormatPr baseColWidth="10" defaultRowHeight="12.75" x14ac:dyDescent="0.2"/>
  <cols>
    <col min="1" max="1" width="36.5703125" style="45" customWidth="1"/>
    <col min="2" max="2" width="130.7109375" style="45" customWidth="1"/>
    <col min="3" max="4" width="44" style="45" customWidth="1"/>
    <col min="5" max="5" width="89.28515625" style="45" customWidth="1"/>
    <col min="6" max="6" width="91.85546875" style="45" customWidth="1"/>
    <col min="7" max="7" width="39.42578125" style="45" customWidth="1"/>
    <col min="8" max="16384" width="11.42578125" style="45"/>
  </cols>
  <sheetData>
    <row r="1" spans="1:7" ht="63.75" x14ac:dyDescent="0.2">
      <c r="A1" s="46" t="s">
        <v>57</v>
      </c>
      <c r="B1" s="135" t="s">
        <v>310</v>
      </c>
      <c r="C1" s="47" t="s">
        <v>58</v>
      </c>
      <c r="D1" s="47" t="s">
        <v>113</v>
      </c>
      <c r="E1" s="47" t="s">
        <v>115</v>
      </c>
      <c r="F1" s="47" t="s">
        <v>107</v>
      </c>
      <c r="G1" s="48" t="s">
        <v>106</v>
      </c>
    </row>
    <row r="2" spans="1:7" ht="53.25" customHeight="1" x14ac:dyDescent="0.2">
      <c r="A2" s="227" t="s">
        <v>2</v>
      </c>
      <c r="B2" s="228" t="s">
        <v>311</v>
      </c>
      <c r="C2" s="221" t="s">
        <v>59</v>
      </c>
      <c r="D2" s="228" t="s">
        <v>114</v>
      </c>
      <c r="E2" s="49" t="s">
        <v>60</v>
      </c>
      <c r="F2" s="221" t="s">
        <v>123</v>
      </c>
      <c r="G2" s="223" t="s">
        <v>122</v>
      </c>
    </row>
    <row r="3" spans="1:7" ht="69.75" customHeight="1" x14ac:dyDescent="0.2">
      <c r="A3" s="227"/>
      <c r="B3" s="229"/>
      <c r="C3" s="221"/>
      <c r="D3" s="229"/>
      <c r="E3" s="49" t="s">
        <v>61</v>
      </c>
      <c r="F3" s="221"/>
      <c r="G3" s="223"/>
    </row>
    <row r="4" spans="1:7" ht="53.25" customHeight="1" x14ac:dyDescent="0.2">
      <c r="A4" s="227"/>
      <c r="B4" s="229"/>
      <c r="C4" s="221"/>
      <c r="D4" s="229"/>
      <c r="E4" s="49" t="s">
        <v>62</v>
      </c>
      <c r="F4" s="221"/>
      <c r="G4" s="223"/>
    </row>
    <row r="5" spans="1:7" ht="53.25" customHeight="1" x14ac:dyDescent="0.2">
      <c r="A5" s="227"/>
      <c r="B5" s="229"/>
      <c r="C5" s="221"/>
      <c r="D5" s="229"/>
      <c r="E5" s="49" t="s">
        <v>63</v>
      </c>
      <c r="F5" s="221"/>
      <c r="G5" s="223"/>
    </row>
    <row r="6" spans="1:7" ht="53.25" customHeight="1" x14ac:dyDescent="0.2">
      <c r="A6" s="227"/>
      <c r="B6" s="229"/>
      <c r="C6" s="221"/>
      <c r="D6" s="230"/>
      <c r="E6" s="49" t="s">
        <v>64</v>
      </c>
      <c r="F6" s="221"/>
      <c r="G6" s="223"/>
    </row>
    <row r="7" spans="1:7" ht="53.25" customHeight="1" x14ac:dyDescent="0.2">
      <c r="A7" s="227"/>
      <c r="B7" s="229"/>
      <c r="C7" s="221" t="s">
        <v>65</v>
      </c>
      <c r="D7" s="228" t="s">
        <v>118</v>
      </c>
      <c r="E7" s="49" t="s">
        <v>66</v>
      </c>
      <c r="F7" s="221"/>
      <c r="G7" s="223"/>
    </row>
    <row r="8" spans="1:7" ht="53.25" customHeight="1" x14ac:dyDescent="0.2">
      <c r="A8" s="227"/>
      <c r="B8" s="230"/>
      <c r="C8" s="221"/>
      <c r="D8" s="230"/>
      <c r="E8" s="49" t="s">
        <v>67</v>
      </c>
      <c r="F8" s="221"/>
      <c r="G8" s="223"/>
    </row>
    <row r="9" spans="1:7" ht="60.75" customHeight="1" x14ac:dyDescent="0.2">
      <c r="A9" s="227" t="s">
        <v>109</v>
      </c>
      <c r="B9" s="228" t="s">
        <v>312</v>
      </c>
      <c r="C9" s="221" t="s">
        <v>68</v>
      </c>
      <c r="D9" s="228" t="s">
        <v>116</v>
      </c>
      <c r="E9" s="49" t="s">
        <v>69</v>
      </c>
      <c r="F9" s="221" t="s">
        <v>110</v>
      </c>
      <c r="G9" s="223" t="s">
        <v>120</v>
      </c>
    </row>
    <row r="10" spans="1:7" ht="53.25" customHeight="1" x14ac:dyDescent="0.2">
      <c r="A10" s="227"/>
      <c r="B10" s="229"/>
      <c r="C10" s="221"/>
      <c r="D10" s="229"/>
      <c r="E10" s="49" t="s">
        <v>70</v>
      </c>
      <c r="F10" s="221"/>
      <c r="G10" s="223"/>
    </row>
    <row r="11" spans="1:7" ht="53.25" customHeight="1" x14ac:dyDescent="0.2">
      <c r="A11" s="227"/>
      <c r="B11" s="229"/>
      <c r="C11" s="221"/>
      <c r="D11" s="230"/>
      <c r="E11" s="49" t="s">
        <v>71</v>
      </c>
      <c r="F11" s="221"/>
      <c r="G11" s="223"/>
    </row>
    <row r="12" spans="1:7" ht="53.25" customHeight="1" x14ac:dyDescent="0.2">
      <c r="A12" s="227"/>
      <c r="B12" s="229"/>
      <c r="C12" s="221" t="s">
        <v>72</v>
      </c>
      <c r="D12" s="228" t="s">
        <v>116</v>
      </c>
      <c r="E12" s="49" t="s">
        <v>73</v>
      </c>
      <c r="F12" s="221"/>
      <c r="G12" s="223"/>
    </row>
    <row r="13" spans="1:7" ht="53.25" customHeight="1" x14ac:dyDescent="0.2">
      <c r="A13" s="227"/>
      <c r="B13" s="229"/>
      <c r="C13" s="221"/>
      <c r="D13" s="229"/>
      <c r="E13" s="49" t="s">
        <v>74</v>
      </c>
      <c r="F13" s="221"/>
      <c r="G13" s="223"/>
    </row>
    <row r="14" spans="1:7" ht="53.25" customHeight="1" x14ac:dyDescent="0.2">
      <c r="A14" s="227"/>
      <c r="B14" s="229"/>
      <c r="C14" s="221"/>
      <c r="D14" s="229"/>
      <c r="E14" s="49" t="s">
        <v>75</v>
      </c>
      <c r="F14" s="221"/>
      <c r="G14" s="223"/>
    </row>
    <row r="15" spans="1:7" ht="53.25" customHeight="1" x14ac:dyDescent="0.2">
      <c r="A15" s="227"/>
      <c r="B15" s="229"/>
      <c r="C15" s="221"/>
      <c r="D15" s="229"/>
      <c r="E15" s="49" t="s">
        <v>76</v>
      </c>
      <c r="F15" s="221"/>
      <c r="G15" s="223"/>
    </row>
    <row r="16" spans="1:7" ht="53.25" customHeight="1" x14ac:dyDescent="0.2">
      <c r="A16" s="227"/>
      <c r="B16" s="229"/>
      <c r="C16" s="221"/>
      <c r="D16" s="229"/>
      <c r="E16" s="49" t="s">
        <v>77</v>
      </c>
      <c r="F16" s="221"/>
      <c r="G16" s="223"/>
    </row>
    <row r="17" spans="1:7" ht="53.25" customHeight="1" x14ac:dyDescent="0.2">
      <c r="A17" s="227"/>
      <c r="B17" s="229"/>
      <c r="C17" s="221"/>
      <c r="D17" s="230"/>
      <c r="E17" s="49" t="s">
        <v>78</v>
      </c>
      <c r="F17" s="221"/>
      <c r="G17" s="223"/>
    </row>
    <row r="18" spans="1:7" ht="53.25" customHeight="1" x14ac:dyDescent="0.2">
      <c r="A18" s="227"/>
      <c r="B18" s="229"/>
      <c r="C18" s="221" t="s">
        <v>65</v>
      </c>
      <c r="D18" s="228" t="s">
        <v>118</v>
      </c>
      <c r="E18" s="50" t="s">
        <v>66</v>
      </c>
      <c r="F18" s="221"/>
      <c r="G18" s="223"/>
    </row>
    <row r="19" spans="1:7" ht="53.25" customHeight="1" x14ac:dyDescent="0.2">
      <c r="A19" s="227"/>
      <c r="B19" s="230"/>
      <c r="C19" s="221"/>
      <c r="D19" s="230"/>
      <c r="E19" s="50" t="s">
        <v>67</v>
      </c>
      <c r="F19" s="221"/>
      <c r="G19" s="223"/>
    </row>
    <row r="20" spans="1:7" ht="53.25" customHeight="1" x14ac:dyDescent="0.2">
      <c r="A20" s="227" t="s">
        <v>79</v>
      </c>
      <c r="B20" s="228" t="s">
        <v>313</v>
      </c>
      <c r="C20" s="221" t="s">
        <v>65</v>
      </c>
      <c r="D20" s="228" t="s">
        <v>119</v>
      </c>
      <c r="E20" s="49" t="s">
        <v>80</v>
      </c>
      <c r="F20" s="221" t="s">
        <v>111</v>
      </c>
      <c r="G20" s="223" t="s">
        <v>108</v>
      </c>
    </row>
    <row r="21" spans="1:7" ht="53.25" customHeight="1" x14ac:dyDescent="0.2">
      <c r="A21" s="227"/>
      <c r="B21" s="229"/>
      <c r="C21" s="221"/>
      <c r="D21" s="229"/>
      <c r="E21" s="49" t="s">
        <v>81</v>
      </c>
      <c r="F21" s="226"/>
      <c r="G21" s="224"/>
    </row>
    <row r="22" spans="1:7" ht="53.25" customHeight="1" x14ac:dyDescent="0.2">
      <c r="A22" s="227"/>
      <c r="B22" s="229"/>
      <c r="C22" s="221"/>
      <c r="D22" s="229"/>
      <c r="E22" s="49" t="s">
        <v>66</v>
      </c>
      <c r="F22" s="226"/>
      <c r="G22" s="224"/>
    </row>
    <row r="23" spans="1:7" ht="53.25" customHeight="1" x14ac:dyDescent="0.2">
      <c r="A23" s="227"/>
      <c r="B23" s="229"/>
      <c r="C23" s="221"/>
      <c r="D23" s="229"/>
      <c r="E23" s="49" t="s">
        <v>67</v>
      </c>
      <c r="F23" s="226"/>
      <c r="G23" s="224"/>
    </row>
    <row r="24" spans="1:7" ht="53.25" customHeight="1" x14ac:dyDescent="0.2">
      <c r="A24" s="227"/>
      <c r="B24" s="230"/>
      <c r="C24" s="221"/>
      <c r="D24" s="230"/>
      <c r="E24" s="49" t="s">
        <v>82</v>
      </c>
      <c r="F24" s="226"/>
      <c r="G24" s="224"/>
    </row>
    <row r="25" spans="1:7" ht="40.5" customHeight="1" x14ac:dyDescent="0.2">
      <c r="A25" s="231" t="s">
        <v>83</v>
      </c>
      <c r="B25" s="228" t="s">
        <v>314</v>
      </c>
      <c r="C25" s="221" t="s">
        <v>65</v>
      </c>
      <c r="D25" s="228" t="s">
        <v>118</v>
      </c>
      <c r="E25" s="49" t="s">
        <v>84</v>
      </c>
      <c r="F25" s="234" t="s">
        <v>124</v>
      </c>
      <c r="G25" s="223" t="s">
        <v>108</v>
      </c>
    </row>
    <row r="26" spans="1:7" ht="40.5" customHeight="1" x14ac:dyDescent="0.2">
      <c r="A26" s="231"/>
      <c r="B26" s="236"/>
      <c r="C26" s="221"/>
      <c r="D26" s="229"/>
      <c r="E26" s="49" t="s">
        <v>66</v>
      </c>
      <c r="F26" s="221"/>
      <c r="G26" s="223"/>
    </row>
    <row r="27" spans="1:7" ht="40.5" customHeight="1" x14ac:dyDescent="0.2">
      <c r="A27" s="231"/>
      <c r="B27" s="236"/>
      <c r="C27" s="221"/>
      <c r="D27" s="229"/>
      <c r="E27" s="49" t="s">
        <v>67</v>
      </c>
      <c r="F27" s="221"/>
      <c r="G27" s="223"/>
    </row>
    <row r="28" spans="1:7" ht="40.5" customHeight="1" x14ac:dyDescent="0.2">
      <c r="A28" s="231"/>
      <c r="B28" s="236"/>
      <c r="C28" s="221"/>
      <c r="D28" s="230"/>
      <c r="E28" s="49" t="s">
        <v>82</v>
      </c>
      <c r="F28" s="221"/>
      <c r="G28" s="223"/>
    </row>
    <row r="29" spans="1:7" ht="40.5" customHeight="1" x14ac:dyDescent="0.2">
      <c r="A29" s="231"/>
      <c r="B29" s="236"/>
      <c r="C29" s="221" t="s">
        <v>85</v>
      </c>
      <c r="D29" s="228" t="s">
        <v>117</v>
      </c>
      <c r="E29" s="49" t="s">
        <v>86</v>
      </c>
      <c r="F29" s="221" t="s">
        <v>112</v>
      </c>
      <c r="G29" s="223" t="s">
        <v>121</v>
      </c>
    </row>
    <row r="30" spans="1:7" ht="40.5" customHeight="1" x14ac:dyDescent="0.2">
      <c r="A30" s="231"/>
      <c r="B30" s="236"/>
      <c r="C30" s="221"/>
      <c r="D30" s="229"/>
      <c r="E30" s="49" t="s">
        <v>87</v>
      </c>
      <c r="F30" s="221"/>
      <c r="G30" s="223"/>
    </row>
    <row r="31" spans="1:7" ht="40.5" customHeight="1" x14ac:dyDescent="0.2">
      <c r="A31" s="231"/>
      <c r="B31" s="236"/>
      <c r="C31" s="221"/>
      <c r="D31" s="229"/>
      <c r="E31" s="49" t="s">
        <v>88</v>
      </c>
      <c r="F31" s="221"/>
      <c r="G31" s="223"/>
    </row>
    <row r="32" spans="1:7" ht="40.5" customHeight="1" x14ac:dyDescent="0.2">
      <c r="A32" s="231"/>
      <c r="B32" s="236"/>
      <c r="C32" s="221"/>
      <c r="D32" s="229"/>
      <c r="E32" s="49" t="s">
        <v>89</v>
      </c>
      <c r="F32" s="221"/>
      <c r="G32" s="223"/>
    </row>
    <row r="33" spans="1:7" ht="53.25" customHeight="1" x14ac:dyDescent="0.2">
      <c r="A33" s="231"/>
      <c r="B33" s="236"/>
      <c r="C33" s="221"/>
      <c r="D33" s="229"/>
      <c r="E33" s="49" t="s">
        <v>90</v>
      </c>
      <c r="F33" s="221"/>
      <c r="G33" s="223"/>
    </row>
    <row r="34" spans="1:7" ht="53.25" customHeight="1" x14ac:dyDescent="0.2">
      <c r="A34" s="231"/>
      <c r="B34" s="236"/>
      <c r="C34" s="221"/>
      <c r="D34" s="229"/>
      <c r="E34" s="49" t="s">
        <v>91</v>
      </c>
      <c r="F34" s="221"/>
      <c r="G34" s="223"/>
    </row>
    <row r="35" spans="1:7" ht="53.25" customHeight="1" x14ac:dyDescent="0.2">
      <c r="A35" s="231"/>
      <c r="B35" s="237"/>
      <c r="C35" s="221"/>
      <c r="D35" s="230"/>
      <c r="E35" s="49" t="s">
        <v>92</v>
      </c>
      <c r="F35" s="221"/>
      <c r="G35" s="223"/>
    </row>
    <row r="36" spans="1:7" ht="53.25" customHeight="1" x14ac:dyDescent="0.2">
      <c r="A36" s="231" t="s">
        <v>93</v>
      </c>
      <c r="B36" s="221" t="s">
        <v>315</v>
      </c>
      <c r="C36" s="221" t="s">
        <v>65</v>
      </c>
      <c r="D36" s="228" t="s">
        <v>118</v>
      </c>
      <c r="E36" s="49" t="s">
        <v>66</v>
      </c>
      <c r="F36" s="221" t="s">
        <v>125</v>
      </c>
      <c r="G36" s="223" t="s">
        <v>108</v>
      </c>
    </row>
    <row r="37" spans="1:7" ht="112.5" customHeight="1" thickBot="1" x14ac:dyDescent="0.25">
      <c r="A37" s="232"/>
      <c r="B37" s="222"/>
      <c r="C37" s="233"/>
      <c r="D37" s="235"/>
      <c r="E37" s="51" t="s">
        <v>67</v>
      </c>
      <c r="F37" s="233"/>
      <c r="G37" s="225"/>
    </row>
  </sheetData>
  <autoFilter ref="A1:F37"/>
  <mergeCells count="40">
    <mergeCell ref="A20:A24"/>
    <mergeCell ref="C20:C24"/>
    <mergeCell ref="A36:A37"/>
    <mergeCell ref="C36:C37"/>
    <mergeCell ref="F36:F37"/>
    <mergeCell ref="F25:F28"/>
    <mergeCell ref="C29:C35"/>
    <mergeCell ref="F29:F35"/>
    <mergeCell ref="A25:A35"/>
    <mergeCell ref="C25:C28"/>
    <mergeCell ref="D25:D28"/>
    <mergeCell ref="D29:D35"/>
    <mergeCell ref="D36:D37"/>
    <mergeCell ref="D20:D24"/>
    <mergeCell ref="B20:B24"/>
    <mergeCell ref="B25:B35"/>
    <mergeCell ref="A2:A8"/>
    <mergeCell ref="C2:C6"/>
    <mergeCell ref="F2:F8"/>
    <mergeCell ref="C9:C11"/>
    <mergeCell ref="F9:F19"/>
    <mergeCell ref="A9:A19"/>
    <mergeCell ref="D2:D6"/>
    <mergeCell ref="D7:D8"/>
    <mergeCell ref="D9:D11"/>
    <mergeCell ref="D12:D17"/>
    <mergeCell ref="D18:D19"/>
    <mergeCell ref="C7:C8"/>
    <mergeCell ref="B2:B8"/>
    <mergeCell ref="B9:B19"/>
    <mergeCell ref="B36:B37"/>
    <mergeCell ref="G2:G8"/>
    <mergeCell ref="G9:G19"/>
    <mergeCell ref="G20:G24"/>
    <mergeCell ref="G25:G28"/>
    <mergeCell ref="G29:G35"/>
    <mergeCell ref="G36:G37"/>
    <mergeCell ref="F20:F24"/>
    <mergeCell ref="C12:C17"/>
    <mergeCell ref="C18:C1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88"/>
  <sheetViews>
    <sheetView view="pageBreakPreview" topLeftCell="A14" zoomScale="87" zoomScaleNormal="85" zoomScaleSheetLayoutView="87" workbookViewId="0">
      <selection activeCell="A20" sqref="A20:D27"/>
    </sheetView>
  </sheetViews>
  <sheetFormatPr baseColWidth="10" defaultRowHeight="15.75" x14ac:dyDescent="0.25"/>
  <cols>
    <col min="1" max="1" width="6.42578125" style="2" customWidth="1"/>
    <col min="2" max="2" width="15.85546875" style="2" customWidth="1"/>
    <col min="3" max="3" width="49" style="16" customWidth="1"/>
    <col min="4" max="4" width="28.28515625" style="2" customWidth="1"/>
    <col min="5" max="5" width="28.28515625" style="2" hidden="1" customWidth="1"/>
    <col min="6" max="6" width="25.140625" style="3" customWidth="1"/>
    <col min="7" max="7" width="23.7109375" style="1" customWidth="1"/>
    <col min="8" max="8" width="19.28515625" style="1" customWidth="1"/>
    <col min="9" max="9" width="18.28515625" style="1" customWidth="1"/>
    <col min="10" max="16384" width="11.42578125" style="9"/>
  </cols>
  <sheetData>
    <row r="1" spans="1:9" ht="38.25" customHeight="1" x14ac:dyDescent="0.25">
      <c r="A1" s="240"/>
      <c r="B1" s="240"/>
      <c r="C1" s="243" t="s">
        <v>31</v>
      </c>
      <c r="D1" s="243"/>
      <c r="E1" s="243"/>
      <c r="F1" s="243"/>
      <c r="G1" s="243"/>
      <c r="H1" s="12" t="s">
        <v>12</v>
      </c>
      <c r="I1" s="75" t="s">
        <v>184</v>
      </c>
    </row>
    <row r="2" spans="1:9" ht="38.25" customHeight="1" x14ac:dyDescent="0.25">
      <c r="A2" s="240"/>
      <c r="B2" s="240"/>
      <c r="C2" s="243" t="s">
        <v>32</v>
      </c>
      <c r="D2" s="243"/>
      <c r="E2" s="243"/>
      <c r="F2" s="243"/>
      <c r="G2" s="243"/>
      <c r="H2" s="12" t="s">
        <v>13</v>
      </c>
      <c r="I2" s="73" t="s">
        <v>185</v>
      </c>
    </row>
    <row r="3" spans="1:9" ht="3.75" customHeight="1" x14ac:dyDescent="0.25">
      <c r="A3" s="17"/>
      <c r="B3" s="6"/>
      <c r="C3" s="6"/>
      <c r="D3" s="6"/>
      <c r="E3" s="6"/>
      <c r="F3" s="7"/>
      <c r="G3" s="8"/>
      <c r="H3" s="8"/>
      <c r="I3" s="18"/>
    </row>
    <row r="4" spans="1:9" ht="27" customHeight="1" x14ac:dyDescent="0.25">
      <c r="A4" s="248"/>
      <c r="B4" s="249"/>
      <c r="C4" s="249"/>
      <c r="D4" s="249"/>
      <c r="E4" s="249"/>
      <c r="F4" s="249"/>
      <c r="G4" s="249"/>
      <c r="H4" s="249"/>
      <c r="I4" s="250"/>
    </row>
    <row r="5" spans="1:9" ht="6" customHeight="1" x14ac:dyDescent="0.25">
      <c r="A5" s="17"/>
      <c r="B5" s="6"/>
      <c r="C5" s="6"/>
      <c r="D5" s="6"/>
      <c r="E5" s="6"/>
      <c r="F5" s="7"/>
      <c r="G5" s="8"/>
      <c r="H5" s="8"/>
      <c r="I5" s="18"/>
    </row>
    <row r="6" spans="1:9" ht="39.75" customHeight="1" x14ac:dyDescent="0.25">
      <c r="B6" s="244" t="s">
        <v>102</v>
      </c>
      <c r="C6" s="244"/>
      <c r="D6" s="78">
        <v>2018</v>
      </c>
      <c r="F6" s="16"/>
      <c r="G6" s="9"/>
      <c r="H6" s="9"/>
      <c r="I6" s="9"/>
    </row>
    <row r="7" spans="1:9" ht="5.25" customHeight="1" x14ac:dyDescent="0.25">
      <c r="A7" s="17"/>
      <c r="B7" s="6"/>
      <c r="C7" s="6"/>
      <c r="D7" s="6"/>
      <c r="E7" s="6"/>
      <c r="F7" s="7"/>
      <c r="G7" s="8"/>
      <c r="H7" s="8"/>
      <c r="I7" s="18"/>
    </row>
    <row r="8" spans="1:9" ht="409.6" customHeight="1" x14ac:dyDescent="0.25">
      <c r="A8" s="241" t="s">
        <v>205</v>
      </c>
      <c r="B8" s="242"/>
      <c r="C8" s="76" t="s">
        <v>109</v>
      </c>
      <c r="D8" s="134" t="s">
        <v>330</v>
      </c>
      <c r="E8" s="251" t="str">
        <f>IFERROR(VLOOKUP(C8,'Validac Área Obj. Estr. Proy.'!A2:B37,2,FALSE),"")</f>
        <v>Acuerdo 02 de 2007:
a. Proponer a la Dirección, para presentación a la Secretaria Distrital de Cultura, Recreación y Deporte, políticas planes, programas y estrategias de investigación, divulgación y difusión de los valores del Patrimonio Cultural en el Distrito Capital.
b. Realizar el inventario, el registro y la identificación de los Bienes de Interés Cultural del Distrito Capital y de los monumentos conmemorativos y objetos artísticos localizados en el espacio público. Así como diseñar y poner en marcha un sistema de información del registro y estado de los Bienes de Interés Cultural del Distrito Capital.
c. Administrar la operación del Museo de Bogotá, como instrumento de difusión del Patrimonio Cultural del Distrito Capital, difundiendo la evolución del Distrito Capital en sus diferentes ámbitos, mediante la realización de exposiciones y exhibiciones, y la ejecución de actividades de divulgación y conservación del patrimonio.
d. Ejecutar planes, programas y estrategias que propendan por la valoración y apropiación por parte de los ciudadanos, del Patrimonio Cultural del Distrito Capital, a través de la educación y la divulgación.
e. Promover la participación ciudadana y la concertación con la comunidad para ejecutar los proyectos que promueva, gestione, lidere o coordine el Instituto.
f. Fomentar y realizar investigaciones, publicaciones, exposiciones y otros mecanismos de divulgación en torno al tema del Patrimonio Cultural.
g. Administrar el Centro de Documentación del Patrimonio Cultural en concordancia con el Sistema de Información Cultural del Distrito Capital y las normativas vigentes en otras entidades del ámbito distrital o nacional.
h. Definir y desarrollar las políticas y estrategias de comunicación organizacional del Instituto Distrital de Patrimonio Cultural.
i. Realizar programas de divulgación de los valores, de los Bienes de los Bienes de Interés Cultural.
j. Desarrollar y evaluar, en coordinación con las demás áreas del Instituto Distrital de Patrimonio Cultural, el plan estratégico de comunicaciones, las campañas de divulgación y comunicación sobre los logros institucionales, acontecimientos, eventos y actos que se impulsen en el Instituto, y velar por el correcto uso de la imagen institucional.
k. Realizar las actividades necesarias para la publicación de los materiales requeridos por el Instituto Distrital de Patrimonio Cultural, en coordinación con cada una de sus dependencias.
l. Diseñar y programar la página web del Instituto, la producción audiovisual e impresión documental de información sobre el Instituto Distrital de Patrimonio Cultural y el material de prensa, radio y televisión.
m.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v>
      </c>
      <c r="F8" s="252"/>
      <c r="G8" s="252"/>
      <c r="H8" s="252"/>
      <c r="I8" s="253"/>
    </row>
    <row r="9" spans="1:9" ht="3.75" customHeight="1" x14ac:dyDescent="0.25">
      <c r="A9" s="245"/>
      <c r="B9" s="246"/>
      <c r="C9" s="246"/>
      <c r="D9" s="246"/>
      <c r="E9" s="246"/>
      <c r="F9" s="246"/>
      <c r="G9" s="246"/>
      <c r="H9" s="246"/>
      <c r="I9" s="247"/>
    </row>
    <row r="10" spans="1:9" ht="31.5" customHeight="1" x14ac:dyDescent="0.25">
      <c r="A10" s="254" t="s">
        <v>206</v>
      </c>
      <c r="B10" s="254"/>
      <c r="C10" s="106" t="s">
        <v>38</v>
      </c>
      <c r="D10" s="285" t="s">
        <v>188</v>
      </c>
      <c r="E10" s="285"/>
      <c r="F10" s="285"/>
      <c r="G10" s="285" t="s">
        <v>188</v>
      </c>
      <c r="H10" s="285"/>
      <c r="I10" s="285"/>
    </row>
    <row r="11" spans="1:9" ht="30.75" customHeight="1" x14ac:dyDescent="0.25">
      <c r="A11" s="254"/>
      <c r="B11" s="254"/>
      <c r="C11" s="106" t="s">
        <v>47</v>
      </c>
      <c r="D11" s="285" t="s">
        <v>188</v>
      </c>
      <c r="E11" s="285"/>
      <c r="F11" s="285"/>
      <c r="G11" s="285" t="s">
        <v>188</v>
      </c>
      <c r="H11" s="285"/>
      <c r="I11" s="285"/>
    </row>
    <row r="12" spans="1:9" ht="3.75" customHeight="1" x14ac:dyDescent="0.25">
      <c r="A12" s="245"/>
      <c r="B12" s="246"/>
      <c r="C12" s="246"/>
      <c r="D12" s="246"/>
      <c r="E12" s="246"/>
      <c r="F12" s="246"/>
      <c r="G12" s="246"/>
      <c r="H12" s="246"/>
      <c r="I12" s="247"/>
    </row>
    <row r="13" spans="1:9" ht="56.25" customHeight="1" x14ac:dyDescent="0.25">
      <c r="A13" s="274" t="s">
        <v>207</v>
      </c>
      <c r="B13" s="275"/>
      <c r="C13" s="77" t="s">
        <v>52</v>
      </c>
      <c r="D13" s="256" t="s">
        <v>208</v>
      </c>
      <c r="E13" s="57"/>
      <c r="F13" s="257" t="str">
        <f>IFERROR(VLOOKUP(C13,Listas!H4:I8,2,FALSE),"")</f>
        <v>Proyecto 1024 - Formar estudiantes y docentes que apropien, valoren, conserven y divulgen el patrimonio cultural de la ciudad.</v>
      </c>
      <c r="G13" s="258"/>
      <c r="H13" s="258"/>
      <c r="I13" s="259"/>
    </row>
    <row r="14" spans="1:9" ht="63" customHeight="1" x14ac:dyDescent="0.25">
      <c r="A14" s="276"/>
      <c r="B14" s="277"/>
      <c r="C14" s="77" t="s">
        <v>55</v>
      </c>
      <c r="D14" s="256"/>
      <c r="E14" s="57"/>
      <c r="F14" s="257" t="str">
        <f>IFERROR(VLOOKUP(C14,Listas!H4:I8,2,FALSE),"")</f>
        <v>Proyecto 1107 - Fomentar el sentido de pertenencia por el patrimonio cultural de la ciudad, como factor de desarrollo socio - cultural
de la ciudadanía</v>
      </c>
      <c r="G14" s="258"/>
      <c r="H14" s="258"/>
      <c r="I14" s="259"/>
    </row>
    <row r="15" spans="1:9" ht="3.75" customHeight="1" x14ac:dyDescent="0.25">
      <c r="A15" s="22"/>
      <c r="B15" s="23"/>
      <c r="C15" s="23"/>
      <c r="D15" s="23"/>
      <c r="E15" s="23"/>
      <c r="F15" s="24"/>
      <c r="G15" s="24"/>
      <c r="H15" s="24"/>
      <c r="I15" s="25"/>
    </row>
    <row r="16" spans="1:9" ht="3.75" customHeight="1" x14ac:dyDescent="0.25">
      <c r="A16" s="22"/>
      <c r="B16" s="23"/>
      <c r="C16" s="23"/>
      <c r="D16" s="23"/>
      <c r="E16" s="23"/>
      <c r="F16" s="24"/>
      <c r="G16" s="24"/>
      <c r="H16" s="24"/>
      <c r="I16" s="25"/>
    </row>
    <row r="17" spans="1:9" ht="3.75" customHeight="1" x14ac:dyDescent="0.25">
      <c r="A17" s="22"/>
      <c r="B17" s="23"/>
      <c r="C17" s="23"/>
      <c r="D17" s="23"/>
      <c r="E17" s="23"/>
      <c r="F17" s="24"/>
      <c r="G17" s="24"/>
      <c r="H17" s="24"/>
      <c r="I17" s="25"/>
    </row>
    <row r="18" spans="1:9" ht="68.25" customHeight="1" x14ac:dyDescent="0.25">
      <c r="A18" s="260" t="s">
        <v>209</v>
      </c>
      <c r="B18" s="261"/>
      <c r="C18" s="261"/>
      <c r="D18" s="262"/>
      <c r="E18" s="58"/>
      <c r="F18" s="278" t="s">
        <v>210</v>
      </c>
      <c r="G18" s="279"/>
      <c r="H18" s="279"/>
      <c r="I18" s="280"/>
    </row>
    <row r="19" spans="1:9" ht="9.75" customHeight="1" x14ac:dyDescent="0.25">
      <c r="A19" s="20"/>
      <c r="B19" s="21"/>
      <c r="C19" s="21"/>
      <c r="D19" s="21"/>
      <c r="E19" s="68"/>
      <c r="F19" s="69"/>
      <c r="G19" s="70"/>
      <c r="H19" s="70"/>
      <c r="I19" s="70"/>
    </row>
    <row r="20" spans="1:9" ht="63.75" customHeight="1" x14ac:dyDescent="0.25">
      <c r="A20" s="263" t="s">
        <v>26</v>
      </c>
      <c r="B20" s="264"/>
      <c r="C20" s="264"/>
      <c r="D20" s="265"/>
      <c r="E20" s="56" t="str">
        <f>+VLOOKUP($A$20,Listas!$X$39:$Y$43,2,FALSE)</f>
        <v>_ob1</v>
      </c>
      <c r="F20" s="272" t="s">
        <v>155</v>
      </c>
      <c r="G20" s="272"/>
      <c r="H20" s="272"/>
      <c r="I20" s="273"/>
    </row>
    <row r="21" spans="1:9" ht="29.25" customHeight="1" x14ac:dyDescent="0.25">
      <c r="A21" s="266"/>
      <c r="B21" s="267"/>
      <c r="C21" s="267"/>
      <c r="D21" s="268"/>
      <c r="E21" s="56" t="str">
        <f>+VLOOKUP($A$20,Listas!$X$39:$Y$43,2,FALSE)</f>
        <v>_ob1</v>
      </c>
      <c r="F21" s="272" t="s">
        <v>156</v>
      </c>
      <c r="G21" s="272"/>
      <c r="H21" s="272"/>
      <c r="I21" s="273"/>
    </row>
    <row r="22" spans="1:9" ht="29.25" customHeight="1" x14ac:dyDescent="0.25">
      <c r="A22" s="266"/>
      <c r="B22" s="267"/>
      <c r="C22" s="267"/>
      <c r="D22" s="268"/>
      <c r="E22" s="56" t="str">
        <f>+VLOOKUP($A$20,Listas!$X$39:$Y$43,2,FALSE)</f>
        <v>_ob1</v>
      </c>
      <c r="F22" s="272" t="s">
        <v>157</v>
      </c>
      <c r="G22" s="272"/>
      <c r="H22" s="272"/>
      <c r="I22" s="273"/>
    </row>
    <row r="23" spans="1:9" ht="25.5" hidden="1" customHeight="1" x14ac:dyDescent="0.25">
      <c r="A23" s="266"/>
      <c r="B23" s="267"/>
      <c r="C23" s="267"/>
      <c r="D23" s="268"/>
      <c r="E23" s="56" t="str">
        <f>+VLOOKUP($A$20,Listas!$X$39:$Y$43,2,FALSE)</f>
        <v>_ob1</v>
      </c>
      <c r="F23" s="272"/>
      <c r="G23" s="272"/>
      <c r="H23" s="272"/>
      <c r="I23" s="273"/>
    </row>
    <row r="24" spans="1:9" ht="25.5" hidden="1" customHeight="1" x14ac:dyDescent="0.25">
      <c r="A24" s="266"/>
      <c r="B24" s="267"/>
      <c r="C24" s="267"/>
      <c r="D24" s="268"/>
      <c r="E24" s="56" t="str">
        <f>+VLOOKUP($A$20,Listas!$X$39:$Y$43,2,FALSE)</f>
        <v>_ob1</v>
      </c>
      <c r="F24" s="272"/>
      <c r="G24" s="272"/>
      <c r="H24" s="272"/>
      <c r="I24" s="273"/>
    </row>
    <row r="25" spans="1:9" ht="25.5" hidden="1" customHeight="1" x14ac:dyDescent="0.25">
      <c r="A25" s="266"/>
      <c r="B25" s="267"/>
      <c r="C25" s="267"/>
      <c r="D25" s="268"/>
      <c r="E25" s="56" t="str">
        <f>+VLOOKUP($A$20,Listas!$X$39:$Y$43,2,FALSE)</f>
        <v>_ob1</v>
      </c>
      <c r="F25" s="272"/>
      <c r="G25" s="272"/>
      <c r="H25" s="272"/>
      <c r="I25" s="273"/>
    </row>
    <row r="26" spans="1:9" ht="25.5" hidden="1" customHeight="1" x14ac:dyDescent="0.25">
      <c r="A26" s="266"/>
      <c r="B26" s="267"/>
      <c r="C26" s="267"/>
      <c r="D26" s="268"/>
      <c r="E26" s="56" t="str">
        <f>+VLOOKUP($A$20,Listas!$X$39:$Y$43,2,FALSE)</f>
        <v>_ob1</v>
      </c>
      <c r="F26" s="272"/>
      <c r="G26" s="272"/>
      <c r="H26" s="272"/>
      <c r="I26" s="273"/>
    </row>
    <row r="27" spans="1:9" ht="25.5" hidden="1" customHeight="1" x14ac:dyDescent="0.25">
      <c r="A27" s="269"/>
      <c r="B27" s="270"/>
      <c r="C27" s="270"/>
      <c r="D27" s="271"/>
      <c r="E27" s="56" t="str">
        <f>+VLOOKUP($A$20,Listas!$X$39:$Y$43,2,FALSE)</f>
        <v>_ob1</v>
      </c>
      <c r="F27" s="272"/>
      <c r="G27" s="272"/>
      <c r="H27" s="272"/>
      <c r="I27" s="273"/>
    </row>
    <row r="28" spans="1:9" ht="3.75" customHeight="1" x14ac:dyDescent="0.25">
      <c r="A28" s="22"/>
      <c r="B28" s="23"/>
      <c r="C28" s="23"/>
      <c r="D28" s="23"/>
      <c r="E28" s="23"/>
      <c r="F28" s="24"/>
      <c r="G28" s="24"/>
      <c r="H28" s="24"/>
      <c r="I28" s="25"/>
    </row>
    <row r="29" spans="1:9" ht="47.25" customHeight="1" x14ac:dyDescent="0.25">
      <c r="A29" s="263" t="s">
        <v>29</v>
      </c>
      <c r="B29" s="264"/>
      <c r="C29" s="264"/>
      <c r="D29" s="265"/>
      <c r="E29" s="56" t="str">
        <f>+VLOOKUP($A$29,Listas!$X$39:$Y$43,2,FALSE)</f>
        <v>_ob4</v>
      </c>
      <c r="F29" s="272" t="s">
        <v>158</v>
      </c>
      <c r="G29" s="272"/>
      <c r="H29" s="272"/>
      <c r="I29" s="273"/>
    </row>
    <row r="30" spans="1:9" ht="33.75" customHeight="1" x14ac:dyDescent="0.25">
      <c r="A30" s="266"/>
      <c r="B30" s="267"/>
      <c r="C30" s="267"/>
      <c r="D30" s="268"/>
      <c r="E30" s="56" t="str">
        <f>+VLOOKUP($A$29,Listas!$X$39:$Y$43,2,FALSE)</f>
        <v>_ob4</v>
      </c>
      <c r="F30" s="272" t="s">
        <v>159</v>
      </c>
      <c r="G30" s="272"/>
      <c r="H30" s="272"/>
      <c r="I30" s="273"/>
    </row>
    <row r="31" spans="1:9" ht="47.25" customHeight="1" x14ac:dyDescent="0.25">
      <c r="A31" s="266"/>
      <c r="B31" s="267"/>
      <c r="C31" s="267"/>
      <c r="D31" s="268"/>
      <c r="E31" s="56" t="str">
        <f>+VLOOKUP($A$29,Listas!$X$39:$Y$43,2,FALSE)</f>
        <v>_ob4</v>
      </c>
      <c r="F31" s="272" t="s">
        <v>160</v>
      </c>
      <c r="G31" s="272"/>
      <c r="H31" s="272"/>
      <c r="I31" s="273"/>
    </row>
    <row r="32" spans="1:9" ht="47.25" customHeight="1" x14ac:dyDescent="0.25">
      <c r="A32" s="266"/>
      <c r="B32" s="267"/>
      <c r="C32" s="267"/>
      <c r="D32" s="268"/>
      <c r="E32" s="56" t="str">
        <f>+VLOOKUP($A$29,Listas!$X$39:$Y$43,2,FALSE)</f>
        <v>_ob4</v>
      </c>
      <c r="F32" s="272" t="s">
        <v>161</v>
      </c>
      <c r="G32" s="272"/>
      <c r="H32" s="272"/>
      <c r="I32" s="273"/>
    </row>
    <row r="33" spans="1:9" ht="47.25" customHeight="1" x14ac:dyDescent="0.25">
      <c r="A33" s="266"/>
      <c r="B33" s="267"/>
      <c r="C33" s="267"/>
      <c r="D33" s="268"/>
      <c r="E33" s="56" t="str">
        <f>+VLOOKUP($A$29,Listas!$X$39:$Y$43,2,FALSE)</f>
        <v>_ob4</v>
      </c>
      <c r="F33" s="272" t="s">
        <v>163</v>
      </c>
      <c r="G33" s="272"/>
      <c r="H33" s="272"/>
      <c r="I33" s="273"/>
    </row>
    <row r="34" spans="1:9" ht="29.25" customHeight="1" x14ac:dyDescent="0.25">
      <c r="A34" s="266"/>
      <c r="B34" s="267"/>
      <c r="C34" s="267"/>
      <c r="D34" s="268"/>
      <c r="E34" s="56" t="str">
        <f>+VLOOKUP($A$29,Listas!$X$39:$Y$43,2,FALSE)</f>
        <v>_ob4</v>
      </c>
      <c r="F34" s="272" t="s">
        <v>165</v>
      </c>
      <c r="G34" s="272"/>
      <c r="H34" s="272"/>
      <c r="I34" s="273"/>
    </row>
    <row r="35" spans="1:9" s="11" customFormat="1" ht="20.25" hidden="1" customHeight="1" x14ac:dyDescent="0.25">
      <c r="A35" s="266"/>
      <c r="B35" s="267"/>
      <c r="C35" s="267"/>
      <c r="D35" s="268"/>
      <c r="E35" s="56" t="str">
        <f>+VLOOKUP($A$29,Listas!$X$39:$Y$43,2,FALSE)</f>
        <v>_ob4</v>
      </c>
      <c r="F35" s="272"/>
      <c r="G35" s="272"/>
      <c r="H35" s="272"/>
      <c r="I35" s="273"/>
    </row>
    <row r="36" spans="1:9" ht="20.25" hidden="1" customHeight="1" x14ac:dyDescent="0.25">
      <c r="A36" s="269"/>
      <c r="B36" s="270"/>
      <c r="C36" s="270"/>
      <c r="D36" s="271"/>
      <c r="E36" s="56" t="str">
        <f>+VLOOKUP($A$29,Listas!$X$39:$Y$43,2,FALSE)</f>
        <v>_ob4</v>
      </c>
      <c r="F36" s="272"/>
      <c r="G36" s="272"/>
      <c r="H36" s="272"/>
      <c r="I36" s="273"/>
    </row>
    <row r="37" spans="1:9" ht="7.5" customHeight="1" x14ac:dyDescent="0.25">
      <c r="A37" s="20"/>
      <c r="B37" s="21"/>
      <c r="C37" s="63"/>
      <c r="D37" s="64"/>
      <c r="E37" s="65"/>
      <c r="F37" s="66"/>
      <c r="G37" s="66"/>
      <c r="H37" s="66"/>
      <c r="I37" s="67"/>
    </row>
    <row r="38" spans="1:9" ht="20.25" customHeight="1" x14ac:dyDescent="0.25">
      <c r="A38" s="263" t="s">
        <v>30</v>
      </c>
      <c r="B38" s="264"/>
      <c r="C38" s="264"/>
      <c r="D38" s="265"/>
      <c r="E38" s="56" t="str">
        <f>+VLOOKUP($A$38,Listas!$X$39:$Y$43,2,FALSE)</f>
        <v>_ob5</v>
      </c>
      <c r="F38" s="272" t="s">
        <v>162</v>
      </c>
      <c r="G38" s="272"/>
      <c r="H38" s="272"/>
      <c r="I38" s="273"/>
    </row>
    <row r="39" spans="1:9" ht="20.25" customHeight="1" x14ac:dyDescent="0.25">
      <c r="A39" s="266"/>
      <c r="B39" s="267"/>
      <c r="C39" s="267"/>
      <c r="D39" s="268"/>
      <c r="E39" s="56" t="str">
        <f>+VLOOKUP($A$38,Listas!$X$39:$Y$43,2,FALSE)</f>
        <v>_ob5</v>
      </c>
      <c r="F39" s="272" t="s">
        <v>164</v>
      </c>
      <c r="G39" s="272"/>
      <c r="H39" s="272"/>
      <c r="I39" s="273"/>
    </row>
    <row r="40" spans="1:9" ht="20.25" hidden="1" customHeight="1" x14ac:dyDescent="0.25">
      <c r="A40" s="266"/>
      <c r="B40" s="267"/>
      <c r="C40" s="267"/>
      <c r="D40" s="268"/>
      <c r="E40" s="56" t="str">
        <f>+VLOOKUP($A$38,Listas!$X$39:$Y$43,2,FALSE)</f>
        <v>_ob5</v>
      </c>
      <c r="F40" s="272"/>
      <c r="G40" s="272"/>
      <c r="H40" s="272"/>
      <c r="I40" s="273"/>
    </row>
    <row r="41" spans="1:9" ht="20.25" hidden="1" customHeight="1" x14ac:dyDescent="0.25">
      <c r="A41" s="266"/>
      <c r="B41" s="267"/>
      <c r="C41" s="267"/>
      <c r="D41" s="268"/>
      <c r="E41" s="56" t="str">
        <f>+VLOOKUP($A$38,Listas!$X$39:$Y$43,2,FALSE)</f>
        <v>_ob5</v>
      </c>
      <c r="F41" s="272"/>
      <c r="G41" s="272"/>
      <c r="H41" s="272"/>
      <c r="I41" s="273"/>
    </row>
    <row r="42" spans="1:9" ht="20.25" hidden="1" customHeight="1" x14ac:dyDescent="0.25">
      <c r="A42" s="266"/>
      <c r="B42" s="267"/>
      <c r="C42" s="267"/>
      <c r="D42" s="268"/>
      <c r="E42" s="56" t="str">
        <f>+VLOOKUP($A$38,Listas!$X$39:$Y$43,2,FALSE)</f>
        <v>_ob5</v>
      </c>
      <c r="F42" s="272"/>
      <c r="G42" s="272"/>
      <c r="H42" s="272"/>
      <c r="I42" s="273"/>
    </row>
    <row r="43" spans="1:9" ht="20.25" hidden="1" customHeight="1" x14ac:dyDescent="0.25">
      <c r="A43" s="266"/>
      <c r="B43" s="267"/>
      <c r="C43" s="267"/>
      <c r="D43" s="268"/>
      <c r="E43" s="56" t="str">
        <f>+VLOOKUP($A$38,Listas!$X$39:$Y$43,2,FALSE)</f>
        <v>_ob5</v>
      </c>
      <c r="F43" s="272"/>
      <c r="G43" s="272"/>
      <c r="H43" s="272"/>
      <c r="I43" s="273"/>
    </row>
    <row r="44" spans="1:9" s="11" customFormat="1" ht="20.25" hidden="1" customHeight="1" x14ac:dyDescent="0.25">
      <c r="A44" s="266"/>
      <c r="B44" s="267"/>
      <c r="C44" s="267"/>
      <c r="D44" s="268"/>
      <c r="E44" s="56" t="str">
        <f>+VLOOKUP($A$38,Listas!$X$39:$Y$43,2,FALSE)</f>
        <v>_ob5</v>
      </c>
      <c r="F44" s="272"/>
      <c r="G44" s="272"/>
      <c r="H44" s="272"/>
      <c r="I44" s="273"/>
    </row>
    <row r="45" spans="1:9" ht="20.25" hidden="1" customHeight="1" x14ac:dyDescent="0.25">
      <c r="A45" s="269"/>
      <c r="B45" s="270"/>
      <c r="C45" s="270"/>
      <c r="D45" s="271"/>
      <c r="E45" s="56" t="str">
        <f>+VLOOKUP($A$38,Listas!$X$39:$Y$43,2,FALSE)</f>
        <v>_ob5</v>
      </c>
      <c r="F45" s="272"/>
      <c r="G45" s="272"/>
      <c r="H45" s="272"/>
      <c r="I45" s="273"/>
    </row>
    <row r="46" spans="1:9" s="11" customFormat="1" ht="4.5" customHeight="1" x14ac:dyDescent="0.25">
      <c r="A46" s="20"/>
      <c r="B46" s="21"/>
      <c r="C46" s="21"/>
      <c r="D46" s="32"/>
      <c r="E46" s="32"/>
      <c r="F46" s="32"/>
      <c r="G46" s="32"/>
      <c r="H46" s="32"/>
      <c r="I46" s="33"/>
    </row>
    <row r="47" spans="1:9" ht="4.5" customHeight="1" x14ac:dyDescent="0.25">
      <c r="A47" s="26"/>
      <c r="B47" s="27"/>
      <c r="C47" s="28"/>
      <c r="D47" s="27"/>
      <c r="E47" s="27"/>
      <c r="F47" s="29"/>
      <c r="G47" s="30"/>
      <c r="H47" s="30"/>
      <c r="I47" s="31"/>
    </row>
    <row r="48" spans="1:9" ht="33" customHeight="1" x14ac:dyDescent="0.25">
      <c r="A48" s="254" t="s">
        <v>211</v>
      </c>
      <c r="B48" s="254"/>
      <c r="C48" s="281"/>
      <c r="D48" s="254" t="s">
        <v>212</v>
      </c>
      <c r="E48" s="104"/>
      <c r="F48" s="105" t="s">
        <v>181</v>
      </c>
      <c r="G48" s="254" t="s">
        <v>213</v>
      </c>
      <c r="H48" s="255">
        <f>0.5*'Act. Estrategias'!AA107+0.25*'Act. Gestión y Seguimiento '!AA23+0.25*'Act. Gestión y Seguimiento '!AA40</f>
        <v>0.51124999999999998</v>
      </c>
      <c r="I48" s="255"/>
    </row>
    <row r="49" spans="1:9" ht="33" customHeight="1" x14ac:dyDescent="0.25">
      <c r="A49" s="254"/>
      <c r="B49" s="254"/>
      <c r="C49" s="281"/>
      <c r="D49" s="254"/>
      <c r="E49" s="104"/>
      <c r="F49" s="105" t="s">
        <v>127</v>
      </c>
      <c r="G49" s="254"/>
      <c r="H49" s="255"/>
      <c r="I49" s="255"/>
    </row>
    <row r="50" spans="1:9" ht="33" customHeight="1" x14ac:dyDescent="0.25">
      <c r="A50" s="254"/>
      <c r="B50" s="254"/>
      <c r="C50" s="281"/>
      <c r="D50" s="254"/>
      <c r="E50" s="104"/>
      <c r="F50" s="105" t="s">
        <v>126</v>
      </c>
      <c r="G50" s="254"/>
      <c r="H50" s="255"/>
      <c r="I50" s="255"/>
    </row>
    <row r="51" spans="1:9" s="138" customFormat="1" x14ac:dyDescent="0.25">
      <c r="A51" s="139"/>
      <c r="B51" s="139"/>
      <c r="C51" s="139"/>
      <c r="D51" s="139"/>
      <c r="E51" s="139"/>
      <c r="F51" s="137"/>
    </row>
    <row r="52" spans="1:9" s="138" customFormat="1" hidden="1" x14ac:dyDescent="0.25">
      <c r="A52" s="282" t="s">
        <v>51</v>
      </c>
      <c r="B52" s="284"/>
      <c r="C52" s="282" t="s">
        <v>99</v>
      </c>
      <c r="D52" s="284"/>
      <c r="F52" s="282" t="s">
        <v>101</v>
      </c>
      <c r="G52" s="283"/>
      <c r="H52" s="284"/>
    </row>
    <row r="53" spans="1:9" s="138" customFormat="1" hidden="1" x14ac:dyDescent="0.25">
      <c r="A53" s="136" t="s">
        <v>52</v>
      </c>
      <c r="C53" s="138" t="s">
        <v>94</v>
      </c>
      <c r="F53" s="136" t="s">
        <v>26</v>
      </c>
    </row>
    <row r="54" spans="1:9" s="138" customFormat="1" hidden="1" x14ac:dyDescent="0.25">
      <c r="A54" s="136" t="s">
        <v>53</v>
      </c>
      <c r="C54" s="138" t="s">
        <v>95</v>
      </c>
      <c r="F54" s="136" t="s">
        <v>27</v>
      </c>
    </row>
    <row r="55" spans="1:9" s="138" customFormat="1" hidden="1" x14ac:dyDescent="0.25">
      <c r="A55" s="136" t="s">
        <v>54</v>
      </c>
      <c r="C55" s="138" t="s">
        <v>96</v>
      </c>
      <c r="F55" s="136" t="s">
        <v>28</v>
      </c>
    </row>
    <row r="56" spans="1:9" s="138" customFormat="1" hidden="1" x14ac:dyDescent="0.25">
      <c r="A56" s="136" t="s">
        <v>55</v>
      </c>
      <c r="C56" s="138" t="s">
        <v>97</v>
      </c>
      <c r="F56" s="136" t="s">
        <v>29</v>
      </c>
    </row>
    <row r="57" spans="1:9" s="138" customFormat="1" hidden="1" x14ac:dyDescent="0.25">
      <c r="A57" s="136" t="s">
        <v>56</v>
      </c>
      <c r="C57" s="138" t="s">
        <v>98</v>
      </c>
      <c r="F57" s="136" t="s">
        <v>30</v>
      </c>
    </row>
    <row r="58" spans="1:9" s="138" customFormat="1" hidden="1" x14ac:dyDescent="0.25">
      <c r="A58" s="142" t="s">
        <v>100</v>
      </c>
    </row>
    <row r="59" spans="1:9" s="138" customFormat="1" hidden="1" x14ac:dyDescent="0.25">
      <c r="A59" s="138" t="s">
        <v>60</v>
      </c>
      <c r="F59" s="282" t="s">
        <v>33</v>
      </c>
      <c r="G59" s="283"/>
      <c r="H59" s="284"/>
    </row>
    <row r="60" spans="1:9" s="138" customFormat="1" hidden="1" x14ac:dyDescent="0.25">
      <c r="A60" s="138" t="s">
        <v>61</v>
      </c>
      <c r="F60" s="138" t="s">
        <v>34</v>
      </c>
    </row>
    <row r="61" spans="1:9" s="138" customFormat="1" hidden="1" x14ac:dyDescent="0.25">
      <c r="A61" s="138" t="s">
        <v>62</v>
      </c>
      <c r="F61" s="138" t="s">
        <v>35</v>
      </c>
    </row>
    <row r="62" spans="1:9" s="138" customFormat="1" hidden="1" x14ac:dyDescent="0.25">
      <c r="A62" s="138" t="s">
        <v>63</v>
      </c>
      <c r="F62" s="138" t="s">
        <v>36</v>
      </c>
    </row>
    <row r="63" spans="1:9" s="138" customFormat="1" hidden="1" x14ac:dyDescent="0.25">
      <c r="A63" s="138" t="s">
        <v>64</v>
      </c>
      <c r="F63" s="138" t="s">
        <v>37</v>
      </c>
    </row>
    <row r="64" spans="1:9" s="138" customFormat="1" hidden="1" x14ac:dyDescent="0.25">
      <c r="A64" s="138" t="s">
        <v>66</v>
      </c>
      <c r="F64" s="138" t="s">
        <v>38</v>
      </c>
    </row>
    <row r="65" spans="1:6" s="138" customFormat="1" hidden="1" x14ac:dyDescent="0.25">
      <c r="A65" s="138" t="s">
        <v>67</v>
      </c>
      <c r="F65" s="138" t="s">
        <v>39</v>
      </c>
    </row>
    <row r="66" spans="1:6" s="138" customFormat="1" hidden="1" x14ac:dyDescent="0.25">
      <c r="A66" s="138" t="s">
        <v>69</v>
      </c>
      <c r="F66" s="138" t="s">
        <v>40</v>
      </c>
    </row>
    <row r="67" spans="1:6" s="138" customFormat="1" hidden="1" x14ac:dyDescent="0.25">
      <c r="A67" s="138" t="s">
        <v>70</v>
      </c>
      <c r="F67" s="138" t="s">
        <v>41</v>
      </c>
    </row>
    <row r="68" spans="1:6" s="138" customFormat="1" hidden="1" x14ac:dyDescent="0.25">
      <c r="A68" s="138" t="s">
        <v>71</v>
      </c>
      <c r="F68" s="138" t="s">
        <v>42</v>
      </c>
    </row>
    <row r="69" spans="1:6" s="138" customFormat="1" hidden="1" x14ac:dyDescent="0.25">
      <c r="A69" s="138" t="s">
        <v>73</v>
      </c>
      <c r="F69" s="138" t="s">
        <v>43</v>
      </c>
    </row>
    <row r="70" spans="1:6" s="138" customFormat="1" hidden="1" x14ac:dyDescent="0.25">
      <c r="A70" s="138" t="s">
        <v>74</v>
      </c>
      <c r="F70" s="138" t="s">
        <v>44</v>
      </c>
    </row>
    <row r="71" spans="1:6" s="138" customFormat="1" hidden="1" x14ac:dyDescent="0.25">
      <c r="A71" s="138" t="s">
        <v>75</v>
      </c>
      <c r="F71" s="138" t="s">
        <v>45</v>
      </c>
    </row>
    <row r="72" spans="1:6" s="138" customFormat="1" hidden="1" x14ac:dyDescent="0.25">
      <c r="A72" s="138" t="s">
        <v>76</v>
      </c>
      <c r="F72" s="138" t="s">
        <v>46</v>
      </c>
    </row>
    <row r="73" spans="1:6" s="138" customFormat="1" hidden="1" x14ac:dyDescent="0.25">
      <c r="A73" s="138" t="s">
        <v>77</v>
      </c>
      <c r="F73" s="138" t="s">
        <v>47</v>
      </c>
    </row>
    <row r="74" spans="1:6" s="138" customFormat="1" hidden="1" x14ac:dyDescent="0.25">
      <c r="A74" s="138" t="s">
        <v>78</v>
      </c>
      <c r="F74" s="138" t="s">
        <v>48</v>
      </c>
    </row>
    <row r="75" spans="1:6" s="138" customFormat="1" hidden="1" x14ac:dyDescent="0.25">
      <c r="A75" s="138" t="s">
        <v>80</v>
      </c>
      <c r="F75" s="138" t="s">
        <v>49</v>
      </c>
    </row>
    <row r="76" spans="1:6" s="138" customFormat="1" hidden="1" x14ac:dyDescent="0.25">
      <c r="A76" s="138" t="s">
        <v>81</v>
      </c>
      <c r="F76" s="138" t="s">
        <v>50</v>
      </c>
    </row>
    <row r="77" spans="1:6" s="138" customFormat="1" hidden="1" x14ac:dyDescent="0.25">
      <c r="A77" s="138" t="s">
        <v>82</v>
      </c>
    </row>
    <row r="78" spans="1:6" s="138" customFormat="1" hidden="1" x14ac:dyDescent="0.25">
      <c r="A78" s="138" t="s">
        <v>84</v>
      </c>
    </row>
    <row r="79" spans="1:6" s="138" customFormat="1" hidden="1" x14ac:dyDescent="0.25">
      <c r="A79" s="138" t="s">
        <v>86</v>
      </c>
    </row>
    <row r="80" spans="1:6" s="138" customFormat="1" hidden="1" x14ac:dyDescent="0.25">
      <c r="A80" s="138" t="s">
        <v>87</v>
      </c>
    </row>
    <row r="81" spans="1:8" s="138" customFormat="1" hidden="1" x14ac:dyDescent="0.25">
      <c r="A81" s="138" t="s">
        <v>88</v>
      </c>
    </row>
    <row r="82" spans="1:8" s="138" customFormat="1" hidden="1" x14ac:dyDescent="0.25">
      <c r="A82" s="138" t="s">
        <v>89</v>
      </c>
    </row>
    <row r="83" spans="1:8" s="138" customFormat="1" hidden="1" x14ac:dyDescent="0.25">
      <c r="A83" s="138" t="s">
        <v>90</v>
      </c>
    </row>
    <row r="84" spans="1:8" s="138" customFormat="1" hidden="1" x14ac:dyDescent="0.25">
      <c r="A84" s="138" t="s">
        <v>91</v>
      </c>
    </row>
    <row r="85" spans="1:8" s="138" customFormat="1" hidden="1" x14ac:dyDescent="0.25">
      <c r="A85" s="138" t="s">
        <v>92</v>
      </c>
    </row>
    <row r="86" spans="1:8" s="138" customFormat="1" x14ac:dyDescent="0.25">
      <c r="A86" s="238" t="s">
        <v>331</v>
      </c>
      <c r="B86" s="238"/>
      <c r="C86" s="178" t="s">
        <v>539</v>
      </c>
    </row>
    <row r="87" spans="1:8" s="138" customFormat="1" ht="57.75" customHeight="1" x14ac:dyDescent="0.25">
      <c r="A87" s="139"/>
      <c r="B87" s="139"/>
      <c r="C87" s="139"/>
      <c r="D87" s="139"/>
      <c r="E87" s="139"/>
      <c r="F87" s="137"/>
    </row>
    <row r="88" spans="1:8" s="138" customFormat="1" ht="48.75" customHeight="1" x14ac:dyDescent="0.25">
      <c r="A88" s="139"/>
      <c r="B88" s="239" t="s">
        <v>338</v>
      </c>
      <c r="C88" s="239"/>
      <c r="D88" s="141"/>
      <c r="E88" s="141"/>
      <c r="F88" s="239" t="s">
        <v>316</v>
      </c>
      <c r="G88" s="239"/>
      <c r="H88" s="239"/>
    </row>
  </sheetData>
  <dataConsolidate/>
  <mergeCells count="59">
    <mergeCell ref="F45:I45"/>
    <mergeCell ref="F35:I35"/>
    <mergeCell ref="F39:I39"/>
    <mergeCell ref="A29:D36"/>
    <mergeCell ref="A38:D45"/>
    <mergeCell ref="F32:I32"/>
    <mergeCell ref="F33:I33"/>
    <mergeCell ref="F34:I34"/>
    <mergeCell ref="F29:I29"/>
    <mergeCell ref="F30:I30"/>
    <mergeCell ref="F31:I31"/>
    <mergeCell ref="F36:I36"/>
    <mergeCell ref="A10:B11"/>
    <mergeCell ref="A48:B50"/>
    <mergeCell ref="C48:C50"/>
    <mergeCell ref="F59:H59"/>
    <mergeCell ref="F52:H52"/>
    <mergeCell ref="C52:D52"/>
    <mergeCell ref="D10:F10"/>
    <mergeCell ref="D11:F11"/>
    <mergeCell ref="G10:I10"/>
    <mergeCell ref="G11:I11"/>
    <mergeCell ref="A52:B52"/>
    <mergeCell ref="F40:I40"/>
    <mergeCell ref="F41:I41"/>
    <mergeCell ref="F42:I42"/>
    <mergeCell ref="F43:I43"/>
    <mergeCell ref="F44:I44"/>
    <mergeCell ref="F14:I14"/>
    <mergeCell ref="A18:D18"/>
    <mergeCell ref="A20:D27"/>
    <mergeCell ref="F38:I38"/>
    <mergeCell ref="A12:I12"/>
    <mergeCell ref="A13:B14"/>
    <mergeCell ref="F24:I24"/>
    <mergeCell ref="F25:I25"/>
    <mergeCell ref="F26:I26"/>
    <mergeCell ref="F27:I27"/>
    <mergeCell ref="F18:I18"/>
    <mergeCell ref="F20:I20"/>
    <mergeCell ref="F21:I21"/>
    <mergeCell ref="F22:I22"/>
    <mergeCell ref="F23:I23"/>
    <mergeCell ref="A86:B86"/>
    <mergeCell ref="B88:C88"/>
    <mergeCell ref="F88:H88"/>
    <mergeCell ref="A1:B2"/>
    <mergeCell ref="A8:B8"/>
    <mergeCell ref="C1:G1"/>
    <mergeCell ref="C2:G2"/>
    <mergeCell ref="B6:C6"/>
    <mergeCell ref="A9:I9"/>
    <mergeCell ref="A4:I4"/>
    <mergeCell ref="E8:I8"/>
    <mergeCell ref="D48:D50"/>
    <mergeCell ref="G48:G50"/>
    <mergeCell ref="H48:I50"/>
    <mergeCell ref="D13:D14"/>
    <mergeCell ref="F13:I13"/>
  </mergeCells>
  <dataValidations count="8">
    <dataValidation type="list" allowBlank="1" showInputMessage="1" showErrorMessage="1" sqref="C8">
      <formula1>areas</formula1>
    </dataValidation>
    <dataValidation type="list" allowBlank="1" showInputMessage="1" showErrorMessage="1" sqref="F20:I27 F37:I37">
      <formula1>INDIRECT($E$20)</formula1>
    </dataValidation>
    <dataValidation type="list" allowBlank="1" showInputMessage="1" showErrorMessage="1" sqref="F29:I36">
      <formula1>INDIRECT($E$29)</formula1>
    </dataValidation>
    <dataValidation type="list" allowBlank="1" showInputMessage="1" showErrorMessage="1" sqref="F38:I45">
      <formula1>INDIRECT($E$38)</formula1>
    </dataValidation>
    <dataValidation type="list" allowBlank="1" showInputMessage="1" showErrorMessage="1" sqref="C10:C11">
      <formula1>procesos</formula1>
    </dataValidation>
    <dataValidation type="list" allowBlank="1" showInputMessage="1" showErrorMessage="1" sqref="A20:D27 A29:D36 A38:D45">
      <formula1>objetivos</formula1>
    </dataValidation>
    <dataValidation type="list" allowBlank="1" showInputMessage="1" showErrorMessage="1" sqref="D10:I11">
      <formula1>$F$60:$F$76</formula1>
    </dataValidation>
    <dataValidation type="list" allowBlank="1" showInputMessage="1" showErrorMessage="1" sqref="C13:C14">
      <formula1>proyectos</formula1>
    </dataValidation>
  </dataValidations>
  <printOptions horizontalCentered="1" verticalCentered="1"/>
  <pageMargins left="0.19685039370078741" right="0.19685039370078741" top="0.39370078740157483" bottom="0.59055118110236227" header="0.31496062992125984" footer="0.39370078740157483"/>
  <pageSetup scale="49" orientation="portrait" r:id="rId1"/>
  <headerFooter>
    <oddFooter>&amp;L&amp;D&amp;C&amp;F&amp;R&amp;N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48"/>
  <sheetViews>
    <sheetView tabSelected="1" topLeftCell="A28" zoomScale="90" zoomScaleNormal="90" workbookViewId="0">
      <selection activeCell="A30" sqref="A30:C30"/>
    </sheetView>
  </sheetViews>
  <sheetFormatPr baseColWidth="10" defaultRowHeight="15.75" x14ac:dyDescent="0.25"/>
  <cols>
    <col min="1" max="1" width="7.85546875" style="2" customWidth="1"/>
    <col min="2" max="2" width="21.28515625" style="2" customWidth="1"/>
    <col min="3" max="3" width="36" style="2" customWidth="1"/>
    <col min="4" max="4" width="47.28515625" style="2" customWidth="1"/>
    <col min="5" max="7" width="21.5703125" style="2" customWidth="1"/>
    <col min="8" max="8" width="26.85546875" style="2" customWidth="1"/>
    <col min="9" max="9" width="25.42578125" style="2" customWidth="1"/>
    <col min="10" max="10" width="20" style="2" customWidth="1"/>
    <col min="11" max="11" width="18.42578125" style="3" customWidth="1"/>
    <col min="12" max="12" width="13.28515625" style="1" customWidth="1"/>
    <col min="13" max="13" width="12" style="1" customWidth="1"/>
    <col min="14" max="14" width="65" style="1" customWidth="1"/>
    <col min="15" max="15" width="12.28515625" style="1" customWidth="1"/>
    <col min="16" max="16" width="9" style="4" customWidth="1"/>
    <col min="17" max="17" width="71.85546875" style="4" customWidth="1"/>
    <col min="18" max="18" width="10.140625" style="4" customWidth="1"/>
    <col min="19" max="19" width="10.5703125" style="4" customWidth="1"/>
    <col min="20" max="20" width="76.5703125" style="4" customWidth="1"/>
    <col min="21" max="21" width="11.140625" style="4" customWidth="1"/>
    <col min="22" max="22" width="11" style="4" customWidth="1"/>
    <col min="23" max="23" width="64" style="4" customWidth="1"/>
    <col min="24" max="24" width="15.7109375" style="4" customWidth="1"/>
    <col min="25" max="25" width="15.42578125" style="4" customWidth="1"/>
    <col min="26" max="26" width="18.7109375" style="4" bestFit="1" customWidth="1"/>
    <col min="27" max="27" width="37.5703125" style="4" customWidth="1"/>
    <col min="28" max="28" width="5.7109375" style="1" customWidth="1"/>
    <col min="29" max="29" width="33.42578125" style="1" customWidth="1"/>
    <col min="30" max="30" width="29.140625" style="1" customWidth="1"/>
    <col min="31" max="16384" width="11.42578125" style="1"/>
  </cols>
  <sheetData>
    <row r="1" spans="1:27" ht="36" customHeight="1" x14ac:dyDescent="0.25">
      <c r="A1" s="330"/>
      <c r="B1" s="330"/>
      <c r="C1" s="333" t="str">
        <f>+'Marco General'!C1:G1</f>
        <v>DIRECCIONAMIENTO ESTRATÉGICO</v>
      </c>
      <c r="D1" s="333"/>
      <c r="E1" s="333"/>
      <c r="F1" s="333"/>
      <c r="G1" s="333"/>
      <c r="H1" s="333"/>
      <c r="I1" s="333"/>
      <c r="J1" s="333"/>
      <c r="K1" s="333"/>
      <c r="L1" s="333"/>
      <c r="M1" s="333"/>
      <c r="N1" s="333"/>
      <c r="O1" s="333"/>
      <c r="P1" s="333"/>
      <c r="Q1" s="333"/>
      <c r="R1" s="333"/>
      <c r="S1" s="333"/>
      <c r="T1" s="333"/>
      <c r="U1" s="333"/>
      <c r="V1" s="333"/>
      <c r="W1" s="333"/>
      <c r="X1" s="334" t="s">
        <v>12</v>
      </c>
      <c r="Y1" s="335"/>
      <c r="Z1" s="331" t="s">
        <v>184</v>
      </c>
      <c r="AA1" s="331"/>
    </row>
    <row r="2" spans="1:27" ht="36" customHeight="1" x14ac:dyDescent="0.25">
      <c r="A2" s="330"/>
      <c r="B2" s="330"/>
      <c r="C2" s="333" t="str">
        <f>+'Marco General'!C2:G2</f>
        <v>PLAN OPERATIVO POR DEPENDENCIAS / PROCESOS</v>
      </c>
      <c r="D2" s="333"/>
      <c r="E2" s="333"/>
      <c r="F2" s="333"/>
      <c r="G2" s="333"/>
      <c r="H2" s="333"/>
      <c r="I2" s="333"/>
      <c r="J2" s="333"/>
      <c r="K2" s="333"/>
      <c r="L2" s="333"/>
      <c r="M2" s="333"/>
      <c r="N2" s="333"/>
      <c r="O2" s="333"/>
      <c r="P2" s="333"/>
      <c r="Q2" s="333"/>
      <c r="R2" s="333"/>
      <c r="S2" s="333"/>
      <c r="T2" s="333"/>
      <c r="U2" s="333"/>
      <c r="V2" s="333"/>
      <c r="W2" s="333"/>
      <c r="X2" s="334" t="s">
        <v>13</v>
      </c>
      <c r="Y2" s="335"/>
      <c r="Z2" s="332" t="s">
        <v>185</v>
      </c>
      <c r="AA2" s="332"/>
    </row>
    <row r="3" spans="1:27" x14ac:dyDescent="0.25">
      <c r="A3" s="17"/>
      <c r="B3" s="6"/>
      <c r="C3" s="6"/>
      <c r="D3" s="6"/>
      <c r="E3" s="6"/>
      <c r="F3" s="6"/>
      <c r="G3" s="6"/>
      <c r="H3" s="6"/>
      <c r="I3" s="6"/>
      <c r="J3" s="6"/>
      <c r="K3" s="7"/>
      <c r="L3" s="8"/>
      <c r="M3" s="8"/>
      <c r="N3" s="8"/>
      <c r="O3" s="8"/>
      <c r="P3" s="8"/>
      <c r="Q3" s="8"/>
      <c r="R3" s="8"/>
      <c r="S3" s="8"/>
      <c r="T3" s="8"/>
      <c r="U3" s="8"/>
      <c r="V3" s="8"/>
      <c r="W3" s="8"/>
      <c r="X3" s="8"/>
      <c r="Y3" s="8"/>
      <c r="Z3" s="8"/>
      <c r="AA3" s="18"/>
    </row>
    <row r="4" spans="1:27" x14ac:dyDescent="0.25">
      <c r="A4" s="274" t="s">
        <v>1</v>
      </c>
      <c r="B4" s="336"/>
      <c r="C4" s="347" t="str">
        <f>+'Marco General'!C8:C8</f>
        <v>Subdirección de Divulgación de los Valores del Patrimonio Cultural</v>
      </c>
      <c r="D4" s="347"/>
      <c r="E4" s="347"/>
      <c r="F4" s="347"/>
      <c r="G4" s="347"/>
      <c r="H4" s="347"/>
      <c r="I4" s="347"/>
      <c r="J4" s="347"/>
      <c r="K4" s="347"/>
      <c r="L4" s="347"/>
      <c r="M4" s="347"/>
      <c r="N4" s="347"/>
      <c r="O4" s="347"/>
      <c r="P4" s="347"/>
      <c r="Q4" s="347"/>
      <c r="R4" s="347"/>
      <c r="S4" s="347"/>
      <c r="T4" s="347"/>
      <c r="U4" s="347"/>
      <c r="V4" s="347"/>
      <c r="W4" s="347"/>
      <c r="X4" s="341" t="s">
        <v>0</v>
      </c>
      <c r="Y4" s="342"/>
      <c r="Z4" s="343"/>
      <c r="AA4" s="355">
        <v>2018</v>
      </c>
    </row>
    <row r="5" spans="1:27" x14ac:dyDescent="0.25">
      <c r="A5" s="319"/>
      <c r="B5" s="337"/>
      <c r="C5" s="347"/>
      <c r="D5" s="347"/>
      <c r="E5" s="347"/>
      <c r="F5" s="347"/>
      <c r="G5" s="347"/>
      <c r="H5" s="347"/>
      <c r="I5" s="347"/>
      <c r="J5" s="347"/>
      <c r="K5" s="347"/>
      <c r="L5" s="347"/>
      <c r="M5" s="347"/>
      <c r="N5" s="347"/>
      <c r="O5" s="347"/>
      <c r="P5" s="347"/>
      <c r="Q5" s="347"/>
      <c r="R5" s="347"/>
      <c r="S5" s="347"/>
      <c r="T5" s="347"/>
      <c r="U5" s="347"/>
      <c r="V5" s="347"/>
      <c r="W5" s="347"/>
      <c r="X5" s="344"/>
      <c r="Y5" s="345"/>
      <c r="Z5" s="346"/>
      <c r="AA5" s="356"/>
    </row>
    <row r="6" spans="1:27" x14ac:dyDescent="0.25">
      <c r="A6" s="22"/>
      <c r="B6" s="23"/>
      <c r="C6" s="23"/>
      <c r="D6" s="23"/>
      <c r="E6" s="23"/>
      <c r="F6" s="23"/>
      <c r="G6" s="23"/>
      <c r="H6" s="23"/>
      <c r="I6" s="34"/>
      <c r="J6" s="24"/>
      <c r="K6" s="24"/>
      <c r="L6" s="24"/>
      <c r="M6" s="24"/>
      <c r="N6" s="24"/>
      <c r="O6" s="24"/>
      <c r="P6" s="24"/>
      <c r="Q6" s="24"/>
      <c r="R6" s="24"/>
      <c r="S6" s="24"/>
      <c r="T6" s="24"/>
      <c r="U6" s="24"/>
      <c r="V6" s="24"/>
      <c r="W6" s="24"/>
      <c r="X6" s="24"/>
      <c r="Y6" s="24"/>
      <c r="Z6" s="24"/>
      <c r="AA6" s="25"/>
    </row>
    <row r="7" spans="1:27" x14ac:dyDescent="0.25">
      <c r="A7" s="274" t="s">
        <v>25</v>
      </c>
      <c r="B7" s="275"/>
      <c r="C7" s="313" t="str">
        <f>IF('Marco General'!A20="","",'Marco General'!A20)</f>
        <v>Objetivo estratégico 1: Fomentar la apropiación social del patrimonio cultural tangible e intangible.</v>
      </c>
      <c r="D7" s="314"/>
      <c r="E7" s="314"/>
      <c r="F7" s="314"/>
      <c r="G7" s="314"/>
      <c r="H7" s="329"/>
      <c r="I7" s="256" t="s">
        <v>15</v>
      </c>
      <c r="J7" s="313" t="str">
        <f>IF('Marco General'!C13="","",'Marco General'!C13)</f>
        <v>Proyecto 1024 – Formación en patrimonio cultural</v>
      </c>
      <c r="K7" s="314"/>
      <c r="L7" s="314"/>
      <c r="M7" s="314"/>
      <c r="N7" s="314"/>
      <c r="O7" s="314"/>
      <c r="P7" s="314"/>
      <c r="Q7" s="314"/>
      <c r="R7" s="349" t="s">
        <v>103</v>
      </c>
      <c r="S7" s="350"/>
      <c r="T7" s="314" t="str">
        <f>+'Marco General'!F13</f>
        <v>Proyecto 1024 - Formar estudiantes y docentes que apropien, valoren, conserven y divulgen el patrimonio cultural de la ciudad.</v>
      </c>
      <c r="U7" s="314"/>
      <c r="V7" s="314"/>
      <c r="W7" s="314"/>
      <c r="X7" s="314"/>
      <c r="Y7" s="314"/>
      <c r="Z7" s="314"/>
      <c r="AA7" s="315"/>
    </row>
    <row r="8" spans="1:27" x14ac:dyDescent="0.25">
      <c r="A8" s="319"/>
      <c r="B8" s="320"/>
      <c r="C8" s="313" t="str">
        <f>IF('Marco General'!A29="","",'Marco General'!A29)</f>
        <v>Objetivo estratégico 4: Divulgar los valores de patrimonio cultural en todo el Distrito Capital.</v>
      </c>
      <c r="D8" s="314"/>
      <c r="E8" s="314"/>
      <c r="F8" s="314"/>
      <c r="G8" s="314"/>
      <c r="H8" s="329"/>
      <c r="I8" s="256"/>
      <c r="J8" s="313" t="str">
        <f>IF('Marco General'!C14="","",'Marco General'!C14)</f>
        <v>Proyecto 1107 – Divulgación y apropiación del patrimonio cultural del D.C.</v>
      </c>
      <c r="K8" s="314"/>
      <c r="L8" s="314"/>
      <c r="M8" s="314"/>
      <c r="N8" s="314"/>
      <c r="O8" s="314"/>
      <c r="P8" s="314"/>
      <c r="Q8" s="314"/>
      <c r="R8" s="351"/>
      <c r="S8" s="352"/>
      <c r="T8" s="314" t="str">
        <f>+'Marco General'!F14</f>
        <v>Proyecto 1107 - Fomentar el sentido de pertenencia por el patrimonio cultural de la ciudad, como factor de desarrollo socio - cultural
de la ciudadanía</v>
      </c>
      <c r="U8" s="314"/>
      <c r="V8" s="314"/>
      <c r="W8" s="314"/>
      <c r="X8" s="314"/>
      <c r="Y8" s="314"/>
      <c r="Z8" s="314"/>
      <c r="AA8" s="315"/>
    </row>
    <row r="9" spans="1:27" x14ac:dyDescent="0.25">
      <c r="A9" s="276"/>
      <c r="B9" s="277"/>
      <c r="C9" s="338" t="str">
        <f>IF('Marco General'!A38="","",'Marco General'!A38)</f>
        <v>Objetivo estratégico 5: Fortalecer la gestión y administración institucional</v>
      </c>
      <c r="D9" s="339"/>
      <c r="E9" s="339"/>
      <c r="F9" s="339"/>
      <c r="G9" s="339"/>
      <c r="H9" s="340"/>
      <c r="I9" s="256"/>
      <c r="J9" s="348"/>
      <c r="K9" s="321"/>
      <c r="L9" s="321"/>
      <c r="M9" s="321"/>
      <c r="N9" s="321"/>
      <c r="O9" s="321"/>
      <c r="P9" s="321"/>
      <c r="Q9" s="321"/>
      <c r="R9" s="353"/>
      <c r="S9" s="354"/>
      <c r="T9" s="321"/>
      <c r="U9" s="321"/>
      <c r="V9" s="321"/>
      <c r="W9" s="321"/>
      <c r="X9" s="321"/>
      <c r="Y9" s="321"/>
      <c r="Z9" s="321"/>
      <c r="AA9" s="322"/>
    </row>
    <row r="10" spans="1:27" x14ac:dyDescent="0.25">
      <c r="A10" s="22"/>
      <c r="B10" s="23"/>
      <c r="C10" s="23"/>
      <c r="D10" s="23"/>
      <c r="E10" s="23"/>
      <c r="F10" s="23"/>
      <c r="G10" s="23"/>
      <c r="H10" s="23"/>
      <c r="I10" s="34"/>
      <c r="J10" s="24"/>
      <c r="K10" s="24"/>
      <c r="L10" s="24"/>
      <c r="M10" s="24"/>
      <c r="N10" s="24"/>
      <c r="O10" s="24"/>
      <c r="P10" s="24"/>
      <c r="Q10" s="24"/>
      <c r="R10" s="24"/>
      <c r="S10" s="24"/>
      <c r="T10" s="24"/>
      <c r="U10" s="24"/>
      <c r="V10" s="24"/>
      <c r="W10" s="24"/>
      <c r="X10" s="24"/>
      <c r="Y10" s="24"/>
      <c r="Z10" s="24"/>
      <c r="AA10" s="25"/>
    </row>
    <row r="11" spans="1:27" x14ac:dyDescent="0.25">
      <c r="A11" s="274" t="s">
        <v>182</v>
      </c>
      <c r="B11" s="275"/>
      <c r="C11" s="323" t="str">
        <f>IF('Marco General'!F20="","",'Marco General'!F20)</f>
        <v>Mediante la implementación de estrategias de fomento y divulgación del patrimonio cultural tangible e intangible para todos los sectores y grupos poblacionales de la ciudad, con el fin de recuperar la memoria colectiva, las prácticas culturales y la identidad de la ciudad.</v>
      </c>
      <c r="D11" s="324"/>
      <c r="E11" s="324"/>
      <c r="F11" s="324"/>
      <c r="G11" s="324"/>
      <c r="H11" s="324"/>
      <c r="I11" s="324"/>
      <c r="J11" s="324"/>
      <c r="K11" s="324"/>
      <c r="L11" s="324"/>
      <c r="M11" s="325"/>
      <c r="N11" s="326" t="s">
        <v>183</v>
      </c>
      <c r="O11" s="316" t="str">
        <f>IF('Marco General'!F29="","",'Marco General'!F29)</f>
        <v>Mediante la consolidación de acciones que contribuyan al fortalecimiento del Museo de Bogotá como plataforma para desarrollar la apropiación del patrimonio cultural de la ciudad.</v>
      </c>
      <c r="P11" s="317"/>
      <c r="Q11" s="317"/>
      <c r="R11" s="317"/>
      <c r="S11" s="317"/>
      <c r="T11" s="317"/>
      <c r="U11" s="317"/>
      <c r="V11" s="317"/>
      <c r="W11" s="317"/>
      <c r="X11" s="317"/>
      <c r="Y11" s="317"/>
      <c r="Z11" s="317"/>
      <c r="AA11" s="318"/>
    </row>
    <row r="12" spans="1:27" x14ac:dyDescent="0.25">
      <c r="A12" s="319"/>
      <c r="B12" s="320"/>
      <c r="C12" s="323" t="str">
        <f>IF('Marco General'!F21="","",'Marco General'!F21)</f>
        <v>Mediante el fomento de acciones para el desarrollo de procesos de formación en gestión del patrimonio cultural.</v>
      </c>
      <c r="D12" s="324"/>
      <c r="E12" s="324"/>
      <c r="F12" s="324"/>
      <c r="G12" s="324"/>
      <c r="H12" s="324"/>
      <c r="I12" s="324"/>
      <c r="J12" s="324"/>
      <c r="K12" s="324"/>
      <c r="L12" s="324"/>
      <c r="M12" s="325"/>
      <c r="N12" s="327"/>
      <c r="O12" s="316" t="str">
        <f>IF('Marco General'!F30="","",'Marco General'!F30)</f>
        <v>Mediante el desarrollo de inventarios, valoración y catalogación del patrimonio material e inmaterial en las localidades de la ciudad.</v>
      </c>
      <c r="P12" s="317"/>
      <c r="Q12" s="317"/>
      <c r="R12" s="317"/>
      <c r="S12" s="317"/>
      <c r="T12" s="317"/>
      <c r="U12" s="317"/>
      <c r="V12" s="317"/>
      <c r="W12" s="317"/>
      <c r="X12" s="317"/>
      <c r="Y12" s="317"/>
      <c r="Z12" s="317"/>
      <c r="AA12" s="318"/>
    </row>
    <row r="13" spans="1:27" x14ac:dyDescent="0.25">
      <c r="A13" s="319"/>
      <c r="B13" s="320"/>
      <c r="C13" s="323" t="str">
        <f>IF('Marco General'!F22="","",'Marco General'!F22)</f>
        <v>Mediante el desarrollo de programas y actividades permanentes de formación y actualización de formadores en patrimonio cultural.</v>
      </c>
      <c r="D13" s="324"/>
      <c r="E13" s="324"/>
      <c r="F13" s="324"/>
      <c r="G13" s="324"/>
      <c r="H13" s="324"/>
      <c r="I13" s="324"/>
      <c r="J13" s="324"/>
      <c r="K13" s="324"/>
      <c r="L13" s="324"/>
      <c r="M13" s="325"/>
      <c r="N13" s="327"/>
      <c r="O13" s="316" t="str">
        <f>IF('Marco General'!F31="","",'Marco General'!F31)</f>
        <v>Mediante la realización de actividades educativas y culturales en el campo del patrimonio cultural a través de los cuales se divulgue el patrimonio cultural tangible e intangible del Distrito Capital y se vincule a la ciudadanía.</v>
      </c>
      <c r="P13" s="317"/>
      <c r="Q13" s="317"/>
      <c r="R13" s="317"/>
      <c r="S13" s="317"/>
      <c r="T13" s="317"/>
      <c r="U13" s="317"/>
      <c r="V13" s="317"/>
      <c r="W13" s="317"/>
      <c r="X13" s="317"/>
      <c r="Y13" s="317"/>
      <c r="Z13" s="317"/>
      <c r="AA13" s="318"/>
    </row>
    <row r="14" spans="1:27" x14ac:dyDescent="0.25">
      <c r="A14" s="319"/>
      <c r="B14" s="320"/>
      <c r="C14" s="323" t="str">
        <f>IF('Marco General'!F23="","",'Marco General'!F23)</f>
        <v/>
      </c>
      <c r="D14" s="324"/>
      <c r="E14" s="324"/>
      <c r="F14" s="324"/>
      <c r="G14" s="324"/>
      <c r="H14" s="324"/>
      <c r="I14" s="324"/>
      <c r="J14" s="324"/>
      <c r="K14" s="324"/>
      <c r="L14" s="324"/>
      <c r="M14" s="325"/>
      <c r="N14" s="327"/>
      <c r="O14" s="316" t="str">
        <f>IF('Marco General'!F32="","",'Marco General'!F32)</f>
        <v>Mediante la consolidación de actividades que promuevan la activación, reconocimiento, valoración y apropiación del patrimonio cultural de la ciudad, para integrarlo a la dinámica urbana de Bogotá.</v>
      </c>
      <c r="P14" s="317"/>
      <c r="Q14" s="317"/>
      <c r="R14" s="317"/>
      <c r="S14" s="317"/>
      <c r="T14" s="317"/>
      <c r="U14" s="317"/>
      <c r="V14" s="317"/>
      <c r="W14" s="317"/>
      <c r="X14" s="317"/>
      <c r="Y14" s="317"/>
      <c r="Z14" s="317"/>
      <c r="AA14" s="318"/>
    </row>
    <row r="15" spans="1:27" x14ac:dyDescent="0.25">
      <c r="A15" s="319"/>
      <c r="B15" s="320"/>
      <c r="C15" s="323" t="str">
        <f>IF('Marco General'!F24="","",'Marco General'!F24)</f>
        <v/>
      </c>
      <c r="D15" s="324"/>
      <c r="E15" s="324"/>
      <c r="F15" s="324"/>
      <c r="G15" s="324"/>
      <c r="H15" s="324"/>
      <c r="I15" s="324"/>
      <c r="J15" s="324"/>
      <c r="K15" s="324"/>
      <c r="L15" s="324"/>
      <c r="M15" s="325"/>
      <c r="N15" s="327"/>
      <c r="O15" s="316" t="str">
        <f>IF('Marco General'!F33="","",'Marco General'!F33)</f>
        <v>Mediante la implementación de acciones para comunicar contenidos sobre el patrimonio cultural en los medios de comunicación convencionales y alternativos, nacionales, distritales y locales.</v>
      </c>
      <c r="P15" s="317"/>
      <c r="Q15" s="317"/>
      <c r="R15" s="317"/>
      <c r="S15" s="317"/>
      <c r="T15" s="317"/>
      <c r="U15" s="317"/>
      <c r="V15" s="317"/>
      <c r="W15" s="317"/>
      <c r="X15" s="317"/>
      <c r="Y15" s="317"/>
      <c r="Z15" s="317"/>
      <c r="AA15" s="318"/>
    </row>
    <row r="16" spans="1:27" x14ac:dyDescent="0.25">
      <c r="A16" s="276"/>
      <c r="B16" s="277"/>
      <c r="C16" s="323" t="str">
        <f>IF('Marco General'!F25="","",'Marco General'!F25)</f>
        <v/>
      </c>
      <c r="D16" s="324"/>
      <c r="E16" s="324"/>
      <c r="F16" s="324"/>
      <c r="G16" s="324"/>
      <c r="H16" s="324"/>
      <c r="I16" s="324"/>
      <c r="J16" s="324"/>
      <c r="K16" s="324"/>
      <c r="L16" s="324"/>
      <c r="M16" s="325"/>
      <c r="N16" s="328"/>
      <c r="O16" s="316" t="str">
        <f>IF('Marco General'!F34="","",'Marco General'!F34)</f>
        <v>Mediante el fortalecimiento de los sistemas de información en torno a la identificación de los Bienes y Sectores de Interés Cultural en la ciudad</v>
      </c>
      <c r="P16" s="317"/>
      <c r="Q16" s="317"/>
      <c r="R16" s="317"/>
      <c r="S16" s="317"/>
      <c r="T16" s="317"/>
      <c r="U16" s="317"/>
      <c r="V16" s="317"/>
      <c r="W16" s="317"/>
      <c r="X16" s="317"/>
      <c r="Y16" s="317"/>
      <c r="Z16" s="317"/>
      <c r="AA16" s="318"/>
    </row>
    <row r="17" spans="1:30" s="11" customFormat="1" x14ac:dyDescent="0.25">
      <c r="A17" s="20"/>
      <c r="B17" s="21"/>
      <c r="C17" s="42"/>
      <c r="D17" s="42"/>
      <c r="E17" s="42"/>
      <c r="F17" s="42"/>
      <c r="G17" s="42"/>
      <c r="H17" s="42"/>
      <c r="I17" s="42"/>
      <c r="J17" s="42"/>
      <c r="L17" s="42"/>
      <c r="M17" s="42"/>
      <c r="N17" s="21"/>
      <c r="O17" s="42"/>
      <c r="P17" s="42"/>
      <c r="Q17" s="43"/>
      <c r="R17" s="43"/>
      <c r="S17" s="43"/>
      <c r="T17" s="43"/>
      <c r="U17" s="43"/>
      <c r="V17" s="43"/>
      <c r="W17" s="43"/>
      <c r="X17" s="43"/>
      <c r="Y17" s="43"/>
      <c r="Z17" s="43"/>
      <c r="AA17" s="44"/>
    </row>
    <row r="18" spans="1:30" x14ac:dyDescent="0.25">
      <c r="A18" s="274" t="s">
        <v>182</v>
      </c>
      <c r="B18" s="275"/>
      <c r="C18" s="313" t="str">
        <f>IF('Marco General'!F38="","",'Marco General'!F38)</f>
        <v>Mediante acciones de mejora y sostenibilidad del Sistema Integrado de Gestión.</v>
      </c>
      <c r="D18" s="314"/>
      <c r="E18" s="314"/>
      <c r="F18" s="314"/>
      <c r="G18" s="314"/>
      <c r="H18" s="314"/>
      <c r="I18" s="314"/>
      <c r="J18" s="314"/>
      <c r="K18" s="314"/>
      <c r="L18" s="314"/>
      <c r="M18" s="314"/>
      <c r="N18" s="314"/>
      <c r="O18" s="314"/>
      <c r="P18" s="314"/>
      <c r="Q18" s="314"/>
      <c r="R18" s="314"/>
      <c r="S18" s="314"/>
      <c r="T18" s="314"/>
      <c r="U18" s="314"/>
      <c r="V18" s="314"/>
      <c r="W18" s="314"/>
      <c r="X18" s="314"/>
      <c r="Y18" s="314"/>
      <c r="Z18" s="314"/>
      <c r="AA18" s="315"/>
    </row>
    <row r="19" spans="1:30" x14ac:dyDescent="0.25">
      <c r="A19" s="319"/>
      <c r="B19" s="320"/>
      <c r="C19" s="313" t="str">
        <f>IF('Marco General'!F39="","",'Marco General'!F39)</f>
        <v>Mediante el fortalecimiento de la comunicación interna y el trabajo en equipo.</v>
      </c>
      <c r="D19" s="314"/>
      <c r="E19" s="314"/>
      <c r="F19" s="314"/>
      <c r="G19" s="314"/>
      <c r="H19" s="314"/>
      <c r="I19" s="314"/>
      <c r="J19" s="314"/>
      <c r="K19" s="314"/>
      <c r="L19" s="314"/>
      <c r="M19" s="314"/>
      <c r="N19" s="314"/>
      <c r="O19" s="314"/>
      <c r="P19" s="314"/>
      <c r="Q19" s="314"/>
      <c r="R19" s="314"/>
      <c r="S19" s="314"/>
      <c r="T19" s="314"/>
      <c r="U19" s="314"/>
      <c r="V19" s="314"/>
      <c r="W19" s="314"/>
      <c r="X19" s="314"/>
      <c r="Y19" s="314"/>
      <c r="Z19" s="314"/>
      <c r="AA19" s="315"/>
    </row>
    <row r="20" spans="1:30" x14ac:dyDescent="0.25">
      <c r="A20" s="319"/>
      <c r="B20" s="320"/>
      <c r="C20" s="316" t="str">
        <f>IF('Marco General'!F40="","",'Marco General'!F40)</f>
        <v/>
      </c>
      <c r="D20" s="317"/>
      <c r="E20" s="317"/>
      <c r="F20" s="317"/>
      <c r="G20" s="317"/>
      <c r="H20" s="317"/>
      <c r="I20" s="317"/>
      <c r="J20" s="317"/>
      <c r="K20" s="317"/>
      <c r="L20" s="317"/>
      <c r="M20" s="317"/>
      <c r="N20" s="317"/>
      <c r="O20" s="317"/>
      <c r="P20" s="317"/>
      <c r="Q20" s="317"/>
      <c r="R20" s="317"/>
      <c r="S20" s="317"/>
      <c r="T20" s="317"/>
      <c r="U20" s="317"/>
      <c r="V20" s="317"/>
      <c r="W20" s="317"/>
      <c r="X20" s="317"/>
      <c r="Y20" s="317"/>
      <c r="Z20" s="317"/>
      <c r="AA20" s="318"/>
    </row>
    <row r="21" spans="1:30" x14ac:dyDescent="0.25">
      <c r="A21" s="319"/>
      <c r="B21" s="320"/>
      <c r="C21" s="316" t="str">
        <f>IF('Marco General'!F41="","",'Marco General'!F41)</f>
        <v/>
      </c>
      <c r="D21" s="317"/>
      <c r="E21" s="317"/>
      <c r="F21" s="317"/>
      <c r="G21" s="317"/>
      <c r="H21" s="317"/>
      <c r="I21" s="317"/>
      <c r="J21" s="317"/>
      <c r="K21" s="317"/>
      <c r="L21" s="317"/>
      <c r="M21" s="317"/>
      <c r="N21" s="317"/>
      <c r="O21" s="317"/>
      <c r="P21" s="317"/>
      <c r="Q21" s="317"/>
      <c r="R21" s="317"/>
      <c r="S21" s="317"/>
      <c r="T21" s="317"/>
      <c r="U21" s="317"/>
      <c r="V21" s="317"/>
      <c r="W21" s="317"/>
      <c r="X21" s="317"/>
      <c r="Y21" s="317"/>
      <c r="Z21" s="317"/>
      <c r="AA21" s="318"/>
    </row>
    <row r="22" spans="1:30" x14ac:dyDescent="0.25">
      <c r="A22" s="319"/>
      <c r="B22" s="320"/>
      <c r="C22" s="316" t="str">
        <f>IF('Marco General'!F42="","",'Marco General'!F42)</f>
        <v/>
      </c>
      <c r="D22" s="317"/>
      <c r="E22" s="317"/>
      <c r="F22" s="317"/>
      <c r="G22" s="317"/>
      <c r="H22" s="317"/>
      <c r="I22" s="317"/>
      <c r="J22" s="317"/>
      <c r="K22" s="317"/>
      <c r="L22" s="317"/>
      <c r="M22" s="317"/>
      <c r="N22" s="317"/>
      <c r="O22" s="317"/>
      <c r="P22" s="317"/>
      <c r="Q22" s="317"/>
      <c r="R22" s="317"/>
      <c r="S22" s="317"/>
      <c r="T22" s="317"/>
      <c r="U22" s="317"/>
      <c r="V22" s="317"/>
      <c r="W22" s="317"/>
      <c r="X22" s="317"/>
      <c r="Y22" s="317"/>
      <c r="Z22" s="317"/>
      <c r="AA22" s="318"/>
    </row>
    <row r="23" spans="1:30" x14ac:dyDescent="0.25">
      <c r="A23" s="319"/>
      <c r="B23" s="320"/>
      <c r="C23" s="316" t="str">
        <f>IF('Marco General'!F43="","",'Marco General'!F43)</f>
        <v/>
      </c>
      <c r="D23" s="317"/>
      <c r="E23" s="317"/>
      <c r="F23" s="317"/>
      <c r="G23" s="317"/>
      <c r="H23" s="317"/>
      <c r="I23" s="317"/>
      <c r="J23" s="317"/>
      <c r="K23" s="317"/>
      <c r="L23" s="317"/>
      <c r="M23" s="317"/>
      <c r="N23" s="317"/>
      <c r="O23" s="317"/>
      <c r="P23" s="317"/>
      <c r="Q23" s="317"/>
      <c r="R23" s="317"/>
      <c r="S23" s="317"/>
      <c r="T23" s="317"/>
      <c r="U23" s="317"/>
      <c r="V23" s="317"/>
      <c r="W23" s="317"/>
      <c r="X23" s="317"/>
      <c r="Y23" s="317"/>
      <c r="Z23" s="317"/>
      <c r="AA23" s="318"/>
    </row>
    <row r="24" spans="1:30" x14ac:dyDescent="0.25">
      <c r="A24" s="276"/>
      <c r="B24" s="277"/>
      <c r="C24" s="316" t="str">
        <f>IF('Marco General'!F44="","",'Marco General'!F44)</f>
        <v/>
      </c>
      <c r="D24" s="317"/>
      <c r="E24" s="317"/>
      <c r="F24" s="317"/>
      <c r="G24" s="317"/>
      <c r="H24" s="317"/>
      <c r="I24" s="317"/>
      <c r="J24" s="317"/>
      <c r="K24" s="317"/>
      <c r="L24" s="317"/>
      <c r="M24" s="317"/>
      <c r="N24" s="317"/>
      <c r="O24" s="317"/>
      <c r="P24" s="317"/>
      <c r="Q24" s="317"/>
      <c r="R24" s="317"/>
      <c r="S24" s="317"/>
      <c r="T24" s="317"/>
      <c r="U24" s="317"/>
      <c r="V24" s="317"/>
      <c r="W24" s="317"/>
      <c r="X24" s="317"/>
      <c r="Y24" s="317"/>
      <c r="Z24" s="317"/>
      <c r="AA24" s="318"/>
    </row>
    <row r="25" spans="1:30" s="11" customFormat="1" x14ac:dyDescent="0.25">
      <c r="A25" s="20"/>
      <c r="B25" s="21"/>
      <c r="C25" s="21"/>
      <c r="D25" s="21"/>
      <c r="E25" s="21"/>
      <c r="F25" s="21"/>
      <c r="G25" s="21"/>
      <c r="H25" s="21"/>
      <c r="I25" s="21"/>
      <c r="J25" s="21"/>
      <c r="K25" s="21"/>
      <c r="L25" s="21"/>
      <c r="M25" s="21"/>
      <c r="N25" s="38"/>
      <c r="O25" s="21"/>
      <c r="P25" s="21"/>
      <c r="Q25" s="35"/>
      <c r="R25" s="35"/>
      <c r="S25" s="35"/>
      <c r="T25" s="35"/>
      <c r="U25" s="35"/>
      <c r="V25" s="35"/>
      <c r="W25" s="35"/>
      <c r="X25" s="35"/>
      <c r="Y25" s="35"/>
      <c r="Z25" s="35"/>
      <c r="AA25" s="39"/>
    </row>
    <row r="26" spans="1:30" s="81" customFormat="1" x14ac:dyDescent="0.25">
      <c r="A26" s="302" t="s">
        <v>145</v>
      </c>
      <c r="B26" s="303"/>
      <c r="C26" s="304" t="str">
        <f>C11</f>
        <v>Mediante la implementación de estrategias de fomento y divulgación del patrimonio cultural tangible e intangible para todos los sectores y grupos poblacionales de la ciudad, con el fin de recuperar la memoria colectiva, las prácticas culturales y la identidad de la ciudad.</v>
      </c>
      <c r="D26" s="305"/>
      <c r="E26" s="305"/>
      <c r="F26" s="305"/>
      <c r="G26" s="305"/>
      <c r="H26" s="305"/>
      <c r="I26" s="305"/>
      <c r="J26" s="305"/>
      <c r="K26" s="305"/>
      <c r="L26" s="305"/>
      <c r="M26" s="305"/>
      <c r="N26" s="305"/>
      <c r="O26" s="305"/>
      <c r="P26" s="305"/>
      <c r="Q26" s="305"/>
      <c r="R26" s="305"/>
      <c r="S26" s="305"/>
      <c r="T26" s="305"/>
      <c r="U26" s="305"/>
      <c r="V26" s="305"/>
      <c r="W26" s="305"/>
      <c r="X26" s="305"/>
      <c r="Y26" s="305"/>
      <c r="Z26" s="305"/>
      <c r="AA26" s="306"/>
    </row>
    <row r="27" spans="1:30" s="81" customFormat="1" x14ac:dyDescent="0.25">
      <c r="A27" s="295" t="s">
        <v>16</v>
      </c>
      <c r="B27" s="296"/>
      <c r="C27" s="297"/>
      <c r="D27" s="290" t="s">
        <v>202</v>
      </c>
      <c r="E27" s="290" t="s">
        <v>24</v>
      </c>
      <c r="F27" s="290" t="s">
        <v>191</v>
      </c>
      <c r="G27" s="290" t="s">
        <v>203</v>
      </c>
      <c r="H27" s="288" t="s">
        <v>17</v>
      </c>
      <c r="I27" s="290" t="s">
        <v>23</v>
      </c>
      <c r="J27" s="293" t="s">
        <v>18</v>
      </c>
      <c r="K27" s="294"/>
      <c r="L27" s="287" t="s">
        <v>196</v>
      </c>
      <c r="M27" s="287"/>
      <c r="N27" s="287"/>
      <c r="O27" s="287"/>
      <c r="P27" s="287"/>
      <c r="Q27" s="287"/>
      <c r="R27" s="287"/>
      <c r="S27" s="287"/>
      <c r="T27" s="287"/>
      <c r="U27" s="287"/>
      <c r="V27" s="287"/>
      <c r="W27" s="287"/>
      <c r="X27" s="288" t="s">
        <v>8</v>
      </c>
      <c r="Y27" s="288"/>
      <c r="Z27" s="288"/>
      <c r="AA27" s="286" t="s">
        <v>215</v>
      </c>
    </row>
    <row r="28" spans="1:30" s="81" customFormat="1" x14ac:dyDescent="0.25">
      <c r="A28" s="298"/>
      <c r="B28" s="299"/>
      <c r="C28" s="300"/>
      <c r="D28" s="291"/>
      <c r="E28" s="291"/>
      <c r="F28" s="291"/>
      <c r="G28" s="291"/>
      <c r="H28" s="288"/>
      <c r="I28" s="291"/>
      <c r="J28" s="287" t="s">
        <v>19</v>
      </c>
      <c r="K28" s="288" t="s">
        <v>20</v>
      </c>
      <c r="L28" s="288" t="s">
        <v>4</v>
      </c>
      <c r="M28" s="288"/>
      <c r="N28" s="288"/>
      <c r="O28" s="288" t="s">
        <v>5</v>
      </c>
      <c r="P28" s="288"/>
      <c r="Q28" s="288"/>
      <c r="R28" s="288" t="s">
        <v>6</v>
      </c>
      <c r="S28" s="288"/>
      <c r="T28" s="288"/>
      <c r="U28" s="288" t="s">
        <v>7</v>
      </c>
      <c r="V28" s="288"/>
      <c r="W28" s="288"/>
      <c r="X28" s="288"/>
      <c r="Y28" s="288"/>
      <c r="Z28" s="288"/>
      <c r="AA28" s="286"/>
    </row>
    <row r="29" spans="1:30" s="81" customFormat="1" ht="30" x14ac:dyDescent="0.25">
      <c r="A29" s="298"/>
      <c r="B29" s="299"/>
      <c r="C29" s="300"/>
      <c r="D29" s="292"/>
      <c r="E29" s="292"/>
      <c r="F29" s="292"/>
      <c r="G29" s="292"/>
      <c r="H29" s="288"/>
      <c r="I29" s="292"/>
      <c r="J29" s="287"/>
      <c r="K29" s="288"/>
      <c r="L29" s="98" t="s">
        <v>193</v>
      </c>
      <c r="M29" s="98" t="s">
        <v>194</v>
      </c>
      <c r="N29" s="98" t="s">
        <v>21</v>
      </c>
      <c r="O29" s="98" t="s">
        <v>193</v>
      </c>
      <c r="P29" s="98" t="s">
        <v>194</v>
      </c>
      <c r="Q29" s="98" t="s">
        <v>21</v>
      </c>
      <c r="R29" s="98" t="s">
        <v>193</v>
      </c>
      <c r="S29" s="98" t="s">
        <v>194</v>
      </c>
      <c r="T29" s="98" t="s">
        <v>21</v>
      </c>
      <c r="U29" s="98" t="s">
        <v>193</v>
      </c>
      <c r="V29" s="98" t="s">
        <v>194</v>
      </c>
      <c r="W29" s="98" t="s">
        <v>21</v>
      </c>
      <c r="X29" s="98" t="s">
        <v>193</v>
      </c>
      <c r="Y29" s="99" t="s">
        <v>194</v>
      </c>
      <c r="Z29" s="99" t="s">
        <v>192</v>
      </c>
      <c r="AA29" s="84" t="s">
        <v>11</v>
      </c>
      <c r="AC29" s="143"/>
      <c r="AD29" s="143"/>
    </row>
    <row r="30" spans="1:30" s="86" customFormat="1" ht="313.5" x14ac:dyDescent="0.25">
      <c r="A30" s="289" t="s">
        <v>222</v>
      </c>
      <c r="B30" s="289"/>
      <c r="C30" s="289"/>
      <c r="D30" s="208" t="s">
        <v>479</v>
      </c>
      <c r="E30" s="110">
        <v>0.05</v>
      </c>
      <c r="F30" s="108" t="s">
        <v>225</v>
      </c>
      <c r="G30" s="108" t="s">
        <v>38</v>
      </c>
      <c r="H30" s="108" t="s">
        <v>480</v>
      </c>
      <c r="I30" s="108" t="s">
        <v>219</v>
      </c>
      <c r="J30" s="89">
        <v>43101</v>
      </c>
      <c r="K30" s="89">
        <v>43464</v>
      </c>
      <c r="L30" s="90">
        <v>1179</v>
      </c>
      <c r="M30" s="87">
        <v>1390</v>
      </c>
      <c r="N30" s="180" t="s">
        <v>376</v>
      </c>
      <c r="O30" s="90">
        <v>1121</v>
      </c>
      <c r="P30" s="87">
        <v>972</v>
      </c>
      <c r="Q30" s="180" t="s">
        <v>481</v>
      </c>
      <c r="R30" s="90">
        <v>200</v>
      </c>
      <c r="S30" s="87">
        <v>346</v>
      </c>
      <c r="T30" s="180" t="s">
        <v>547</v>
      </c>
      <c r="U30" s="90">
        <v>0</v>
      </c>
      <c r="V30" s="87">
        <v>10</v>
      </c>
      <c r="W30" s="180" t="s">
        <v>585</v>
      </c>
      <c r="X30" s="83">
        <f t="shared" ref="X30:Y30" si="0">+SUM(L30,O30,R30,U30)</f>
        <v>2500</v>
      </c>
      <c r="Y30" s="83">
        <f t="shared" si="0"/>
        <v>2718</v>
      </c>
      <c r="Z30" s="85">
        <f>IFERROR(Y30/X30,"")</f>
        <v>1.0871999999999999</v>
      </c>
      <c r="AA30" s="195" t="s">
        <v>548</v>
      </c>
      <c r="AC30" s="143"/>
      <c r="AD30" s="143"/>
    </row>
    <row r="31" spans="1:30" s="81" customFormat="1" x14ac:dyDescent="0.25">
      <c r="A31" s="100"/>
      <c r="B31" s="100"/>
      <c r="C31" s="100"/>
      <c r="D31" s="100"/>
      <c r="E31" s="100"/>
      <c r="F31" s="100"/>
      <c r="G31" s="100"/>
      <c r="H31" s="100"/>
      <c r="I31" s="100"/>
      <c r="J31" s="100"/>
      <c r="K31" s="101"/>
      <c r="L31" s="102"/>
      <c r="M31" s="102"/>
      <c r="N31" s="102"/>
      <c r="O31" s="102"/>
      <c r="P31" s="103"/>
      <c r="Q31" s="103"/>
      <c r="R31" s="103"/>
      <c r="S31" s="103"/>
      <c r="T31" s="103"/>
      <c r="U31" s="103"/>
      <c r="V31" s="103"/>
      <c r="W31" s="103"/>
      <c r="X31" s="103"/>
      <c r="Y31" s="103"/>
      <c r="Z31" s="103"/>
      <c r="AA31" s="103"/>
      <c r="AC31" s="143"/>
      <c r="AD31" s="143"/>
    </row>
    <row r="32" spans="1:30" s="81" customFormat="1" x14ac:dyDescent="0.25">
      <c r="A32" s="302" t="s">
        <v>145</v>
      </c>
      <c r="B32" s="303"/>
      <c r="C32" s="304" t="str">
        <f>+C12</f>
        <v>Mediante el fomento de acciones para el desarrollo de procesos de formación en gestión del patrimonio cultural.</v>
      </c>
      <c r="D32" s="305"/>
      <c r="E32" s="305"/>
      <c r="F32" s="305"/>
      <c r="G32" s="305"/>
      <c r="H32" s="305"/>
      <c r="I32" s="305"/>
      <c r="J32" s="305"/>
      <c r="K32" s="305"/>
      <c r="L32" s="305"/>
      <c r="M32" s="305"/>
      <c r="N32" s="305"/>
      <c r="O32" s="305"/>
      <c r="P32" s="305"/>
      <c r="Q32" s="305"/>
      <c r="R32" s="305"/>
      <c r="S32" s="305"/>
      <c r="T32" s="305"/>
      <c r="U32" s="305"/>
      <c r="V32" s="305"/>
      <c r="W32" s="305"/>
      <c r="X32" s="305"/>
      <c r="Y32" s="305"/>
      <c r="Z32" s="305"/>
      <c r="AA32" s="306"/>
      <c r="AC32" s="143"/>
      <c r="AD32" s="143"/>
    </row>
    <row r="33" spans="1:30" s="81" customFormat="1" ht="15.75" customHeight="1" x14ac:dyDescent="0.25">
      <c r="A33" s="295" t="s">
        <v>16</v>
      </c>
      <c r="B33" s="296"/>
      <c r="C33" s="297"/>
      <c r="D33" s="290" t="s">
        <v>195</v>
      </c>
      <c r="E33" s="290" t="s">
        <v>24</v>
      </c>
      <c r="F33" s="290" t="s">
        <v>191</v>
      </c>
      <c r="G33" s="290" t="s">
        <v>203</v>
      </c>
      <c r="H33" s="288" t="s">
        <v>17</v>
      </c>
      <c r="I33" s="290" t="s">
        <v>23</v>
      </c>
      <c r="J33" s="293" t="s">
        <v>18</v>
      </c>
      <c r="K33" s="294"/>
      <c r="L33" s="287" t="s">
        <v>196</v>
      </c>
      <c r="M33" s="287"/>
      <c r="N33" s="287"/>
      <c r="O33" s="287"/>
      <c r="P33" s="287"/>
      <c r="Q33" s="287"/>
      <c r="R33" s="287"/>
      <c r="S33" s="287"/>
      <c r="T33" s="287"/>
      <c r="U33" s="287"/>
      <c r="V33" s="287"/>
      <c r="W33" s="287"/>
      <c r="X33" s="288" t="s">
        <v>8</v>
      </c>
      <c r="Y33" s="288"/>
      <c r="Z33" s="288"/>
      <c r="AA33" s="286" t="s">
        <v>215</v>
      </c>
      <c r="AC33" s="143"/>
      <c r="AD33" s="143"/>
    </row>
    <row r="34" spans="1:30" s="81" customFormat="1" x14ac:dyDescent="0.25">
      <c r="A34" s="298"/>
      <c r="B34" s="299"/>
      <c r="C34" s="300"/>
      <c r="D34" s="291"/>
      <c r="E34" s="291"/>
      <c r="F34" s="291"/>
      <c r="G34" s="291"/>
      <c r="H34" s="288"/>
      <c r="I34" s="291"/>
      <c r="J34" s="287" t="s">
        <v>19</v>
      </c>
      <c r="K34" s="288" t="s">
        <v>20</v>
      </c>
      <c r="L34" s="288" t="s">
        <v>4</v>
      </c>
      <c r="M34" s="288"/>
      <c r="N34" s="288"/>
      <c r="O34" s="288" t="s">
        <v>5</v>
      </c>
      <c r="P34" s="288"/>
      <c r="Q34" s="288"/>
      <c r="R34" s="288" t="s">
        <v>6</v>
      </c>
      <c r="S34" s="288"/>
      <c r="T34" s="288"/>
      <c r="U34" s="288" t="s">
        <v>7</v>
      </c>
      <c r="V34" s="288"/>
      <c r="W34" s="288"/>
      <c r="X34" s="288"/>
      <c r="Y34" s="288"/>
      <c r="Z34" s="288"/>
      <c r="AA34" s="286"/>
      <c r="AC34" s="143"/>
      <c r="AD34" s="143"/>
    </row>
    <row r="35" spans="1:30" s="81" customFormat="1" ht="30" x14ac:dyDescent="0.25">
      <c r="A35" s="298"/>
      <c r="B35" s="299"/>
      <c r="C35" s="300"/>
      <c r="D35" s="292"/>
      <c r="E35" s="292"/>
      <c r="F35" s="292"/>
      <c r="G35" s="292"/>
      <c r="H35" s="288"/>
      <c r="I35" s="292"/>
      <c r="J35" s="287"/>
      <c r="K35" s="288"/>
      <c r="L35" s="98" t="s">
        <v>193</v>
      </c>
      <c r="M35" s="98" t="s">
        <v>194</v>
      </c>
      <c r="N35" s="98" t="s">
        <v>21</v>
      </c>
      <c r="O35" s="98" t="s">
        <v>193</v>
      </c>
      <c r="P35" s="98" t="s">
        <v>194</v>
      </c>
      <c r="Q35" s="98" t="s">
        <v>21</v>
      </c>
      <c r="R35" s="98" t="s">
        <v>193</v>
      </c>
      <c r="S35" s="98" t="s">
        <v>194</v>
      </c>
      <c r="T35" s="98" t="s">
        <v>21</v>
      </c>
      <c r="U35" s="98" t="s">
        <v>193</v>
      </c>
      <c r="V35" s="98" t="s">
        <v>194</v>
      </c>
      <c r="W35" s="98" t="s">
        <v>21</v>
      </c>
      <c r="X35" s="98" t="s">
        <v>193</v>
      </c>
      <c r="Y35" s="99" t="s">
        <v>194</v>
      </c>
      <c r="Z35" s="99" t="s">
        <v>192</v>
      </c>
      <c r="AA35" s="84" t="s">
        <v>11</v>
      </c>
      <c r="AC35" s="143"/>
      <c r="AD35" s="143"/>
    </row>
    <row r="36" spans="1:30" s="86" customFormat="1" ht="185.25" x14ac:dyDescent="0.25">
      <c r="A36" s="289" t="s">
        <v>223</v>
      </c>
      <c r="B36" s="289"/>
      <c r="C36" s="289"/>
      <c r="D36" s="88" t="s">
        <v>220</v>
      </c>
      <c r="E36" s="110">
        <v>0.02</v>
      </c>
      <c r="F36" s="108" t="s">
        <v>221</v>
      </c>
      <c r="G36" s="108" t="s">
        <v>38</v>
      </c>
      <c r="H36" s="207" t="s">
        <v>480</v>
      </c>
      <c r="I36" s="108" t="s">
        <v>219</v>
      </c>
      <c r="J36" s="89">
        <v>43101</v>
      </c>
      <c r="K36" s="89">
        <v>43464</v>
      </c>
      <c r="L36" s="110">
        <v>0.25</v>
      </c>
      <c r="M36" s="146">
        <v>0.1</v>
      </c>
      <c r="N36" s="180" t="s">
        <v>377</v>
      </c>
      <c r="O36" s="110">
        <v>0.25</v>
      </c>
      <c r="P36" s="146">
        <v>0.15</v>
      </c>
      <c r="Q36" s="180" t="s">
        <v>482</v>
      </c>
      <c r="R36" s="110">
        <v>0.25</v>
      </c>
      <c r="S36" s="147">
        <v>0.45</v>
      </c>
      <c r="T36" s="180" t="s">
        <v>550</v>
      </c>
      <c r="U36" s="110">
        <v>0.25</v>
      </c>
      <c r="V36" s="146">
        <v>0.3</v>
      </c>
      <c r="W36" s="180" t="s">
        <v>586</v>
      </c>
      <c r="X36" s="117">
        <f t="shared" ref="X36:Y36" si="1">+SUM(L36,O36,R36,U36)</f>
        <v>1</v>
      </c>
      <c r="Y36" s="117">
        <f t="shared" si="1"/>
        <v>1</v>
      </c>
      <c r="Z36" s="85">
        <f>IFERROR(Y36/X36,"")</f>
        <v>1</v>
      </c>
      <c r="AA36" s="195" t="s">
        <v>378</v>
      </c>
      <c r="AC36" s="143"/>
      <c r="AD36" s="143"/>
    </row>
    <row r="37" spans="1:30" s="86" customFormat="1" x14ac:dyDescent="0.25">
      <c r="A37" s="91"/>
      <c r="B37" s="91"/>
      <c r="C37" s="91"/>
      <c r="D37" s="92"/>
      <c r="E37" s="93"/>
      <c r="F37" s="93"/>
      <c r="G37" s="93"/>
      <c r="H37" s="93"/>
      <c r="I37" s="93"/>
      <c r="J37" s="94"/>
      <c r="K37" s="94"/>
      <c r="L37" s="95"/>
      <c r="M37" s="93"/>
      <c r="N37" s="93"/>
      <c r="O37" s="95"/>
      <c r="P37" s="93"/>
      <c r="Q37" s="93"/>
      <c r="R37" s="95"/>
      <c r="S37" s="93"/>
      <c r="T37" s="93"/>
      <c r="U37" s="95"/>
      <c r="V37" s="93"/>
      <c r="W37" s="93"/>
      <c r="X37" s="96"/>
      <c r="Y37" s="96"/>
      <c r="Z37" s="97"/>
      <c r="AA37" s="103"/>
      <c r="AC37" s="143"/>
      <c r="AD37" s="143"/>
    </row>
    <row r="38" spans="1:30" s="81" customFormat="1" x14ac:dyDescent="0.25">
      <c r="A38" s="302" t="s">
        <v>145</v>
      </c>
      <c r="B38" s="303"/>
      <c r="C38" s="304" t="str">
        <f>+C13</f>
        <v>Mediante el desarrollo de programas y actividades permanentes de formación y actualización de formadores en patrimonio cultural.</v>
      </c>
      <c r="D38" s="305"/>
      <c r="E38" s="305"/>
      <c r="F38" s="305"/>
      <c r="G38" s="305"/>
      <c r="H38" s="305"/>
      <c r="I38" s="305"/>
      <c r="J38" s="305"/>
      <c r="K38" s="305"/>
      <c r="L38" s="305"/>
      <c r="M38" s="305"/>
      <c r="N38" s="305"/>
      <c r="O38" s="305"/>
      <c r="P38" s="305"/>
      <c r="Q38" s="305"/>
      <c r="R38" s="305"/>
      <c r="S38" s="305"/>
      <c r="T38" s="305"/>
      <c r="U38" s="305"/>
      <c r="V38" s="305"/>
      <c r="W38" s="305"/>
      <c r="X38" s="305"/>
      <c r="Y38" s="305"/>
      <c r="Z38" s="305"/>
      <c r="AA38" s="306"/>
      <c r="AC38" s="143"/>
      <c r="AD38" s="143"/>
    </row>
    <row r="39" spans="1:30" s="81" customFormat="1" ht="15.75" customHeight="1" x14ac:dyDescent="0.25">
      <c r="A39" s="295" t="s">
        <v>16</v>
      </c>
      <c r="B39" s="296"/>
      <c r="C39" s="297"/>
      <c r="D39" s="290" t="s">
        <v>195</v>
      </c>
      <c r="E39" s="290" t="s">
        <v>24</v>
      </c>
      <c r="F39" s="290" t="s">
        <v>191</v>
      </c>
      <c r="G39" s="290" t="s">
        <v>203</v>
      </c>
      <c r="H39" s="288" t="s">
        <v>17</v>
      </c>
      <c r="I39" s="290" t="s">
        <v>23</v>
      </c>
      <c r="J39" s="293" t="s">
        <v>18</v>
      </c>
      <c r="K39" s="294"/>
      <c r="L39" s="287" t="s">
        <v>196</v>
      </c>
      <c r="M39" s="287"/>
      <c r="N39" s="287"/>
      <c r="O39" s="287"/>
      <c r="P39" s="287"/>
      <c r="Q39" s="287"/>
      <c r="R39" s="287"/>
      <c r="S39" s="287"/>
      <c r="T39" s="287"/>
      <c r="U39" s="287"/>
      <c r="V39" s="287"/>
      <c r="W39" s="287"/>
      <c r="X39" s="288" t="s">
        <v>8</v>
      </c>
      <c r="Y39" s="288"/>
      <c r="Z39" s="288"/>
      <c r="AA39" s="286" t="s">
        <v>215</v>
      </c>
      <c r="AC39" s="143"/>
      <c r="AD39" s="143"/>
    </row>
    <row r="40" spans="1:30" s="81" customFormat="1" x14ac:dyDescent="0.25">
      <c r="A40" s="298"/>
      <c r="B40" s="299"/>
      <c r="C40" s="300"/>
      <c r="D40" s="291"/>
      <c r="E40" s="291"/>
      <c r="F40" s="291"/>
      <c r="G40" s="291"/>
      <c r="H40" s="288"/>
      <c r="I40" s="291"/>
      <c r="J40" s="287" t="s">
        <v>19</v>
      </c>
      <c r="K40" s="288" t="s">
        <v>20</v>
      </c>
      <c r="L40" s="288" t="s">
        <v>4</v>
      </c>
      <c r="M40" s="288"/>
      <c r="N40" s="288"/>
      <c r="O40" s="288" t="s">
        <v>5</v>
      </c>
      <c r="P40" s="288"/>
      <c r="Q40" s="288"/>
      <c r="R40" s="288" t="s">
        <v>6</v>
      </c>
      <c r="S40" s="288"/>
      <c r="T40" s="288"/>
      <c r="U40" s="288" t="s">
        <v>7</v>
      </c>
      <c r="V40" s="288"/>
      <c r="W40" s="288"/>
      <c r="X40" s="288"/>
      <c r="Y40" s="288"/>
      <c r="Z40" s="288"/>
      <c r="AA40" s="286"/>
      <c r="AC40" s="143"/>
      <c r="AD40" s="143"/>
    </row>
    <row r="41" spans="1:30" s="81" customFormat="1" ht="30" x14ac:dyDescent="0.25">
      <c r="A41" s="298"/>
      <c r="B41" s="299"/>
      <c r="C41" s="300"/>
      <c r="D41" s="292"/>
      <c r="E41" s="292"/>
      <c r="F41" s="292"/>
      <c r="G41" s="292"/>
      <c r="H41" s="288"/>
      <c r="I41" s="292"/>
      <c r="J41" s="287"/>
      <c r="K41" s="288"/>
      <c r="L41" s="98" t="s">
        <v>193</v>
      </c>
      <c r="M41" s="98" t="s">
        <v>194</v>
      </c>
      <c r="N41" s="98" t="s">
        <v>21</v>
      </c>
      <c r="O41" s="98" t="s">
        <v>193</v>
      </c>
      <c r="P41" s="98" t="s">
        <v>194</v>
      </c>
      <c r="Q41" s="98" t="s">
        <v>21</v>
      </c>
      <c r="R41" s="98" t="s">
        <v>193</v>
      </c>
      <c r="S41" s="98" t="s">
        <v>194</v>
      </c>
      <c r="T41" s="98" t="s">
        <v>21</v>
      </c>
      <c r="U41" s="98" t="s">
        <v>193</v>
      </c>
      <c r="V41" s="98" t="s">
        <v>194</v>
      </c>
      <c r="W41" s="98" t="s">
        <v>21</v>
      </c>
      <c r="X41" s="98" t="s">
        <v>193</v>
      </c>
      <c r="Y41" s="99" t="s">
        <v>194</v>
      </c>
      <c r="Z41" s="99" t="s">
        <v>192</v>
      </c>
      <c r="AA41" s="84" t="s">
        <v>11</v>
      </c>
      <c r="AC41" s="143"/>
      <c r="AD41" s="143"/>
    </row>
    <row r="42" spans="1:30" s="86" customFormat="1" ht="66" customHeight="1" x14ac:dyDescent="0.25">
      <c r="A42" s="289" t="s">
        <v>224</v>
      </c>
      <c r="B42" s="289"/>
      <c r="C42" s="289"/>
      <c r="D42" s="88" t="s">
        <v>217</v>
      </c>
      <c r="E42" s="110">
        <v>0.03</v>
      </c>
      <c r="F42" s="87" t="s">
        <v>218</v>
      </c>
      <c r="G42" s="87" t="s">
        <v>38</v>
      </c>
      <c r="H42" s="207" t="s">
        <v>480</v>
      </c>
      <c r="I42" s="87" t="s">
        <v>219</v>
      </c>
      <c r="J42" s="89">
        <v>43101</v>
      </c>
      <c r="K42" s="89">
        <v>43464</v>
      </c>
      <c r="L42" s="90">
        <v>10</v>
      </c>
      <c r="M42" s="87">
        <v>12</v>
      </c>
      <c r="N42" s="180" t="s">
        <v>379</v>
      </c>
      <c r="O42" s="90">
        <v>0</v>
      </c>
      <c r="P42" s="87">
        <v>0</v>
      </c>
      <c r="Q42" s="199" t="s">
        <v>483</v>
      </c>
      <c r="R42" s="90">
        <v>0</v>
      </c>
      <c r="S42" s="87">
        <v>0</v>
      </c>
      <c r="T42" s="199" t="s">
        <v>549</v>
      </c>
      <c r="U42" s="90">
        <v>0</v>
      </c>
      <c r="V42" s="87">
        <v>0</v>
      </c>
      <c r="W42" s="180" t="s">
        <v>587</v>
      </c>
      <c r="X42" s="83">
        <f t="shared" ref="X42" si="2">+SUM(L42,O42,R42,U42)</f>
        <v>10</v>
      </c>
      <c r="Y42" s="83">
        <f t="shared" ref="Y42" si="3">+SUM(M42,P42,S42,V42)</f>
        <v>12</v>
      </c>
      <c r="Z42" s="85">
        <f>IFERROR(Y42/X42,"")</f>
        <v>1.2</v>
      </c>
      <c r="AA42" s="195" t="s">
        <v>380</v>
      </c>
      <c r="AC42" s="143"/>
      <c r="AD42" s="143"/>
    </row>
    <row r="43" spans="1:30" s="81" customFormat="1" x14ac:dyDescent="0.25">
      <c r="A43" s="79"/>
      <c r="B43" s="79"/>
      <c r="C43" s="79"/>
      <c r="D43" s="79"/>
      <c r="E43" s="79"/>
      <c r="F43" s="79"/>
      <c r="G43" s="79"/>
      <c r="H43" s="79"/>
      <c r="I43" s="79"/>
      <c r="J43" s="79"/>
      <c r="K43" s="80"/>
      <c r="P43" s="82"/>
      <c r="Q43" s="82"/>
      <c r="R43" s="82"/>
      <c r="S43" s="82"/>
      <c r="T43" s="82"/>
      <c r="U43" s="82"/>
      <c r="V43" s="82"/>
      <c r="W43" s="82"/>
      <c r="X43" s="82"/>
      <c r="Y43" s="82"/>
      <c r="Z43" s="82"/>
      <c r="AA43" s="103"/>
      <c r="AC43" s="143"/>
      <c r="AD43" s="143"/>
    </row>
    <row r="44" spans="1:30" s="81" customFormat="1" x14ac:dyDescent="0.25">
      <c r="A44" s="302" t="s">
        <v>145</v>
      </c>
      <c r="B44" s="303"/>
      <c r="C44" s="307" t="str">
        <f>+O11</f>
        <v>Mediante la consolidación de acciones que contribuyan al fortalecimiento del Museo de Bogotá como plataforma para desarrollar la apropiación del patrimonio cultural de la ciudad.</v>
      </c>
      <c r="D44" s="308"/>
      <c r="E44" s="308"/>
      <c r="F44" s="308"/>
      <c r="G44" s="308"/>
      <c r="H44" s="308"/>
      <c r="I44" s="308"/>
      <c r="J44" s="308"/>
      <c r="K44" s="308"/>
      <c r="L44" s="308"/>
      <c r="M44" s="308"/>
      <c r="N44" s="308"/>
      <c r="O44" s="308"/>
      <c r="P44" s="308"/>
      <c r="Q44" s="308"/>
      <c r="R44" s="308"/>
      <c r="S44" s="308"/>
      <c r="T44" s="308"/>
      <c r="U44" s="308"/>
      <c r="V44" s="308"/>
      <c r="W44" s="308"/>
      <c r="X44" s="308"/>
      <c r="Y44" s="308"/>
      <c r="Z44" s="308"/>
      <c r="AA44" s="309"/>
      <c r="AC44" s="143"/>
      <c r="AD44" s="143"/>
    </row>
    <row r="45" spans="1:30" s="81" customFormat="1" ht="15.75" customHeight="1" x14ac:dyDescent="0.25">
      <c r="A45" s="295" t="s">
        <v>16</v>
      </c>
      <c r="B45" s="296"/>
      <c r="C45" s="297"/>
      <c r="D45" s="290" t="s">
        <v>202</v>
      </c>
      <c r="E45" s="290" t="s">
        <v>24</v>
      </c>
      <c r="F45" s="290" t="s">
        <v>191</v>
      </c>
      <c r="G45" s="290" t="s">
        <v>203</v>
      </c>
      <c r="H45" s="288" t="s">
        <v>17</v>
      </c>
      <c r="I45" s="290" t="s">
        <v>23</v>
      </c>
      <c r="J45" s="293" t="s">
        <v>18</v>
      </c>
      <c r="K45" s="294"/>
      <c r="L45" s="287" t="s">
        <v>196</v>
      </c>
      <c r="M45" s="287"/>
      <c r="N45" s="287"/>
      <c r="O45" s="287"/>
      <c r="P45" s="287"/>
      <c r="Q45" s="287"/>
      <c r="R45" s="287"/>
      <c r="S45" s="287"/>
      <c r="T45" s="287"/>
      <c r="U45" s="287"/>
      <c r="V45" s="287"/>
      <c r="W45" s="287"/>
      <c r="X45" s="288" t="s">
        <v>8</v>
      </c>
      <c r="Y45" s="288"/>
      <c r="Z45" s="288"/>
      <c r="AA45" s="286" t="s">
        <v>215</v>
      </c>
      <c r="AC45" s="143"/>
      <c r="AD45" s="143"/>
    </row>
    <row r="46" spans="1:30" s="81" customFormat="1" x14ac:dyDescent="0.25">
      <c r="A46" s="298"/>
      <c r="B46" s="299"/>
      <c r="C46" s="300"/>
      <c r="D46" s="291"/>
      <c r="E46" s="291"/>
      <c r="F46" s="291"/>
      <c r="G46" s="291"/>
      <c r="H46" s="288"/>
      <c r="I46" s="291"/>
      <c r="J46" s="287" t="s">
        <v>19</v>
      </c>
      <c r="K46" s="288" t="s">
        <v>20</v>
      </c>
      <c r="L46" s="288" t="s">
        <v>4</v>
      </c>
      <c r="M46" s="288"/>
      <c r="N46" s="288"/>
      <c r="O46" s="288" t="s">
        <v>5</v>
      </c>
      <c r="P46" s="288"/>
      <c r="Q46" s="288"/>
      <c r="R46" s="288" t="s">
        <v>6</v>
      </c>
      <c r="S46" s="288"/>
      <c r="T46" s="288"/>
      <c r="U46" s="288" t="s">
        <v>7</v>
      </c>
      <c r="V46" s="288"/>
      <c r="W46" s="288"/>
      <c r="X46" s="288"/>
      <c r="Y46" s="288"/>
      <c r="Z46" s="288"/>
      <c r="AA46" s="286"/>
      <c r="AC46" s="143"/>
      <c r="AD46" s="143"/>
    </row>
    <row r="47" spans="1:30" s="81" customFormat="1" ht="30" x14ac:dyDescent="0.25">
      <c r="A47" s="298"/>
      <c r="B47" s="299"/>
      <c r="C47" s="300"/>
      <c r="D47" s="292"/>
      <c r="E47" s="292"/>
      <c r="F47" s="292"/>
      <c r="G47" s="292"/>
      <c r="H47" s="288"/>
      <c r="I47" s="292"/>
      <c r="J47" s="287"/>
      <c r="K47" s="288"/>
      <c r="L47" s="98" t="s">
        <v>193</v>
      </c>
      <c r="M47" s="98" t="s">
        <v>194</v>
      </c>
      <c r="N47" s="98" t="s">
        <v>21</v>
      </c>
      <c r="O47" s="98" t="s">
        <v>193</v>
      </c>
      <c r="P47" s="98" t="s">
        <v>194</v>
      </c>
      <c r="Q47" s="98" t="s">
        <v>21</v>
      </c>
      <c r="R47" s="98" t="s">
        <v>193</v>
      </c>
      <c r="S47" s="98" t="s">
        <v>194</v>
      </c>
      <c r="T47" s="98" t="s">
        <v>21</v>
      </c>
      <c r="U47" s="98" t="s">
        <v>193</v>
      </c>
      <c r="V47" s="98" t="s">
        <v>194</v>
      </c>
      <c r="W47" s="98" t="s">
        <v>21</v>
      </c>
      <c r="X47" s="98" t="s">
        <v>193</v>
      </c>
      <c r="Y47" s="99" t="s">
        <v>194</v>
      </c>
      <c r="Z47" s="99" t="s">
        <v>192</v>
      </c>
      <c r="AA47" s="84" t="s">
        <v>11</v>
      </c>
      <c r="AC47" s="143"/>
      <c r="AD47" s="143"/>
    </row>
    <row r="48" spans="1:30" s="81" customFormat="1" ht="242.25" x14ac:dyDescent="0.25">
      <c r="A48" s="357" t="s">
        <v>343</v>
      </c>
      <c r="B48" s="358"/>
      <c r="C48" s="359"/>
      <c r="D48" s="217" t="s">
        <v>344</v>
      </c>
      <c r="E48" s="115">
        <v>0.03</v>
      </c>
      <c r="F48" s="108" t="s">
        <v>346</v>
      </c>
      <c r="G48" s="108" t="s">
        <v>38</v>
      </c>
      <c r="H48" s="211" t="s">
        <v>540</v>
      </c>
      <c r="I48" s="108" t="s">
        <v>216</v>
      </c>
      <c r="J48" s="140">
        <v>43101</v>
      </c>
      <c r="K48" s="140">
        <v>43464</v>
      </c>
      <c r="L48" s="110">
        <v>0.75</v>
      </c>
      <c r="M48" s="146">
        <v>0.5</v>
      </c>
      <c r="N48" s="180" t="s">
        <v>381</v>
      </c>
      <c r="O48" s="110">
        <v>0.25</v>
      </c>
      <c r="P48" s="200">
        <v>0.1</v>
      </c>
      <c r="Q48" s="199" t="s">
        <v>484</v>
      </c>
      <c r="R48" s="110">
        <v>0</v>
      </c>
      <c r="S48" s="147">
        <v>0.15</v>
      </c>
      <c r="T48" s="199" t="s">
        <v>552</v>
      </c>
      <c r="U48" s="110">
        <v>0</v>
      </c>
      <c r="V48" s="146">
        <v>0.25</v>
      </c>
      <c r="W48" s="199" t="s">
        <v>588</v>
      </c>
      <c r="X48" s="83">
        <f t="shared" ref="X48:X54" si="4">+SUM(L48,O48,R48,U48)</f>
        <v>1</v>
      </c>
      <c r="Y48" s="83">
        <f t="shared" ref="Y48:Y54" si="5">+SUM(M48,P48,S48,V48)</f>
        <v>1</v>
      </c>
      <c r="Z48" s="85">
        <f t="shared" ref="Z48:Z60" si="6">IFERROR(Y48/X48,"")</f>
        <v>1</v>
      </c>
      <c r="AA48" s="195" t="s">
        <v>589</v>
      </c>
      <c r="AC48" s="143"/>
      <c r="AD48" s="143"/>
    </row>
    <row r="49" spans="1:30" s="143" customFormat="1" ht="57" x14ac:dyDescent="0.25">
      <c r="A49" s="310" t="s">
        <v>554</v>
      </c>
      <c r="B49" s="311"/>
      <c r="C49" s="312"/>
      <c r="D49" s="220" t="s">
        <v>553</v>
      </c>
      <c r="E49" s="147">
        <v>0.03</v>
      </c>
      <c r="F49" s="175" t="s">
        <v>347</v>
      </c>
      <c r="G49" s="175" t="s">
        <v>38</v>
      </c>
      <c r="H49" s="211" t="s">
        <v>541</v>
      </c>
      <c r="I49" s="175" t="s">
        <v>216</v>
      </c>
      <c r="J49" s="177">
        <v>43101</v>
      </c>
      <c r="K49" s="177">
        <v>43464</v>
      </c>
      <c r="L49" s="146">
        <v>0.1</v>
      </c>
      <c r="M49" s="146">
        <v>0.1</v>
      </c>
      <c r="N49" s="180" t="s">
        <v>382</v>
      </c>
      <c r="O49" s="146">
        <v>0.9</v>
      </c>
      <c r="P49" s="200">
        <v>0.7</v>
      </c>
      <c r="Q49" s="199" t="s">
        <v>490</v>
      </c>
      <c r="R49" s="146">
        <v>0</v>
      </c>
      <c r="S49" s="147">
        <v>0.1</v>
      </c>
      <c r="T49" s="199" t="s">
        <v>555</v>
      </c>
      <c r="U49" s="146">
        <v>0</v>
      </c>
      <c r="V49" s="146">
        <v>0.1</v>
      </c>
      <c r="W49" s="199" t="s">
        <v>601</v>
      </c>
      <c r="X49" s="83">
        <f t="shared" ref="X49" si="7">+SUM(L49,O49,R49,U49)</f>
        <v>1</v>
      </c>
      <c r="Y49" s="83">
        <f t="shared" ref="Y49" si="8">+SUM(M49,P49,S49,V49)</f>
        <v>0.99999999999999989</v>
      </c>
      <c r="Z49" s="119">
        <f t="shared" ref="Z49" si="9">IFERROR(Y49/X49,"")</f>
        <v>0.99999999999999989</v>
      </c>
      <c r="AA49" s="195" t="s">
        <v>383</v>
      </c>
    </row>
    <row r="50" spans="1:30" s="143" customFormat="1" ht="171.75" x14ac:dyDescent="0.25">
      <c r="A50" s="357" t="s">
        <v>343</v>
      </c>
      <c r="B50" s="358"/>
      <c r="C50" s="359"/>
      <c r="D50" s="220" t="s">
        <v>345</v>
      </c>
      <c r="E50" s="147">
        <v>0.03</v>
      </c>
      <c r="F50" s="175" t="s">
        <v>348</v>
      </c>
      <c r="G50" s="175" t="s">
        <v>38</v>
      </c>
      <c r="H50" s="211" t="s">
        <v>227</v>
      </c>
      <c r="I50" s="175" t="s">
        <v>216</v>
      </c>
      <c r="J50" s="177">
        <v>43101</v>
      </c>
      <c r="K50" s="177">
        <v>43464</v>
      </c>
      <c r="L50" s="146">
        <v>0.25</v>
      </c>
      <c r="M50" s="200">
        <v>0.25</v>
      </c>
      <c r="N50" s="180" t="s">
        <v>387</v>
      </c>
      <c r="O50" s="146">
        <v>0.75</v>
      </c>
      <c r="P50" s="146">
        <v>0.25</v>
      </c>
      <c r="Q50" s="199" t="s">
        <v>493</v>
      </c>
      <c r="R50" s="146">
        <v>0</v>
      </c>
      <c r="S50" s="147">
        <v>0.25</v>
      </c>
      <c r="T50" s="199" t="s">
        <v>551</v>
      </c>
      <c r="U50" s="146">
        <v>0</v>
      </c>
      <c r="V50" s="146">
        <v>0.25</v>
      </c>
      <c r="W50" s="199" t="s">
        <v>599</v>
      </c>
      <c r="X50" s="83">
        <f t="shared" ref="X50:X51" si="10">+SUM(L50,O50,R50,U50)</f>
        <v>1</v>
      </c>
      <c r="Y50" s="83">
        <f t="shared" ref="Y50:Y51" si="11">+SUM(M50,P50,S50,V50)</f>
        <v>1</v>
      </c>
      <c r="Z50" s="119">
        <f t="shared" ref="Z50:Z51" si="12">IFERROR(Y50/X50,"")</f>
        <v>1</v>
      </c>
      <c r="AA50" s="195" t="s">
        <v>600</v>
      </c>
    </row>
    <row r="51" spans="1:30" s="143" customFormat="1" ht="42.75" x14ac:dyDescent="0.25">
      <c r="A51" s="357" t="s">
        <v>351</v>
      </c>
      <c r="B51" s="358"/>
      <c r="C51" s="359"/>
      <c r="D51" s="217" t="s">
        <v>364</v>
      </c>
      <c r="E51" s="147">
        <v>0.03</v>
      </c>
      <c r="F51" s="175" t="s">
        <v>352</v>
      </c>
      <c r="G51" s="175" t="s">
        <v>38</v>
      </c>
      <c r="H51" s="211" t="s">
        <v>541</v>
      </c>
      <c r="I51" s="175" t="s">
        <v>216</v>
      </c>
      <c r="J51" s="177">
        <v>43101</v>
      </c>
      <c r="K51" s="177">
        <v>43464</v>
      </c>
      <c r="L51" s="146">
        <v>0.3</v>
      </c>
      <c r="M51" s="198">
        <v>0.2</v>
      </c>
      <c r="N51" s="199" t="s">
        <v>384</v>
      </c>
      <c r="O51" s="146">
        <v>0.7</v>
      </c>
      <c r="P51" s="200">
        <v>0.6</v>
      </c>
      <c r="Q51" s="199" t="s">
        <v>485</v>
      </c>
      <c r="R51" s="146">
        <v>0</v>
      </c>
      <c r="S51" s="147">
        <v>0.2</v>
      </c>
      <c r="T51" s="199" t="s">
        <v>556</v>
      </c>
      <c r="U51" s="146">
        <v>0</v>
      </c>
      <c r="V51" s="146">
        <v>0</v>
      </c>
      <c r="W51" s="180" t="s">
        <v>590</v>
      </c>
      <c r="X51" s="83">
        <f t="shared" si="10"/>
        <v>1</v>
      </c>
      <c r="Y51" s="83">
        <f t="shared" si="11"/>
        <v>1</v>
      </c>
      <c r="Z51" s="119">
        <f t="shared" si="12"/>
        <v>1</v>
      </c>
      <c r="AA51" s="195" t="s">
        <v>591</v>
      </c>
    </row>
    <row r="52" spans="1:30" s="143" customFormat="1" ht="57" x14ac:dyDescent="0.25">
      <c r="A52" s="357" t="s">
        <v>350</v>
      </c>
      <c r="B52" s="358"/>
      <c r="C52" s="359"/>
      <c r="D52" s="220" t="s">
        <v>353</v>
      </c>
      <c r="E52" s="147">
        <v>0.05</v>
      </c>
      <c r="F52" s="175" t="s">
        <v>365</v>
      </c>
      <c r="G52" s="175" t="s">
        <v>38</v>
      </c>
      <c r="H52" s="211" t="s">
        <v>541</v>
      </c>
      <c r="I52" s="175" t="s">
        <v>216</v>
      </c>
      <c r="J52" s="177">
        <v>43191</v>
      </c>
      <c r="K52" s="177">
        <v>43464</v>
      </c>
      <c r="L52" s="146">
        <v>0</v>
      </c>
      <c r="M52" s="146">
        <v>0</v>
      </c>
      <c r="N52" s="180" t="s">
        <v>385</v>
      </c>
      <c r="O52" s="146">
        <v>0.25</v>
      </c>
      <c r="P52" s="200">
        <v>0.25</v>
      </c>
      <c r="Q52" s="199" t="s">
        <v>486</v>
      </c>
      <c r="R52" s="146">
        <v>0.75</v>
      </c>
      <c r="S52" s="147">
        <v>0.5</v>
      </c>
      <c r="T52" s="199" t="s">
        <v>557</v>
      </c>
      <c r="U52" s="146">
        <v>0</v>
      </c>
      <c r="V52" s="146">
        <v>0.2</v>
      </c>
      <c r="W52" s="199" t="s">
        <v>602</v>
      </c>
      <c r="X52" s="83">
        <f t="shared" ref="X52" si="13">+SUM(L52,O52,R52,U52)</f>
        <v>1</v>
      </c>
      <c r="Y52" s="83">
        <f t="shared" ref="Y52" si="14">+SUM(M52,P52,S52,V52)</f>
        <v>0.95</v>
      </c>
      <c r="Z52" s="119">
        <f t="shared" ref="Z52" si="15">IFERROR(Y52/X52,"")</f>
        <v>0.95</v>
      </c>
      <c r="AA52" s="195" t="s">
        <v>487</v>
      </c>
    </row>
    <row r="53" spans="1:30" s="81" customFormat="1" ht="150.75" customHeight="1" x14ac:dyDescent="0.25">
      <c r="A53" s="310" t="s">
        <v>366</v>
      </c>
      <c r="B53" s="311"/>
      <c r="C53" s="312"/>
      <c r="D53" s="217" t="s">
        <v>243</v>
      </c>
      <c r="E53" s="115">
        <v>0.03</v>
      </c>
      <c r="F53" s="108" t="s">
        <v>244</v>
      </c>
      <c r="G53" s="108" t="s">
        <v>38</v>
      </c>
      <c r="H53" s="211" t="s">
        <v>542</v>
      </c>
      <c r="I53" s="211" t="s">
        <v>545</v>
      </c>
      <c r="J53" s="177">
        <v>43101</v>
      </c>
      <c r="K53" s="177">
        <v>43464</v>
      </c>
      <c r="L53" s="110">
        <v>0.2</v>
      </c>
      <c r="M53" s="146">
        <v>0.15</v>
      </c>
      <c r="N53" s="180" t="s">
        <v>388</v>
      </c>
      <c r="O53" s="110">
        <v>0.3</v>
      </c>
      <c r="P53" s="146">
        <v>0.2</v>
      </c>
      <c r="Q53" s="180" t="s">
        <v>488</v>
      </c>
      <c r="R53" s="110">
        <v>0.25</v>
      </c>
      <c r="S53" s="147">
        <v>0.25</v>
      </c>
      <c r="T53" s="199" t="s">
        <v>558</v>
      </c>
      <c r="U53" s="110">
        <v>0.25</v>
      </c>
      <c r="V53" s="146">
        <v>0.4</v>
      </c>
      <c r="W53" s="199" t="s">
        <v>592</v>
      </c>
      <c r="X53" s="83">
        <f t="shared" si="4"/>
        <v>1</v>
      </c>
      <c r="Y53" s="83">
        <f t="shared" si="5"/>
        <v>1</v>
      </c>
      <c r="Z53" s="85">
        <f t="shared" si="6"/>
        <v>1</v>
      </c>
      <c r="AA53" s="195" t="s">
        <v>594</v>
      </c>
      <c r="AC53" s="143"/>
      <c r="AD53" s="143"/>
    </row>
    <row r="54" spans="1:30" s="81" customFormat="1" ht="137.25" customHeight="1" x14ac:dyDescent="0.25">
      <c r="A54" s="310" t="s">
        <v>428</v>
      </c>
      <c r="B54" s="311"/>
      <c r="C54" s="312"/>
      <c r="D54" s="217" t="s">
        <v>430</v>
      </c>
      <c r="E54" s="115">
        <v>0.03</v>
      </c>
      <c r="F54" s="108" t="s">
        <v>429</v>
      </c>
      <c r="G54" s="108" t="s">
        <v>38</v>
      </c>
      <c r="H54" s="211" t="s">
        <v>544</v>
      </c>
      <c r="I54" s="108" t="s">
        <v>545</v>
      </c>
      <c r="J54" s="177">
        <v>43101</v>
      </c>
      <c r="K54" s="177">
        <v>43464</v>
      </c>
      <c r="L54" s="90">
        <v>130</v>
      </c>
      <c r="M54" s="108">
        <v>0</v>
      </c>
      <c r="N54" s="180" t="s">
        <v>389</v>
      </c>
      <c r="O54" s="90">
        <v>50</v>
      </c>
      <c r="P54" s="108">
        <v>208</v>
      </c>
      <c r="Q54" s="186" t="s">
        <v>489</v>
      </c>
      <c r="R54" s="90">
        <v>150</v>
      </c>
      <c r="S54" s="212">
        <v>47</v>
      </c>
      <c r="T54" s="199" t="s">
        <v>559</v>
      </c>
      <c r="U54" s="90">
        <v>150</v>
      </c>
      <c r="V54" s="108">
        <f>427-255</f>
        <v>172</v>
      </c>
      <c r="W54" s="199" t="s">
        <v>593</v>
      </c>
      <c r="X54" s="160">
        <f t="shared" si="4"/>
        <v>480</v>
      </c>
      <c r="Y54" s="160">
        <f t="shared" si="5"/>
        <v>427</v>
      </c>
      <c r="Z54" s="85">
        <f t="shared" si="6"/>
        <v>0.88958333333333328</v>
      </c>
      <c r="AA54" s="195" t="s">
        <v>595</v>
      </c>
      <c r="AC54" s="143"/>
      <c r="AD54" s="143"/>
    </row>
    <row r="55" spans="1:30" s="86" customFormat="1" ht="71.25" x14ac:dyDescent="0.25">
      <c r="A55" s="289" t="s">
        <v>354</v>
      </c>
      <c r="B55" s="289"/>
      <c r="C55" s="289"/>
      <c r="D55" s="210" t="s">
        <v>355</v>
      </c>
      <c r="E55" s="115">
        <v>0.04</v>
      </c>
      <c r="F55" s="87" t="s">
        <v>341</v>
      </c>
      <c r="G55" s="108" t="s">
        <v>38</v>
      </c>
      <c r="H55" s="175" t="s">
        <v>349</v>
      </c>
      <c r="I55" s="175" t="s">
        <v>216</v>
      </c>
      <c r="J55" s="177">
        <v>43101</v>
      </c>
      <c r="K55" s="177">
        <v>43464</v>
      </c>
      <c r="L55" s="113">
        <v>8000</v>
      </c>
      <c r="M55" s="113">
        <v>17112</v>
      </c>
      <c r="N55" s="180" t="s">
        <v>390</v>
      </c>
      <c r="O55" s="113">
        <v>20000</v>
      </c>
      <c r="P55" s="188">
        <v>10936</v>
      </c>
      <c r="Q55" s="180" t="s">
        <v>494</v>
      </c>
      <c r="R55" s="113">
        <v>5000</v>
      </c>
      <c r="S55" s="191">
        <v>4851</v>
      </c>
      <c r="T55" s="180" t="s">
        <v>560</v>
      </c>
      <c r="U55" s="113">
        <v>7000</v>
      </c>
      <c r="V55" s="87">
        <v>0</v>
      </c>
      <c r="W55" s="180" t="s">
        <v>596</v>
      </c>
      <c r="X55" s="190">
        <f t="shared" ref="X55:X60" si="16">+SUM(L55,O55,R55,U55)</f>
        <v>40000</v>
      </c>
      <c r="Y55" s="214">
        <f t="shared" ref="Y55:Y60" si="17">+SUM(M55,P55,S55,V55)</f>
        <v>32899</v>
      </c>
      <c r="Z55" s="85">
        <f t="shared" si="6"/>
        <v>0.82247499999999996</v>
      </c>
      <c r="AA55" s="201" t="s">
        <v>495</v>
      </c>
      <c r="AC55" s="143"/>
      <c r="AD55" s="143"/>
    </row>
    <row r="56" spans="1:30" s="86" customFormat="1" ht="156.75" x14ac:dyDescent="0.25">
      <c r="A56" s="289" t="s">
        <v>357</v>
      </c>
      <c r="B56" s="289"/>
      <c r="C56" s="289"/>
      <c r="D56" s="210" t="s">
        <v>431</v>
      </c>
      <c r="E56" s="115">
        <v>0.03</v>
      </c>
      <c r="F56" s="175" t="s">
        <v>341</v>
      </c>
      <c r="G56" s="108" t="s">
        <v>38</v>
      </c>
      <c r="H56" s="175" t="s">
        <v>349</v>
      </c>
      <c r="I56" s="175" t="s">
        <v>216</v>
      </c>
      <c r="J56" s="177">
        <v>43101</v>
      </c>
      <c r="K56" s="177">
        <v>43464</v>
      </c>
      <c r="L56" s="113">
        <v>118250</v>
      </c>
      <c r="M56" s="113">
        <v>0</v>
      </c>
      <c r="N56" s="180" t="s">
        <v>391</v>
      </c>
      <c r="O56" s="113">
        <v>0</v>
      </c>
      <c r="P56" s="188">
        <v>0</v>
      </c>
      <c r="Q56" s="180" t="s">
        <v>496</v>
      </c>
      <c r="R56" s="113">
        <f>453400-343250</f>
        <v>110150</v>
      </c>
      <c r="S56" s="191">
        <v>236592</v>
      </c>
      <c r="T56" s="180" t="s">
        <v>561</v>
      </c>
      <c r="U56" s="113">
        <v>225000</v>
      </c>
      <c r="V56" s="113">
        <v>350947</v>
      </c>
      <c r="W56" s="180" t="s">
        <v>597</v>
      </c>
      <c r="X56" s="190">
        <f t="shared" ref="X56" si="18">+SUM(L56,O56,R56,U56)</f>
        <v>453400</v>
      </c>
      <c r="Y56" s="214">
        <f t="shared" ref="Y56" si="19">+SUM(M56,P56,S56,V56)</f>
        <v>587539</v>
      </c>
      <c r="Z56" s="85">
        <f t="shared" si="6"/>
        <v>1.2958513453903837</v>
      </c>
      <c r="AA56" s="201" t="s">
        <v>495</v>
      </c>
      <c r="AC56" s="143"/>
      <c r="AD56" s="143"/>
    </row>
    <row r="57" spans="1:30" s="86" customFormat="1" ht="71.25" x14ac:dyDescent="0.25">
      <c r="A57" s="289" t="s">
        <v>356</v>
      </c>
      <c r="B57" s="289"/>
      <c r="C57" s="289"/>
      <c r="D57" s="210" t="s">
        <v>432</v>
      </c>
      <c r="E57" s="115">
        <v>0.04</v>
      </c>
      <c r="F57" s="175" t="s">
        <v>341</v>
      </c>
      <c r="G57" s="108" t="s">
        <v>38</v>
      </c>
      <c r="H57" s="175" t="s">
        <v>349</v>
      </c>
      <c r="I57" s="175" t="s">
        <v>216</v>
      </c>
      <c r="J57" s="177">
        <v>43101</v>
      </c>
      <c r="K57" s="177">
        <v>43464</v>
      </c>
      <c r="L57" s="113">
        <v>10000</v>
      </c>
      <c r="M57" s="113">
        <v>15386</v>
      </c>
      <c r="N57" s="180" t="s">
        <v>392</v>
      </c>
      <c r="O57" s="113">
        <v>16000</v>
      </c>
      <c r="P57" s="188">
        <v>11318</v>
      </c>
      <c r="Q57" s="180" t="s">
        <v>497</v>
      </c>
      <c r="R57" s="113">
        <v>8000</v>
      </c>
      <c r="S57" s="213">
        <v>13424</v>
      </c>
      <c r="T57" s="180" t="s">
        <v>562</v>
      </c>
      <c r="U57" s="113">
        <v>8000</v>
      </c>
      <c r="V57" s="113">
        <v>9285</v>
      </c>
      <c r="W57" s="199" t="s">
        <v>598</v>
      </c>
      <c r="X57" s="190">
        <f t="shared" si="16"/>
        <v>42000</v>
      </c>
      <c r="Y57" s="214">
        <f t="shared" si="17"/>
        <v>49413</v>
      </c>
      <c r="Z57" s="85">
        <f t="shared" si="6"/>
        <v>1.1765000000000001</v>
      </c>
      <c r="AA57" s="201" t="s">
        <v>495</v>
      </c>
      <c r="AC57" s="143"/>
      <c r="AD57" s="143"/>
    </row>
    <row r="58" spans="1:30" s="86" customFormat="1" ht="171" x14ac:dyDescent="0.25">
      <c r="A58" s="289" t="s">
        <v>359</v>
      </c>
      <c r="B58" s="289"/>
      <c r="C58" s="289"/>
      <c r="D58" s="210" t="s">
        <v>563</v>
      </c>
      <c r="E58" s="115">
        <v>0.02</v>
      </c>
      <c r="F58" s="175" t="s">
        <v>341</v>
      </c>
      <c r="G58" s="108" t="s">
        <v>38</v>
      </c>
      <c r="H58" s="108" t="s">
        <v>227</v>
      </c>
      <c r="I58" s="108" t="s">
        <v>226</v>
      </c>
      <c r="J58" s="177">
        <v>43101</v>
      </c>
      <c r="K58" s="177">
        <v>43464</v>
      </c>
      <c r="L58" s="113">
        <v>120</v>
      </c>
      <c r="M58" s="108">
        <v>3316</v>
      </c>
      <c r="N58" s="180" t="s">
        <v>393</v>
      </c>
      <c r="O58" s="113">
        <v>6000</v>
      </c>
      <c r="P58" s="108">
        <v>2782</v>
      </c>
      <c r="Q58" s="180" t="s">
        <v>498</v>
      </c>
      <c r="R58" s="113">
        <v>2000</v>
      </c>
      <c r="S58" s="113">
        <v>3710</v>
      </c>
      <c r="T58" s="199" t="s">
        <v>564</v>
      </c>
      <c r="U58" s="113">
        <v>1880</v>
      </c>
      <c r="V58" s="113">
        <v>2896</v>
      </c>
      <c r="W58" s="180" t="s">
        <v>609</v>
      </c>
      <c r="X58" s="189">
        <f>+SUM(L58,O58,R58,U58)</f>
        <v>10000</v>
      </c>
      <c r="Y58" s="214">
        <f t="shared" ref="Y58:Y59" si="20">+SUM(M58,P58,S58,V58)</f>
        <v>12704</v>
      </c>
      <c r="Z58" s="85">
        <f t="shared" si="6"/>
        <v>1.2704</v>
      </c>
      <c r="AA58" s="201" t="s">
        <v>495</v>
      </c>
      <c r="AC58" s="143"/>
      <c r="AD58" s="143"/>
    </row>
    <row r="59" spans="1:30" s="86" customFormat="1" ht="356.25" x14ac:dyDescent="0.25">
      <c r="A59" s="289" t="s">
        <v>358</v>
      </c>
      <c r="B59" s="289"/>
      <c r="C59" s="289"/>
      <c r="D59" s="210" t="s">
        <v>476</v>
      </c>
      <c r="E59" s="115">
        <v>0.02</v>
      </c>
      <c r="F59" s="175" t="s">
        <v>341</v>
      </c>
      <c r="G59" s="109" t="s">
        <v>38</v>
      </c>
      <c r="H59" s="109" t="s">
        <v>227</v>
      </c>
      <c r="I59" s="109" t="s">
        <v>226</v>
      </c>
      <c r="J59" s="177">
        <v>43101</v>
      </c>
      <c r="K59" s="177">
        <v>43464</v>
      </c>
      <c r="L59" s="90">
        <v>50</v>
      </c>
      <c r="M59" s="109">
        <v>98</v>
      </c>
      <c r="N59" s="180" t="s">
        <v>394</v>
      </c>
      <c r="O59" s="90">
        <v>200</v>
      </c>
      <c r="P59" s="109">
        <v>162</v>
      </c>
      <c r="Q59" s="180" t="s">
        <v>499</v>
      </c>
      <c r="R59" s="90">
        <v>25</v>
      </c>
      <c r="S59" s="109">
        <v>221</v>
      </c>
      <c r="T59" s="180" t="s">
        <v>603</v>
      </c>
      <c r="U59" s="90">
        <v>25</v>
      </c>
      <c r="V59" s="109">
        <v>449</v>
      </c>
      <c r="W59" s="180" t="s">
        <v>611</v>
      </c>
      <c r="X59" s="160">
        <f t="shared" ref="X59" si="21">+SUM(L59,O59,R59,U59)</f>
        <v>300</v>
      </c>
      <c r="Y59" s="160">
        <f t="shared" si="20"/>
        <v>930</v>
      </c>
      <c r="Z59" s="85">
        <f t="shared" ref="Z59" si="22">IFERROR(Y59/X59,"")</f>
        <v>3.1</v>
      </c>
      <c r="AA59" s="201" t="s">
        <v>495</v>
      </c>
      <c r="AC59" s="143"/>
      <c r="AD59" s="143"/>
    </row>
    <row r="60" spans="1:30" s="86" customFormat="1" ht="156.75" x14ac:dyDescent="0.25">
      <c r="A60" s="360" t="s">
        <v>238</v>
      </c>
      <c r="B60" s="360"/>
      <c r="C60" s="360"/>
      <c r="D60" s="88" t="s">
        <v>239</v>
      </c>
      <c r="E60" s="115">
        <v>0.02</v>
      </c>
      <c r="F60" s="108" t="s">
        <v>240</v>
      </c>
      <c r="G60" s="108" t="s">
        <v>38</v>
      </c>
      <c r="H60" s="108" t="s">
        <v>227</v>
      </c>
      <c r="I60" s="108" t="s">
        <v>226</v>
      </c>
      <c r="J60" s="177">
        <v>43101</v>
      </c>
      <c r="K60" s="177">
        <v>43464</v>
      </c>
      <c r="L60" s="110">
        <v>0.25</v>
      </c>
      <c r="M60" s="146">
        <v>0.15</v>
      </c>
      <c r="N60" s="180" t="s">
        <v>395</v>
      </c>
      <c r="O60" s="110">
        <v>0.25</v>
      </c>
      <c r="P60" s="146">
        <v>0.15</v>
      </c>
      <c r="Q60" s="180" t="s">
        <v>500</v>
      </c>
      <c r="R60" s="110">
        <v>0.25</v>
      </c>
      <c r="S60" s="147">
        <v>0.3</v>
      </c>
      <c r="T60" s="180" t="s">
        <v>565</v>
      </c>
      <c r="U60" s="110">
        <v>0.25</v>
      </c>
      <c r="V60" s="146">
        <v>0.4</v>
      </c>
      <c r="W60" s="180" t="s">
        <v>605</v>
      </c>
      <c r="X60" s="117">
        <f t="shared" si="16"/>
        <v>1</v>
      </c>
      <c r="Y60" s="117">
        <f t="shared" si="17"/>
        <v>1</v>
      </c>
      <c r="Z60" s="85">
        <f t="shared" si="6"/>
        <v>1</v>
      </c>
      <c r="AA60" s="201" t="s">
        <v>396</v>
      </c>
      <c r="AC60" s="143"/>
      <c r="AD60" s="143"/>
    </row>
    <row r="61" spans="1:30" s="143" customFormat="1" x14ac:dyDescent="0.25">
      <c r="A61" s="79"/>
      <c r="B61" s="79"/>
      <c r="C61" s="79"/>
      <c r="D61" s="79"/>
      <c r="E61" s="79"/>
      <c r="F61" s="79"/>
      <c r="G61" s="79"/>
      <c r="H61" s="79"/>
      <c r="I61" s="79"/>
      <c r="J61" s="79"/>
      <c r="K61" s="80"/>
      <c r="P61" s="82"/>
      <c r="Q61" s="82"/>
      <c r="R61" s="82"/>
      <c r="S61" s="82"/>
      <c r="T61" s="82"/>
      <c r="U61" s="82"/>
      <c r="V61" s="82"/>
      <c r="W61" s="82"/>
      <c r="X61" s="82"/>
      <c r="Y61" s="82"/>
      <c r="Z61" s="82"/>
      <c r="AA61" s="155"/>
    </row>
    <row r="62" spans="1:30" s="143" customFormat="1" x14ac:dyDescent="0.25">
      <c r="A62" s="302" t="s">
        <v>145</v>
      </c>
      <c r="B62" s="303"/>
      <c r="C62" s="307" t="str">
        <f>+O12</f>
        <v>Mediante el desarrollo de inventarios, valoración y catalogación del patrimonio material e inmaterial en las localidades de la ciudad.</v>
      </c>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9"/>
    </row>
    <row r="63" spans="1:30" s="143" customFormat="1" ht="15.75" customHeight="1" x14ac:dyDescent="0.25">
      <c r="A63" s="295" t="s">
        <v>16</v>
      </c>
      <c r="B63" s="296"/>
      <c r="C63" s="297"/>
      <c r="D63" s="290" t="s">
        <v>202</v>
      </c>
      <c r="E63" s="290" t="s">
        <v>24</v>
      </c>
      <c r="F63" s="290" t="s">
        <v>191</v>
      </c>
      <c r="G63" s="290" t="s">
        <v>203</v>
      </c>
      <c r="H63" s="288" t="s">
        <v>17</v>
      </c>
      <c r="I63" s="290" t="s">
        <v>23</v>
      </c>
      <c r="J63" s="293" t="s">
        <v>18</v>
      </c>
      <c r="K63" s="294"/>
      <c r="L63" s="287" t="s">
        <v>196</v>
      </c>
      <c r="M63" s="287"/>
      <c r="N63" s="287"/>
      <c r="O63" s="287"/>
      <c r="P63" s="287"/>
      <c r="Q63" s="287"/>
      <c r="R63" s="287"/>
      <c r="S63" s="287"/>
      <c r="T63" s="287"/>
      <c r="U63" s="287"/>
      <c r="V63" s="287"/>
      <c r="W63" s="287"/>
      <c r="X63" s="288" t="s">
        <v>8</v>
      </c>
      <c r="Y63" s="288"/>
      <c r="Z63" s="288"/>
      <c r="AA63" s="286" t="s">
        <v>215</v>
      </c>
    </row>
    <row r="64" spans="1:30" s="143" customFormat="1" x14ac:dyDescent="0.25">
      <c r="A64" s="298"/>
      <c r="B64" s="299"/>
      <c r="C64" s="300"/>
      <c r="D64" s="291"/>
      <c r="E64" s="291"/>
      <c r="F64" s="291"/>
      <c r="G64" s="291"/>
      <c r="H64" s="288"/>
      <c r="I64" s="291"/>
      <c r="J64" s="287" t="s">
        <v>19</v>
      </c>
      <c r="K64" s="288" t="s">
        <v>20</v>
      </c>
      <c r="L64" s="288" t="s">
        <v>4</v>
      </c>
      <c r="M64" s="288"/>
      <c r="N64" s="288"/>
      <c r="O64" s="288" t="s">
        <v>5</v>
      </c>
      <c r="P64" s="288"/>
      <c r="Q64" s="288"/>
      <c r="R64" s="288" t="s">
        <v>6</v>
      </c>
      <c r="S64" s="288"/>
      <c r="T64" s="288"/>
      <c r="U64" s="288" t="s">
        <v>7</v>
      </c>
      <c r="V64" s="288"/>
      <c r="W64" s="288"/>
      <c r="X64" s="288"/>
      <c r="Y64" s="288"/>
      <c r="Z64" s="288"/>
      <c r="AA64" s="286"/>
    </row>
    <row r="65" spans="1:30" s="143" customFormat="1" ht="30" x14ac:dyDescent="0.25">
      <c r="A65" s="298"/>
      <c r="B65" s="299"/>
      <c r="C65" s="300"/>
      <c r="D65" s="292"/>
      <c r="E65" s="292"/>
      <c r="F65" s="292"/>
      <c r="G65" s="292"/>
      <c r="H65" s="288"/>
      <c r="I65" s="292"/>
      <c r="J65" s="287"/>
      <c r="K65" s="288"/>
      <c r="L65" s="204" t="s">
        <v>193</v>
      </c>
      <c r="M65" s="204" t="s">
        <v>194</v>
      </c>
      <c r="N65" s="204" t="s">
        <v>21</v>
      </c>
      <c r="O65" s="204" t="s">
        <v>193</v>
      </c>
      <c r="P65" s="204" t="s">
        <v>194</v>
      </c>
      <c r="Q65" s="204" t="s">
        <v>21</v>
      </c>
      <c r="R65" s="204" t="s">
        <v>193</v>
      </c>
      <c r="S65" s="204" t="s">
        <v>194</v>
      </c>
      <c r="T65" s="204" t="s">
        <v>21</v>
      </c>
      <c r="U65" s="204" t="s">
        <v>193</v>
      </c>
      <c r="V65" s="204" t="s">
        <v>194</v>
      </c>
      <c r="W65" s="204" t="s">
        <v>21</v>
      </c>
      <c r="X65" s="204" t="s">
        <v>193</v>
      </c>
      <c r="Y65" s="99" t="s">
        <v>194</v>
      </c>
      <c r="Z65" s="99" t="s">
        <v>192</v>
      </c>
      <c r="AA65" s="84" t="s">
        <v>11</v>
      </c>
    </row>
    <row r="66" spans="1:30" s="143" customFormat="1" ht="186" x14ac:dyDescent="0.25">
      <c r="A66" s="289" t="s">
        <v>447</v>
      </c>
      <c r="B66" s="289"/>
      <c r="C66" s="289"/>
      <c r="D66" s="205" t="s">
        <v>448</v>
      </c>
      <c r="E66" s="147">
        <v>0.02</v>
      </c>
      <c r="F66" s="203" t="s">
        <v>449</v>
      </c>
      <c r="G66" s="203" t="s">
        <v>38</v>
      </c>
      <c r="H66" s="203" t="s">
        <v>367</v>
      </c>
      <c r="I66" s="203" t="s">
        <v>242</v>
      </c>
      <c r="J66" s="177">
        <v>43101</v>
      </c>
      <c r="K66" s="177">
        <v>43464</v>
      </c>
      <c r="L66" s="170">
        <v>150</v>
      </c>
      <c r="M66" s="203">
        <v>185</v>
      </c>
      <c r="N66" s="199" t="s">
        <v>537</v>
      </c>
      <c r="O66" s="170">
        <v>250</v>
      </c>
      <c r="P66" s="203">
        <v>286</v>
      </c>
      <c r="Q66" s="199" t="s">
        <v>538</v>
      </c>
      <c r="R66" s="170">
        <v>350</v>
      </c>
      <c r="S66" s="203">
        <v>247</v>
      </c>
      <c r="T66" s="215" t="s">
        <v>566</v>
      </c>
      <c r="U66" s="170">
        <v>285</v>
      </c>
      <c r="V66" s="213">
        <v>331</v>
      </c>
      <c r="W66" s="215" t="s">
        <v>606</v>
      </c>
      <c r="X66" s="402">
        <f t="shared" ref="X66:Y67" si="23">+SUM(L66,O66,R66,U66)</f>
        <v>1035</v>
      </c>
      <c r="Y66" s="402">
        <f t="shared" si="23"/>
        <v>1049</v>
      </c>
      <c r="Z66" s="119">
        <f>IFERROR(Y66/X66,"")</f>
        <v>1.0135265700483091</v>
      </c>
      <c r="AA66" s="201" t="s">
        <v>450</v>
      </c>
    </row>
    <row r="67" spans="1:30" s="143" customFormat="1" ht="242.25" x14ac:dyDescent="0.25">
      <c r="A67" s="289" t="s">
        <v>451</v>
      </c>
      <c r="B67" s="289"/>
      <c r="C67" s="289"/>
      <c r="D67" s="210" t="s">
        <v>475</v>
      </c>
      <c r="E67" s="147">
        <v>0.02</v>
      </c>
      <c r="F67" s="203" t="s">
        <v>452</v>
      </c>
      <c r="G67" s="203" t="s">
        <v>38</v>
      </c>
      <c r="H67" s="203" t="s">
        <v>453</v>
      </c>
      <c r="I67" s="203" t="s">
        <v>454</v>
      </c>
      <c r="J67" s="177">
        <v>43191</v>
      </c>
      <c r="K67" s="177">
        <v>43464</v>
      </c>
      <c r="L67" s="170">
        <v>0</v>
      </c>
      <c r="M67" s="203">
        <v>0</v>
      </c>
      <c r="N67" s="199" t="s">
        <v>455</v>
      </c>
      <c r="O67" s="170">
        <v>10</v>
      </c>
      <c r="P67" s="203">
        <v>8</v>
      </c>
      <c r="Q67" s="199" t="s">
        <v>501</v>
      </c>
      <c r="R67" s="170">
        <v>20</v>
      </c>
      <c r="S67" s="203">
        <v>29</v>
      </c>
      <c r="T67" s="199" t="s">
        <v>567</v>
      </c>
      <c r="U67" s="170">
        <v>20</v>
      </c>
      <c r="V67" s="203">
        <v>34</v>
      </c>
      <c r="W67" s="199" t="s">
        <v>607</v>
      </c>
      <c r="X67" s="160">
        <f t="shared" si="23"/>
        <v>50</v>
      </c>
      <c r="Y67" s="160">
        <f t="shared" si="23"/>
        <v>71</v>
      </c>
      <c r="Z67" s="119">
        <f>IFERROR(Y67/X67,"")</f>
        <v>1.42</v>
      </c>
      <c r="AA67" s="201" t="s">
        <v>502</v>
      </c>
    </row>
    <row r="68" spans="1:30" s="143" customFormat="1" x14ac:dyDescent="0.25">
      <c r="A68" s="79"/>
      <c r="B68" s="79"/>
      <c r="C68" s="79"/>
      <c r="D68" s="205"/>
      <c r="E68" s="79"/>
      <c r="F68" s="79"/>
      <c r="G68" s="79"/>
      <c r="H68" s="79"/>
      <c r="I68" s="79"/>
      <c r="J68" s="79"/>
      <c r="K68" s="80"/>
      <c r="P68" s="82"/>
      <c r="Q68" s="82"/>
      <c r="R68" s="82"/>
      <c r="S68" s="82"/>
      <c r="T68" s="82"/>
      <c r="U68" s="82"/>
      <c r="V68" s="82"/>
      <c r="W68" s="82"/>
      <c r="X68" s="82"/>
      <c r="Y68" s="82"/>
      <c r="Z68" s="82"/>
      <c r="AA68" s="103"/>
    </row>
    <row r="69" spans="1:30" s="143" customFormat="1" x14ac:dyDescent="0.25">
      <c r="A69" s="302" t="s">
        <v>145</v>
      </c>
      <c r="B69" s="303"/>
      <c r="C69" s="307" t="str">
        <f>+O13</f>
        <v>Mediante la realización de actividades educativas y culturales en el campo del patrimonio cultural a través de los cuales se divulgue el patrimonio cultural tangible e intangible del Distrito Capital y se vincule a la ciudadanía.</v>
      </c>
      <c r="D69" s="308"/>
      <c r="E69" s="308"/>
      <c r="F69" s="308"/>
      <c r="G69" s="308"/>
      <c r="H69" s="308"/>
      <c r="I69" s="308"/>
      <c r="J69" s="308"/>
      <c r="K69" s="308"/>
      <c r="L69" s="308"/>
      <c r="M69" s="308"/>
      <c r="N69" s="308"/>
      <c r="O69" s="308"/>
      <c r="P69" s="308"/>
      <c r="Q69" s="308"/>
      <c r="R69" s="308"/>
      <c r="S69" s="308"/>
      <c r="T69" s="308"/>
      <c r="U69" s="308"/>
      <c r="V69" s="308"/>
      <c r="W69" s="308"/>
      <c r="X69" s="308"/>
      <c r="Y69" s="308"/>
      <c r="Z69" s="308"/>
      <c r="AA69" s="309"/>
    </row>
    <row r="70" spans="1:30" s="143" customFormat="1" ht="15.75" customHeight="1" x14ac:dyDescent="0.25">
      <c r="A70" s="295" t="s">
        <v>16</v>
      </c>
      <c r="B70" s="296"/>
      <c r="C70" s="297"/>
      <c r="D70" s="290" t="s">
        <v>202</v>
      </c>
      <c r="E70" s="290" t="s">
        <v>24</v>
      </c>
      <c r="F70" s="290" t="s">
        <v>191</v>
      </c>
      <c r="G70" s="290" t="s">
        <v>203</v>
      </c>
      <c r="H70" s="288" t="s">
        <v>17</v>
      </c>
      <c r="I70" s="290" t="s">
        <v>23</v>
      </c>
      <c r="J70" s="293" t="s">
        <v>18</v>
      </c>
      <c r="K70" s="294"/>
      <c r="L70" s="287" t="s">
        <v>196</v>
      </c>
      <c r="M70" s="287"/>
      <c r="N70" s="287"/>
      <c r="O70" s="287"/>
      <c r="P70" s="287"/>
      <c r="Q70" s="287"/>
      <c r="R70" s="287"/>
      <c r="S70" s="287"/>
      <c r="T70" s="287"/>
      <c r="U70" s="287"/>
      <c r="V70" s="287"/>
      <c r="W70" s="287"/>
      <c r="X70" s="288" t="s">
        <v>8</v>
      </c>
      <c r="Y70" s="288"/>
      <c r="Z70" s="288"/>
      <c r="AA70" s="286" t="s">
        <v>215</v>
      </c>
    </row>
    <row r="71" spans="1:30" s="143" customFormat="1" x14ac:dyDescent="0.25">
      <c r="A71" s="298"/>
      <c r="B71" s="299"/>
      <c r="C71" s="300"/>
      <c r="D71" s="291"/>
      <c r="E71" s="291"/>
      <c r="F71" s="291"/>
      <c r="G71" s="291"/>
      <c r="H71" s="288"/>
      <c r="I71" s="291"/>
      <c r="J71" s="287" t="s">
        <v>19</v>
      </c>
      <c r="K71" s="288" t="s">
        <v>20</v>
      </c>
      <c r="L71" s="288" t="s">
        <v>4</v>
      </c>
      <c r="M71" s="288"/>
      <c r="N71" s="288"/>
      <c r="O71" s="288" t="s">
        <v>5</v>
      </c>
      <c r="P71" s="288"/>
      <c r="Q71" s="288"/>
      <c r="R71" s="288" t="s">
        <v>6</v>
      </c>
      <c r="S71" s="288"/>
      <c r="T71" s="288"/>
      <c r="U71" s="288" t="s">
        <v>7</v>
      </c>
      <c r="V71" s="288"/>
      <c r="W71" s="288"/>
      <c r="X71" s="288"/>
      <c r="Y71" s="288"/>
      <c r="Z71" s="288"/>
      <c r="AA71" s="286"/>
    </row>
    <row r="72" spans="1:30" s="143" customFormat="1" ht="30" x14ac:dyDescent="0.25">
      <c r="A72" s="298"/>
      <c r="B72" s="299"/>
      <c r="C72" s="300"/>
      <c r="D72" s="292"/>
      <c r="E72" s="292"/>
      <c r="F72" s="292"/>
      <c r="G72" s="292"/>
      <c r="H72" s="288"/>
      <c r="I72" s="292"/>
      <c r="J72" s="287"/>
      <c r="K72" s="288"/>
      <c r="L72" s="204" t="s">
        <v>193</v>
      </c>
      <c r="M72" s="204" t="s">
        <v>194</v>
      </c>
      <c r="N72" s="204" t="s">
        <v>21</v>
      </c>
      <c r="O72" s="204" t="s">
        <v>193</v>
      </c>
      <c r="P72" s="204" t="s">
        <v>194</v>
      </c>
      <c r="Q72" s="204" t="s">
        <v>21</v>
      </c>
      <c r="R72" s="204" t="s">
        <v>193</v>
      </c>
      <c r="S72" s="204" t="s">
        <v>194</v>
      </c>
      <c r="T72" s="204" t="s">
        <v>21</v>
      </c>
      <c r="U72" s="204" t="s">
        <v>193</v>
      </c>
      <c r="V72" s="204" t="s">
        <v>194</v>
      </c>
      <c r="W72" s="204" t="s">
        <v>21</v>
      </c>
      <c r="X72" s="204" t="s">
        <v>193</v>
      </c>
      <c r="Y72" s="99" t="s">
        <v>194</v>
      </c>
      <c r="Z72" s="99" t="s">
        <v>192</v>
      </c>
      <c r="AA72" s="84" t="s">
        <v>11</v>
      </c>
    </row>
    <row r="73" spans="1:30" s="86" customFormat="1" ht="114" x14ac:dyDescent="0.25">
      <c r="A73" s="357" t="s">
        <v>433</v>
      </c>
      <c r="B73" s="358"/>
      <c r="C73" s="359"/>
      <c r="D73" s="205" t="s">
        <v>434</v>
      </c>
      <c r="E73" s="147">
        <v>0.02</v>
      </c>
      <c r="F73" s="206" t="s">
        <v>435</v>
      </c>
      <c r="G73" s="203" t="s">
        <v>38</v>
      </c>
      <c r="H73" s="203" t="s">
        <v>436</v>
      </c>
      <c r="I73" s="203" t="s">
        <v>216</v>
      </c>
      <c r="J73" s="177">
        <v>43101</v>
      </c>
      <c r="K73" s="177">
        <v>43464</v>
      </c>
      <c r="L73" s="170">
        <v>1</v>
      </c>
      <c r="M73" s="203">
        <v>2</v>
      </c>
      <c r="N73" s="199" t="s">
        <v>437</v>
      </c>
      <c r="O73" s="170">
        <v>1</v>
      </c>
      <c r="P73" s="203">
        <v>0</v>
      </c>
      <c r="Q73" s="199" t="s">
        <v>503</v>
      </c>
      <c r="R73" s="170">
        <v>2</v>
      </c>
      <c r="S73" s="203">
        <v>3</v>
      </c>
      <c r="T73" s="193" t="s">
        <v>568</v>
      </c>
      <c r="U73" s="170">
        <v>1</v>
      </c>
      <c r="V73" s="203">
        <v>3</v>
      </c>
      <c r="W73" s="199" t="s">
        <v>608</v>
      </c>
      <c r="X73" s="160">
        <f t="shared" ref="X73:Y75" si="24">+SUM(L73,O73,R73,U73)</f>
        <v>5</v>
      </c>
      <c r="Y73" s="160">
        <f t="shared" si="24"/>
        <v>8</v>
      </c>
      <c r="Z73" s="119">
        <f>IFERROR(Y73/X73,"")</f>
        <v>1.6</v>
      </c>
      <c r="AA73" s="201" t="s">
        <v>397</v>
      </c>
      <c r="AC73" s="143"/>
      <c r="AD73" s="143"/>
    </row>
    <row r="74" spans="1:30" s="86" customFormat="1" ht="171" x14ac:dyDescent="0.25">
      <c r="A74" s="310" t="s">
        <v>438</v>
      </c>
      <c r="B74" s="311"/>
      <c r="C74" s="312"/>
      <c r="D74" s="210" t="s">
        <v>477</v>
      </c>
      <c r="E74" s="147">
        <v>0.02</v>
      </c>
      <c r="F74" s="206" t="s">
        <v>439</v>
      </c>
      <c r="G74" s="203" t="s">
        <v>38</v>
      </c>
      <c r="H74" s="203" t="s">
        <v>227</v>
      </c>
      <c r="I74" s="203" t="s">
        <v>226</v>
      </c>
      <c r="J74" s="177">
        <v>43101</v>
      </c>
      <c r="K74" s="177">
        <v>43464</v>
      </c>
      <c r="L74" s="170">
        <v>45</v>
      </c>
      <c r="M74" s="203">
        <v>374</v>
      </c>
      <c r="N74" s="199" t="s">
        <v>440</v>
      </c>
      <c r="O74" s="170">
        <v>605</v>
      </c>
      <c r="P74" s="203">
        <v>257</v>
      </c>
      <c r="Q74" s="199" t="s">
        <v>498</v>
      </c>
      <c r="R74" s="170">
        <v>180</v>
      </c>
      <c r="S74" s="203">
        <v>206</v>
      </c>
      <c r="T74" s="199" t="s">
        <v>564</v>
      </c>
      <c r="U74" s="170">
        <v>170</v>
      </c>
      <c r="V74" s="203">
        <v>746</v>
      </c>
      <c r="W74" s="199" t="s">
        <v>610</v>
      </c>
      <c r="X74" s="402">
        <f t="shared" si="24"/>
        <v>1000</v>
      </c>
      <c r="Y74" s="402">
        <f t="shared" si="24"/>
        <v>1583</v>
      </c>
      <c r="Z74" s="119">
        <f>IFERROR(Y74/X74,"")</f>
        <v>1.583</v>
      </c>
      <c r="AA74" s="201" t="s">
        <v>441</v>
      </c>
      <c r="AC74" s="143"/>
      <c r="AD74" s="143"/>
    </row>
    <row r="75" spans="1:30" s="86" customFormat="1" ht="356.25" x14ac:dyDescent="0.25">
      <c r="A75" s="360" t="s">
        <v>442</v>
      </c>
      <c r="B75" s="360"/>
      <c r="C75" s="360"/>
      <c r="D75" s="205" t="s">
        <v>443</v>
      </c>
      <c r="E75" s="147">
        <v>0.02</v>
      </c>
      <c r="F75" s="206" t="s">
        <v>444</v>
      </c>
      <c r="G75" s="203" t="s">
        <v>38</v>
      </c>
      <c r="H75" s="203" t="s">
        <v>227</v>
      </c>
      <c r="I75" s="203" t="s">
        <v>226</v>
      </c>
      <c r="J75" s="177">
        <v>43101</v>
      </c>
      <c r="K75" s="177">
        <v>43464</v>
      </c>
      <c r="L75" s="170">
        <v>3</v>
      </c>
      <c r="M75" s="203">
        <v>8</v>
      </c>
      <c r="N75" s="199" t="s">
        <v>445</v>
      </c>
      <c r="O75" s="170">
        <v>12</v>
      </c>
      <c r="P75" s="203">
        <v>8</v>
      </c>
      <c r="Q75" s="199" t="s">
        <v>499</v>
      </c>
      <c r="R75" s="170">
        <v>25</v>
      </c>
      <c r="S75" s="212">
        <v>19</v>
      </c>
      <c r="T75" s="199" t="s">
        <v>569</v>
      </c>
      <c r="U75" s="170">
        <v>5</v>
      </c>
      <c r="V75" s="203">
        <v>30</v>
      </c>
      <c r="W75" s="199" t="s">
        <v>604</v>
      </c>
      <c r="X75" s="160">
        <f t="shared" si="24"/>
        <v>45</v>
      </c>
      <c r="Y75" s="160">
        <f t="shared" si="24"/>
        <v>65</v>
      </c>
      <c r="Z75" s="119">
        <f>IFERROR(Y75/X75,"")</f>
        <v>1.4444444444444444</v>
      </c>
      <c r="AA75" s="201" t="s">
        <v>446</v>
      </c>
      <c r="AC75" s="143"/>
      <c r="AD75" s="143"/>
    </row>
    <row r="76" spans="1:30" s="143" customFormat="1" x14ac:dyDescent="0.25">
      <c r="A76" s="79"/>
      <c r="B76" s="79"/>
      <c r="C76" s="79"/>
      <c r="D76" s="79"/>
      <c r="E76" s="79"/>
      <c r="F76" s="79"/>
      <c r="G76" s="79"/>
      <c r="H76" s="79"/>
      <c r="I76" s="79"/>
      <c r="J76" s="79"/>
      <c r="K76" s="80"/>
      <c r="P76" s="82"/>
      <c r="Q76" s="82"/>
      <c r="R76" s="82"/>
      <c r="S76" s="82"/>
      <c r="T76" s="82"/>
      <c r="U76" s="82"/>
      <c r="V76" s="82"/>
      <c r="W76" s="82"/>
      <c r="X76" s="82"/>
      <c r="Y76" s="82"/>
      <c r="Z76" s="82"/>
      <c r="AA76" s="165">
        <f>+SUMPRODUCT(Z73:Z75,E73:E75)</f>
        <v>9.2548888888888875E-2</v>
      </c>
    </row>
    <row r="77" spans="1:30" s="143" customFormat="1" x14ac:dyDescent="0.25">
      <c r="A77" s="302" t="s">
        <v>145</v>
      </c>
      <c r="B77" s="303"/>
      <c r="C77" s="307" t="str">
        <f>+O14</f>
        <v>Mediante la consolidación de actividades que promuevan la activación, reconocimiento, valoración y apropiación del patrimonio cultural de la ciudad, para integrarlo a la dinámica urbana de Bogotá.</v>
      </c>
      <c r="D77" s="308"/>
      <c r="E77" s="308"/>
      <c r="F77" s="308"/>
      <c r="G77" s="308"/>
      <c r="H77" s="308"/>
      <c r="I77" s="308"/>
      <c r="J77" s="308"/>
      <c r="K77" s="308"/>
      <c r="L77" s="308"/>
      <c r="M77" s="308"/>
      <c r="N77" s="308"/>
      <c r="O77" s="308"/>
      <c r="P77" s="308"/>
      <c r="Q77" s="308"/>
      <c r="R77" s="308"/>
      <c r="S77" s="308"/>
      <c r="T77" s="308"/>
      <c r="U77" s="308"/>
      <c r="V77" s="308"/>
      <c r="W77" s="308"/>
      <c r="X77" s="308"/>
      <c r="Y77" s="308"/>
      <c r="Z77" s="308"/>
      <c r="AA77" s="309"/>
    </row>
    <row r="78" spans="1:30" s="143" customFormat="1" ht="15.75" customHeight="1" x14ac:dyDescent="0.25">
      <c r="A78" s="295" t="s">
        <v>16</v>
      </c>
      <c r="B78" s="296"/>
      <c r="C78" s="297"/>
      <c r="D78" s="290" t="s">
        <v>202</v>
      </c>
      <c r="E78" s="290" t="s">
        <v>24</v>
      </c>
      <c r="F78" s="290" t="s">
        <v>191</v>
      </c>
      <c r="G78" s="290" t="s">
        <v>203</v>
      </c>
      <c r="H78" s="288" t="s">
        <v>17</v>
      </c>
      <c r="I78" s="290" t="s">
        <v>23</v>
      </c>
      <c r="J78" s="293" t="s">
        <v>18</v>
      </c>
      <c r="K78" s="294"/>
      <c r="L78" s="287" t="s">
        <v>196</v>
      </c>
      <c r="M78" s="287"/>
      <c r="N78" s="287"/>
      <c r="O78" s="287"/>
      <c r="P78" s="287"/>
      <c r="Q78" s="287"/>
      <c r="R78" s="287"/>
      <c r="S78" s="287"/>
      <c r="T78" s="287"/>
      <c r="U78" s="287"/>
      <c r="V78" s="287"/>
      <c r="W78" s="287"/>
      <c r="X78" s="288" t="s">
        <v>8</v>
      </c>
      <c r="Y78" s="288"/>
      <c r="Z78" s="288"/>
      <c r="AA78" s="286" t="s">
        <v>215</v>
      </c>
    </row>
    <row r="79" spans="1:30" s="143" customFormat="1" x14ac:dyDescent="0.25">
      <c r="A79" s="298"/>
      <c r="B79" s="299"/>
      <c r="C79" s="300"/>
      <c r="D79" s="291"/>
      <c r="E79" s="291"/>
      <c r="F79" s="291"/>
      <c r="G79" s="291"/>
      <c r="H79" s="288"/>
      <c r="I79" s="291"/>
      <c r="J79" s="287" t="s">
        <v>19</v>
      </c>
      <c r="K79" s="288" t="s">
        <v>20</v>
      </c>
      <c r="L79" s="288" t="s">
        <v>4</v>
      </c>
      <c r="M79" s="288"/>
      <c r="N79" s="288"/>
      <c r="O79" s="288" t="s">
        <v>5</v>
      </c>
      <c r="P79" s="288"/>
      <c r="Q79" s="288"/>
      <c r="R79" s="288" t="s">
        <v>6</v>
      </c>
      <c r="S79" s="288"/>
      <c r="T79" s="288"/>
      <c r="U79" s="288" t="s">
        <v>7</v>
      </c>
      <c r="V79" s="288"/>
      <c r="W79" s="288"/>
      <c r="X79" s="288"/>
      <c r="Y79" s="288"/>
      <c r="Z79" s="288"/>
      <c r="AA79" s="286"/>
    </row>
    <row r="80" spans="1:30" s="143" customFormat="1" ht="30" x14ac:dyDescent="0.25">
      <c r="A80" s="298"/>
      <c r="B80" s="299"/>
      <c r="C80" s="300"/>
      <c r="D80" s="292"/>
      <c r="E80" s="292"/>
      <c r="F80" s="292"/>
      <c r="G80" s="292"/>
      <c r="H80" s="288"/>
      <c r="I80" s="292"/>
      <c r="J80" s="287"/>
      <c r="K80" s="288"/>
      <c r="L80" s="204" t="s">
        <v>193</v>
      </c>
      <c r="M80" s="204" t="s">
        <v>194</v>
      </c>
      <c r="N80" s="204" t="s">
        <v>21</v>
      </c>
      <c r="O80" s="204" t="s">
        <v>193</v>
      </c>
      <c r="P80" s="204" t="s">
        <v>194</v>
      </c>
      <c r="Q80" s="204" t="s">
        <v>21</v>
      </c>
      <c r="R80" s="204" t="s">
        <v>193</v>
      </c>
      <c r="S80" s="204" t="s">
        <v>194</v>
      </c>
      <c r="T80" s="204" t="s">
        <v>21</v>
      </c>
      <c r="U80" s="204" t="s">
        <v>193</v>
      </c>
      <c r="V80" s="204" t="s">
        <v>194</v>
      </c>
      <c r="W80" s="204" t="s">
        <v>21</v>
      </c>
      <c r="X80" s="204" t="s">
        <v>193</v>
      </c>
      <c r="Y80" s="99" t="s">
        <v>194</v>
      </c>
      <c r="Z80" s="99" t="s">
        <v>192</v>
      </c>
      <c r="AA80" s="84" t="s">
        <v>11</v>
      </c>
    </row>
    <row r="81" spans="1:30" s="143" customFormat="1" ht="313.5" x14ac:dyDescent="0.25">
      <c r="A81" s="357" t="s">
        <v>456</v>
      </c>
      <c r="B81" s="358"/>
      <c r="C81" s="359"/>
      <c r="D81" s="205" t="s">
        <v>457</v>
      </c>
      <c r="E81" s="200">
        <v>0.1</v>
      </c>
      <c r="F81" s="203" t="s">
        <v>458</v>
      </c>
      <c r="G81" s="203" t="s">
        <v>38</v>
      </c>
      <c r="H81" s="203" t="s">
        <v>459</v>
      </c>
      <c r="I81" s="203" t="s">
        <v>460</v>
      </c>
      <c r="J81" s="177">
        <v>43191</v>
      </c>
      <c r="K81" s="177">
        <v>43464</v>
      </c>
      <c r="L81" s="170">
        <v>0</v>
      </c>
      <c r="M81" s="203">
        <v>0</v>
      </c>
      <c r="N81" s="199" t="s">
        <v>461</v>
      </c>
      <c r="O81" s="170">
        <v>16</v>
      </c>
      <c r="P81" s="203">
        <v>19</v>
      </c>
      <c r="Q81" s="199" t="s">
        <v>504</v>
      </c>
      <c r="R81" s="170">
        <v>4</v>
      </c>
      <c r="S81" s="203">
        <v>5</v>
      </c>
      <c r="T81" s="193" t="s">
        <v>570</v>
      </c>
      <c r="U81" s="170">
        <v>20</v>
      </c>
      <c r="V81" s="203">
        <f>56-24</f>
        <v>32</v>
      </c>
      <c r="W81" s="199" t="s">
        <v>612</v>
      </c>
      <c r="X81" s="160">
        <f>+SUM(L81,O81,R81,U81)</f>
        <v>40</v>
      </c>
      <c r="Y81" s="160">
        <f t="shared" ref="Y81:Y82" si="25">+SUM(M81,P81,S81,V81)</f>
        <v>56</v>
      </c>
      <c r="Z81" s="119">
        <f>IFERROR(Y81/X81,"")</f>
        <v>1.4</v>
      </c>
      <c r="AA81" s="201" t="s">
        <v>505</v>
      </c>
    </row>
    <row r="82" spans="1:30" s="143" customFormat="1" ht="336" x14ac:dyDescent="0.25">
      <c r="A82" s="360" t="s">
        <v>462</v>
      </c>
      <c r="B82" s="360"/>
      <c r="C82" s="360"/>
      <c r="D82" s="205" t="s">
        <v>463</v>
      </c>
      <c r="E82" s="200">
        <v>0.05</v>
      </c>
      <c r="F82" s="203" t="s">
        <v>464</v>
      </c>
      <c r="G82" s="203" t="s">
        <v>38</v>
      </c>
      <c r="H82" s="203" t="s">
        <v>453</v>
      </c>
      <c r="I82" s="203" t="s">
        <v>465</v>
      </c>
      <c r="J82" s="177">
        <v>43101</v>
      </c>
      <c r="K82" s="177">
        <v>43464</v>
      </c>
      <c r="L82" s="170">
        <v>1</v>
      </c>
      <c r="M82" s="203">
        <v>0</v>
      </c>
      <c r="N82" s="199" t="s">
        <v>466</v>
      </c>
      <c r="O82" s="170">
        <v>1</v>
      </c>
      <c r="P82" s="203">
        <v>1</v>
      </c>
      <c r="Q82" s="199" t="s">
        <v>506</v>
      </c>
      <c r="R82" s="170">
        <v>1</v>
      </c>
      <c r="S82" s="203">
        <v>0</v>
      </c>
      <c r="T82" s="199" t="s">
        <v>571</v>
      </c>
      <c r="U82" s="170">
        <v>1</v>
      </c>
      <c r="V82" s="203">
        <v>3</v>
      </c>
      <c r="W82" s="403" t="s">
        <v>613</v>
      </c>
      <c r="X82" s="160">
        <f t="shared" ref="X82" si="26">+SUM(L82,O82,R82,U82)</f>
        <v>4</v>
      </c>
      <c r="Y82" s="160">
        <f t="shared" si="25"/>
        <v>4</v>
      </c>
      <c r="Z82" s="119">
        <f>IFERROR(Y82/X82,"")</f>
        <v>1</v>
      </c>
      <c r="AA82" s="201" t="s">
        <v>507</v>
      </c>
    </row>
    <row r="83" spans="1:30" s="143" customFormat="1" x14ac:dyDescent="0.25">
      <c r="A83" s="79"/>
      <c r="B83" s="79"/>
      <c r="C83" s="79"/>
      <c r="D83" s="79"/>
      <c r="E83" s="79"/>
      <c r="F83" s="79"/>
      <c r="G83" s="79"/>
      <c r="H83" s="79"/>
      <c r="I83" s="79"/>
      <c r="J83" s="79"/>
      <c r="K83" s="80"/>
      <c r="P83" s="82"/>
      <c r="Q83" s="82"/>
      <c r="R83" s="82"/>
      <c r="S83" s="82"/>
      <c r="T83" s="82"/>
      <c r="U83" s="82"/>
      <c r="V83" s="82"/>
      <c r="W83" s="82"/>
      <c r="X83" s="82"/>
      <c r="Y83" s="82"/>
      <c r="Z83" s="82"/>
      <c r="AA83" s="165">
        <f>+SUMPRODUCT(Z81:Z82,E81:E82)</f>
        <v>0.19</v>
      </c>
    </row>
    <row r="84" spans="1:30" s="143" customFormat="1" x14ac:dyDescent="0.25">
      <c r="A84" s="302" t="s">
        <v>145</v>
      </c>
      <c r="B84" s="303"/>
      <c r="C84" s="307" t="str">
        <f>+O15</f>
        <v>Mediante la implementación de acciones para comunicar contenidos sobre el patrimonio cultural en los medios de comunicación convencionales y alternativos, nacionales, distritales y locales.</v>
      </c>
      <c r="D84" s="308"/>
      <c r="E84" s="308"/>
      <c r="F84" s="308"/>
      <c r="G84" s="308"/>
      <c r="H84" s="308"/>
      <c r="I84" s="308"/>
      <c r="J84" s="308"/>
      <c r="K84" s="308"/>
      <c r="L84" s="308"/>
      <c r="M84" s="308"/>
      <c r="N84" s="308"/>
      <c r="O84" s="308"/>
      <c r="P84" s="308"/>
      <c r="Q84" s="308"/>
      <c r="R84" s="308"/>
      <c r="S84" s="308"/>
      <c r="T84" s="308"/>
      <c r="U84" s="308"/>
      <c r="V84" s="308"/>
      <c r="W84" s="308"/>
      <c r="X84" s="308"/>
      <c r="Y84" s="308"/>
      <c r="Z84" s="308"/>
      <c r="AA84" s="309"/>
    </row>
    <row r="85" spans="1:30" s="143" customFormat="1" ht="15.75" customHeight="1" x14ac:dyDescent="0.25">
      <c r="A85" s="295" t="s">
        <v>16</v>
      </c>
      <c r="B85" s="296"/>
      <c r="C85" s="297"/>
      <c r="D85" s="290" t="s">
        <v>202</v>
      </c>
      <c r="E85" s="290" t="s">
        <v>24</v>
      </c>
      <c r="F85" s="290" t="s">
        <v>191</v>
      </c>
      <c r="G85" s="290" t="s">
        <v>203</v>
      </c>
      <c r="H85" s="288" t="s">
        <v>17</v>
      </c>
      <c r="I85" s="290" t="s">
        <v>23</v>
      </c>
      <c r="J85" s="293" t="s">
        <v>18</v>
      </c>
      <c r="K85" s="294"/>
      <c r="L85" s="287" t="s">
        <v>196</v>
      </c>
      <c r="M85" s="287"/>
      <c r="N85" s="287"/>
      <c r="O85" s="287"/>
      <c r="P85" s="287"/>
      <c r="Q85" s="287"/>
      <c r="R85" s="287"/>
      <c r="S85" s="287"/>
      <c r="T85" s="287"/>
      <c r="U85" s="287"/>
      <c r="V85" s="287"/>
      <c r="W85" s="287"/>
      <c r="X85" s="288" t="s">
        <v>8</v>
      </c>
      <c r="Y85" s="288"/>
      <c r="Z85" s="288"/>
      <c r="AA85" s="286" t="s">
        <v>215</v>
      </c>
    </row>
    <row r="86" spans="1:30" s="143" customFormat="1" x14ac:dyDescent="0.25">
      <c r="A86" s="298"/>
      <c r="B86" s="299"/>
      <c r="C86" s="300"/>
      <c r="D86" s="291"/>
      <c r="E86" s="291"/>
      <c r="F86" s="291"/>
      <c r="G86" s="291"/>
      <c r="H86" s="288"/>
      <c r="I86" s="291"/>
      <c r="J86" s="287" t="s">
        <v>19</v>
      </c>
      <c r="K86" s="288" t="s">
        <v>20</v>
      </c>
      <c r="L86" s="288" t="s">
        <v>4</v>
      </c>
      <c r="M86" s="288"/>
      <c r="N86" s="288"/>
      <c r="O86" s="288" t="s">
        <v>5</v>
      </c>
      <c r="P86" s="288"/>
      <c r="Q86" s="288"/>
      <c r="R86" s="288" t="s">
        <v>6</v>
      </c>
      <c r="S86" s="288"/>
      <c r="T86" s="288"/>
      <c r="U86" s="288" t="s">
        <v>7</v>
      </c>
      <c r="V86" s="288"/>
      <c r="W86" s="288"/>
      <c r="X86" s="288"/>
      <c r="Y86" s="288"/>
      <c r="Z86" s="288"/>
      <c r="AA86" s="286"/>
    </row>
    <row r="87" spans="1:30" s="143" customFormat="1" ht="30" x14ac:dyDescent="0.25">
      <c r="A87" s="298"/>
      <c r="B87" s="299"/>
      <c r="C87" s="300"/>
      <c r="D87" s="292"/>
      <c r="E87" s="292"/>
      <c r="F87" s="292"/>
      <c r="G87" s="292"/>
      <c r="H87" s="288"/>
      <c r="I87" s="292"/>
      <c r="J87" s="287"/>
      <c r="K87" s="288"/>
      <c r="L87" s="204" t="s">
        <v>193</v>
      </c>
      <c r="M87" s="204" t="s">
        <v>194</v>
      </c>
      <c r="N87" s="204" t="s">
        <v>21</v>
      </c>
      <c r="O87" s="204" t="s">
        <v>193</v>
      </c>
      <c r="P87" s="204" t="s">
        <v>194</v>
      </c>
      <c r="Q87" s="204" t="s">
        <v>21</v>
      </c>
      <c r="R87" s="204" t="s">
        <v>193</v>
      </c>
      <c r="S87" s="204" t="s">
        <v>194</v>
      </c>
      <c r="T87" s="204" t="s">
        <v>21</v>
      </c>
      <c r="U87" s="204" t="s">
        <v>193</v>
      </c>
      <c r="V87" s="204" t="s">
        <v>194</v>
      </c>
      <c r="W87" s="204" t="s">
        <v>21</v>
      </c>
      <c r="X87" s="204" t="s">
        <v>193</v>
      </c>
      <c r="Y87" s="99" t="s">
        <v>194</v>
      </c>
      <c r="Z87" s="99" t="s">
        <v>192</v>
      </c>
      <c r="AA87" s="84" t="s">
        <v>11</v>
      </c>
    </row>
    <row r="88" spans="1:30" s="112" customFormat="1" ht="133.5" customHeight="1" x14ac:dyDescent="0.25">
      <c r="A88" s="360" t="s">
        <v>228</v>
      </c>
      <c r="B88" s="360"/>
      <c r="C88" s="360"/>
      <c r="D88" s="205" t="s">
        <v>360</v>
      </c>
      <c r="E88" s="147">
        <v>0.05</v>
      </c>
      <c r="F88" s="203" t="s">
        <v>229</v>
      </c>
      <c r="G88" s="203" t="s">
        <v>47</v>
      </c>
      <c r="H88" s="203" t="s">
        <v>232</v>
      </c>
      <c r="I88" s="203" t="s">
        <v>230</v>
      </c>
      <c r="J88" s="177">
        <v>43101</v>
      </c>
      <c r="K88" s="177">
        <v>43464</v>
      </c>
      <c r="L88" s="170">
        <v>18</v>
      </c>
      <c r="M88" s="170">
        <v>18</v>
      </c>
      <c r="N88" s="199" t="s">
        <v>508</v>
      </c>
      <c r="O88" s="170">
        <v>18</v>
      </c>
      <c r="P88" s="203">
        <v>18</v>
      </c>
      <c r="Q88" s="199" t="s">
        <v>508</v>
      </c>
      <c r="R88" s="170">
        <v>18</v>
      </c>
      <c r="S88" s="203">
        <v>18</v>
      </c>
      <c r="T88" s="199" t="s">
        <v>508</v>
      </c>
      <c r="U88" s="170">
        <v>18</v>
      </c>
      <c r="V88" s="203">
        <v>18</v>
      </c>
      <c r="W88" s="199" t="s">
        <v>508</v>
      </c>
      <c r="X88" s="160">
        <f t="shared" ref="X88:Y91" si="27">+SUM(L88,O88,R88,U88)</f>
        <v>72</v>
      </c>
      <c r="Y88" s="160">
        <f t="shared" si="27"/>
        <v>72</v>
      </c>
      <c r="Z88" s="111">
        <f>IFERROR(Y88/X88,"")</f>
        <v>1</v>
      </c>
      <c r="AA88" s="181" t="s">
        <v>398</v>
      </c>
      <c r="AC88" s="143"/>
      <c r="AD88" s="143"/>
    </row>
    <row r="89" spans="1:30" s="112" customFormat="1" ht="270.75" x14ac:dyDescent="0.25">
      <c r="A89" s="289" t="s">
        <v>235</v>
      </c>
      <c r="B89" s="289"/>
      <c r="C89" s="289"/>
      <c r="D89" s="205" t="s">
        <v>362</v>
      </c>
      <c r="E89" s="147">
        <v>0.05</v>
      </c>
      <c r="F89" s="203" t="s">
        <v>234</v>
      </c>
      <c r="G89" s="203" t="s">
        <v>38</v>
      </c>
      <c r="H89" s="203" t="s">
        <v>361</v>
      </c>
      <c r="I89" s="203" t="s">
        <v>233</v>
      </c>
      <c r="J89" s="177">
        <v>43191</v>
      </c>
      <c r="K89" s="177">
        <v>43464</v>
      </c>
      <c r="L89" s="170">
        <v>0</v>
      </c>
      <c r="M89" s="170">
        <v>1</v>
      </c>
      <c r="N89" s="199" t="s">
        <v>399</v>
      </c>
      <c r="O89" s="170">
        <v>3</v>
      </c>
      <c r="P89" s="203">
        <v>3</v>
      </c>
      <c r="Q89" s="199" t="s">
        <v>509</v>
      </c>
      <c r="R89" s="170">
        <v>3</v>
      </c>
      <c r="S89" s="203">
        <v>5</v>
      </c>
      <c r="T89" s="199" t="s">
        <v>572</v>
      </c>
      <c r="U89" s="170">
        <v>3</v>
      </c>
      <c r="V89" s="170">
        <v>2</v>
      </c>
      <c r="W89" s="199" t="s">
        <v>614</v>
      </c>
      <c r="X89" s="160">
        <f t="shared" si="27"/>
        <v>9</v>
      </c>
      <c r="Y89" s="160">
        <f t="shared" si="27"/>
        <v>11</v>
      </c>
      <c r="Z89" s="111">
        <f>IFERROR(Y89/X89,"")</f>
        <v>1.2222222222222223</v>
      </c>
      <c r="AA89" s="181" t="s">
        <v>400</v>
      </c>
      <c r="AC89" s="143"/>
      <c r="AD89" s="143"/>
    </row>
    <row r="90" spans="1:30" s="112" customFormat="1" ht="242.25" x14ac:dyDescent="0.25">
      <c r="A90" s="289" t="s">
        <v>236</v>
      </c>
      <c r="B90" s="289"/>
      <c r="C90" s="289"/>
      <c r="D90" s="205" t="s">
        <v>368</v>
      </c>
      <c r="E90" s="147">
        <v>0.03</v>
      </c>
      <c r="F90" s="203" t="s">
        <v>237</v>
      </c>
      <c r="G90" s="203" t="s">
        <v>38</v>
      </c>
      <c r="H90" s="203" t="s">
        <v>231</v>
      </c>
      <c r="I90" s="203" t="s">
        <v>233</v>
      </c>
      <c r="J90" s="177">
        <v>43101</v>
      </c>
      <c r="K90" s="177">
        <v>43464</v>
      </c>
      <c r="L90" s="170">
        <v>1</v>
      </c>
      <c r="M90" s="170">
        <v>1</v>
      </c>
      <c r="N90" s="193" t="s">
        <v>401</v>
      </c>
      <c r="O90" s="170">
        <v>3</v>
      </c>
      <c r="P90" s="203">
        <v>0</v>
      </c>
      <c r="Q90" s="199" t="s">
        <v>510</v>
      </c>
      <c r="R90" s="170">
        <v>3</v>
      </c>
      <c r="S90" s="203">
        <v>2</v>
      </c>
      <c r="T90" s="199" t="s">
        <v>573</v>
      </c>
      <c r="U90" s="170">
        <v>2</v>
      </c>
      <c r="V90" s="170">
        <v>4</v>
      </c>
      <c r="W90" s="193" t="s">
        <v>616</v>
      </c>
      <c r="X90" s="160">
        <f t="shared" si="27"/>
        <v>9</v>
      </c>
      <c r="Y90" s="160">
        <f t="shared" si="27"/>
        <v>7</v>
      </c>
      <c r="Z90" s="111">
        <f>IFERROR(Y90/X90,"")</f>
        <v>0.77777777777777779</v>
      </c>
      <c r="AA90" s="201" t="s">
        <v>511</v>
      </c>
      <c r="AC90" s="143"/>
      <c r="AD90" s="143"/>
    </row>
    <row r="91" spans="1:30" s="112" customFormat="1" ht="128.25" x14ac:dyDescent="0.25">
      <c r="A91" s="289" t="s">
        <v>342</v>
      </c>
      <c r="B91" s="289"/>
      <c r="C91" s="289"/>
      <c r="D91" s="210" t="s">
        <v>478</v>
      </c>
      <c r="E91" s="147">
        <v>0.02</v>
      </c>
      <c r="F91" s="203" t="s">
        <v>241</v>
      </c>
      <c r="G91" s="203" t="s">
        <v>38</v>
      </c>
      <c r="H91" s="203" t="s">
        <v>367</v>
      </c>
      <c r="I91" s="203" t="s">
        <v>242</v>
      </c>
      <c r="J91" s="177">
        <v>43101</v>
      </c>
      <c r="K91" s="177">
        <v>43464</v>
      </c>
      <c r="L91" s="170">
        <v>20</v>
      </c>
      <c r="M91" s="170">
        <v>62</v>
      </c>
      <c r="N91" s="194" t="s">
        <v>402</v>
      </c>
      <c r="O91" s="170">
        <v>130</v>
      </c>
      <c r="P91" s="203">
        <v>90</v>
      </c>
      <c r="Q91" s="186" t="s">
        <v>512</v>
      </c>
      <c r="R91" s="170">
        <v>50</v>
      </c>
      <c r="S91" s="203">
        <v>80</v>
      </c>
      <c r="T91" s="199" t="s">
        <v>574</v>
      </c>
      <c r="U91" s="170">
        <v>50</v>
      </c>
      <c r="V91" s="170">
        <v>73</v>
      </c>
      <c r="W91" s="199" t="s">
        <v>617</v>
      </c>
      <c r="X91" s="160">
        <f t="shared" si="27"/>
        <v>250</v>
      </c>
      <c r="Y91" s="160">
        <f t="shared" si="27"/>
        <v>305</v>
      </c>
      <c r="Z91" s="111">
        <f>IFERROR(Y91/X91,"")</f>
        <v>1.22</v>
      </c>
      <c r="AA91" s="187" t="s">
        <v>403</v>
      </c>
      <c r="AC91" s="143"/>
      <c r="AD91" s="143"/>
    </row>
    <row r="92" spans="1:30" s="143" customFormat="1" x14ac:dyDescent="0.25">
      <c r="A92" s="79"/>
      <c r="B92" s="79"/>
      <c r="C92" s="79"/>
      <c r="D92" s="79"/>
      <c r="E92" s="79"/>
      <c r="F92" s="79"/>
      <c r="G92" s="79"/>
      <c r="H92" s="79"/>
      <c r="I92" s="79"/>
      <c r="J92" s="79"/>
      <c r="K92" s="80"/>
      <c r="P92" s="82"/>
      <c r="Q92" s="82"/>
      <c r="R92" s="82"/>
      <c r="S92" s="82"/>
      <c r="T92" s="82"/>
      <c r="U92" s="82"/>
      <c r="V92" s="82"/>
      <c r="W92" s="82"/>
      <c r="X92" s="82"/>
      <c r="Y92" s="82"/>
      <c r="Z92" s="82"/>
      <c r="AA92" s="155"/>
    </row>
    <row r="93" spans="1:30" s="143" customFormat="1" x14ac:dyDescent="0.25">
      <c r="A93" s="302" t="s">
        <v>145</v>
      </c>
      <c r="B93" s="303"/>
      <c r="C93" s="307" t="str">
        <f>+C18</f>
        <v>Mediante acciones de mejora y sostenibilidad del Sistema Integrado de Gestión.</v>
      </c>
      <c r="D93" s="308"/>
      <c r="E93" s="308"/>
      <c r="F93" s="308"/>
      <c r="G93" s="308"/>
      <c r="H93" s="308"/>
      <c r="I93" s="308"/>
      <c r="J93" s="308"/>
      <c r="K93" s="308"/>
      <c r="L93" s="308"/>
      <c r="M93" s="308"/>
      <c r="N93" s="308"/>
      <c r="O93" s="308"/>
      <c r="P93" s="308"/>
      <c r="Q93" s="308"/>
      <c r="R93" s="308"/>
      <c r="S93" s="308"/>
      <c r="T93" s="308"/>
      <c r="U93" s="308"/>
      <c r="V93" s="308"/>
      <c r="W93" s="308"/>
      <c r="X93" s="308"/>
      <c r="Y93" s="308"/>
      <c r="Z93" s="308"/>
      <c r="AA93" s="309"/>
    </row>
    <row r="94" spans="1:30" s="143" customFormat="1" ht="15.75" customHeight="1" x14ac:dyDescent="0.25">
      <c r="A94" s="295" t="s">
        <v>16</v>
      </c>
      <c r="B94" s="296"/>
      <c r="C94" s="297"/>
      <c r="D94" s="290" t="s">
        <v>202</v>
      </c>
      <c r="E94" s="290" t="s">
        <v>24</v>
      </c>
      <c r="F94" s="290" t="s">
        <v>191</v>
      </c>
      <c r="G94" s="290" t="s">
        <v>203</v>
      </c>
      <c r="H94" s="288" t="s">
        <v>17</v>
      </c>
      <c r="I94" s="290" t="s">
        <v>23</v>
      </c>
      <c r="J94" s="293" t="s">
        <v>18</v>
      </c>
      <c r="K94" s="294"/>
      <c r="L94" s="287" t="s">
        <v>196</v>
      </c>
      <c r="M94" s="287"/>
      <c r="N94" s="287"/>
      <c r="O94" s="287"/>
      <c r="P94" s="287"/>
      <c r="Q94" s="287"/>
      <c r="R94" s="287"/>
      <c r="S94" s="287"/>
      <c r="T94" s="287"/>
      <c r="U94" s="287"/>
      <c r="V94" s="287"/>
      <c r="W94" s="287"/>
      <c r="X94" s="288" t="s">
        <v>8</v>
      </c>
      <c r="Y94" s="288"/>
      <c r="Z94" s="288"/>
      <c r="AA94" s="286" t="s">
        <v>215</v>
      </c>
    </row>
    <row r="95" spans="1:30" s="143" customFormat="1" x14ac:dyDescent="0.25">
      <c r="A95" s="298"/>
      <c r="B95" s="299"/>
      <c r="C95" s="300"/>
      <c r="D95" s="291"/>
      <c r="E95" s="291"/>
      <c r="F95" s="291"/>
      <c r="G95" s="291"/>
      <c r="H95" s="288"/>
      <c r="I95" s="291"/>
      <c r="J95" s="287" t="s">
        <v>19</v>
      </c>
      <c r="K95" s="288" t="s">
        <v>20</v>
      </c>
      <c r="L95" s="288" t="s">
        <v>4</v>
      </c>
      <c r="M95" s="288"/>
      <c r="N95" s="288"/>
      <c r="O95" s="288" t="s">
        <v>5</v>
      </c>
      <c r="P95" s="288"/>
      <c r="Q95" s="288"/>
      <c r="R95" s="288" t="s">
        <v>6</v>
      </c>
      <c r="S95" s="288"/>
      <c r="T95" s="288"/>
      <c r="U95" s="288" t="s">
        <v>7</v>
      </c>
      <c r="V95" s="288"/>
      <c r="W95" s="288"/>
      <c r="X95" s="288"/>
      <c r="Y95" s="288"/>
      <c r="Z95" s="288"/>
      <c r="AA95" s="286"/>
    </row>
    <row r="96" spans="1:30" s="143" customFormat="1" ht="30" x14ac:dyDescent="0.25">
      <c r="A96" s="298"/>
      <c r="B96" s="299"/>
      <c r="C96" s="300"/>
      <c r="D96" s="292"/>
      <c r="E96" s="292"/>
      <c r="F96" s="292"/>
      <c r="G96" s="292"/>
      <c r="H96" s="288"/>
      <c r="I96" s="292"/>
      <c r="J96" s="287"/>
      <c r="K96" s="288"/>
      <c r="L96" s="204" t="s">
        <v>193</v>
      </c>
      <c r="M96" s="204" t="s">
        <v>194</v>
      </c>
      <c r="N96" s="204" t="s">
        <v>21</v>
      </c>
      <c r="O96" s="204" t="s">
        <v>193</v>
      </c>
      <c r="P96" s="204" t="s">
        <v>194</v>
      </c>
      <c r="Q96" s="204" t="s">
        <v>21</v>
      </c>
      <c r="R96" s="204" t="s">
        <v>193</v>
      </c>
      <c r="S96" s="204" t="s">
        <v>194</v>
      </c>
      <c r="T96" s="204" t="s">
        <v>21</v>
      </c>
      <c r="U96" s="204" t="s">
        <v>193</v>
      </c>
      <c r="V96" s="204" t="s">
        <v>194</v>
      </c>
      <c r="W96" s="204" t="s">
        <v>21</v>
      </c>
      <c r="X96" s="204" t="s">
        <v>193</v>
      </c>
      <c r="Y96" s="99" t="s">
        <v>194</v>
      </c>
      <c r="Z96" s="99" t="s">
        <v>192</v>
      </c>
      <c r="AA96" s="84" t="s">
        <v>11</v>
      </c>
    </row>
    <row r="97" spans="1:30" s="143" customFormat="1" ht="44.25" customHeight="1" x14ac:dyDescent="0.25">
      <c r="A97" s="360" t="s">
        <v>467</v>
      </c>
      <c r="B97" s="360"/>
      <c r="C97" s="360"/>
      <c r="D97" s="205" t="s">
        <v>468</v>
      </c>
      <c r="E97" s="147">
        <v>0.03</v>
      </c>
      <c r="F97" s="203" t="s">
        <v>469</v>
      </c>
      <c r="G97" s="203" t="s">
        <v>251</v>
      </c>
      <c r="H97" s="203" t="s">
        <v>283</v>
      </c>
      <c r="I97" s="203" t="s">
        <v>278</v>
      </c>
      <c r="J97" s="177">
        <v>42826</v>
      </c>
      <c r="K97" s="177">
        <v>43099</v>
      </c>
      <c r="L97" s="176">
        <v>0</v>
      </c>
      <c r="M97" s="176">
        <v>0</v>
      </c>
      <c r="N97" s="194" t="s">
        <v>470</v>
      </c>
      <c r="O97" s="176">
        <v>0.5</v>
      </c>
      <c r="P97" s="176">
        <v>0.5</v>
      </c>
      <c r="Q97" s="199" t="s">
        <v>513</v>
      </c>
      <c r="R97" s="176">
        <v>0.5</v>
      </c>
      <c r="S97" s="176">
        <v>0.5</v>
      </c>
      <c r="T97" s="199" t="s">
        <v>575</v>
      </c>
      <c r="U97" s="176">
        <v>0</v>
      </c>
      <c r="V97" s="176">
        <v>0</v>
      </c>
      <c r="W97" s="199" t="s">
        <v>619</v>
      </c>
      <c r="X97" s="176">
        <f t="shared" ref="X97:Y98" si="28">+SUM(L97,O97,R97,U97)</f>
        <v>1</v>
      </c>
      <c r="Y97" s="176">
        <f t="shared" si="28"/>
        <v>1</v>
      </c>
      <c r="Z97" s="119">
        <f>IFERROR(Y97/X97,"")</f>
        <v>1</v>
      </c>
      <c r="AA97" s="201" t="s">
        <v>514</v>
      </c>
    </row>
    <row r="98" spans="1:30" s="143" customFormat="1" ht="38.25" x14ac:dyDescent="0.25">
      <c r="A98" s="360" t="s">
        <v>471</v>
      </c>
      <c r="B98" s="360"/>
      <c r="C98" s="360"/>
      <c r="D98" s="205" t="s">
        <v>472</v>
      </c>
      <c r="E98" s="147">
        <v>0.02</v>
      </c>
      <c r="F98" s="161" t="s">
        <v>473</v>
      </c>
      <c r="G98" s="203" t="s">
        <v>251</v>
      </c>
      <c r="H98" s="203" t="s">
        <v>283</v>
      </c>
      <c r="I98" s="203" t="s">
        <v>278</v>
      </c>
      <c r="J98" s="177">
        <v>42736</v>
      </c>
      <c r="K98" s="177">
        <v>43099</v>
      </c>
      <c r="L98" s="176">
        <v>0.15</v>
      </c>
      <c r="M98" s="176">
        <v>0.15</v>
      </c>
      <c r="N98" s="194" t="s">
        <v>474</v>
      </c>
      <c r="O98" s="176">
        <v>0.3</v>
      </c>
      <c r="P98" s="176">
        <v>0.3</v>
      </c>
      <c r="Q98" s="194" t="s">
        <v>474</v>
      </c>
      <c r="R98" s="176">
        <v>0.3</v>
      </c>
      <c r="S98" s="176">
        <v>0.25</v>
      </c>
      <c r="T98" s="194" t="s">
        <v>618</v>
      </c>
      <c r="U98" s="176">
        <v>0.25</v>
      </c>
      <c r="V98" s="176">
        <v>0.3</v>
      </c>
      <c r="W98" s="194" t="s">
        <v>618</v>
      </c>
      <c r="X98" s="176">
        <f t="shared" si="28"/>
        <v>1</v>
      </c>
      <c r="Y98" s="176">
        <f t="shared" si="28"/>
        <v>1</v>
      </c>
      <c r="Z98" s="119">
        <f>IFERROR(Y98/X98,"")</f>
        <v>1</v>
      </c>
      <c r="AA98" s="201" t="s">
        <v>404</v>
      </c>
    </row>
    <row r="99" spans="1:30" s="143" customFormat="1" x14ac:dyDescent="0.25">
      <c r="A99" s="79"/>
      <c r="B99" s="79"/>
      <c r="C99" s="79"/>
      <c r="D99" s="79"/>
      <c r="E99" s="79"/>
      <c r="F99" s="79"/>
      <c r="G99" s="79"/>
      <c r="H99" s="79"/>
      <c r="I99" s="79"/>
      <c r="J99" s="79"/>
      <c r="K99" s="80"/>
      <c r="P99" s="82"/>
      <c r="Q99" s="82"/>
      <c r="R99" s="82"/>
      <c r="S99" s="82"/>
      <c r="T99" s="82"/>
      <c r="U99" s="82"/>
      <c r="V99" s="82"/>
      <c r="W99" s="82"/>
      <c r="X99" s="82"/>
      <c r="Y99" s="82"/>
      <c r="Z99" s="82"/>
      <c r="AA99" s="155"/>
    </row>
    <row r="100" spans="1:30" s="143" customFormat="1" x14ac:dyDescent="0.25">
      <c r="A100" s="302" t="s">
        <v>145</v>
      </c>
      <c r="B100" s="303"/>
      <c r="C100" s="307" t="str">
        <f>+C19</f>
        <v>Mediante el fortalecimiento de la comunicación interna y el trabajo en equipo.</v>
      </c>
      <c r="D100" s="308"/>
      <c r="E100" s="308"/>
      <c r="F100" s="308"/>
      <c r="G100" s="308"/>
      <c r="H100" s="308"/>
      <c r="I100" s="308"/>
      <c r="J100" s="308"/>
      <c r="K100" s="308"/>
      <c r="L100" s="308"/>
      <c r="M100" s="308"/>
      <c r="N100" s="308"/>
      <c r="O100" s="308"/>
      <c r="P100" s="308"/>
      <c r="Q100" s="308"/>
      <c r="R100" s="308"/>
      <c r="S100" s="308"/>
      <c r="T100" s="308"/>
      <c r="U100" s="308"/>
      <c r="V100" s="308"/>
      <c r="W100" s="308"/>
      <c r="X100" s="308"/>
      <c r="Y100" s="308"/>
      <c r="Z100" s="308"/>
      <c r="AA100" s="309"/>
    </row>
    <row r="101" spans="1:30" s="143" customFormat="1" ht="15.75" customHeight="1" x14ac:dyDescent="0.25">
      <c r="A101" s="295" t="s">
        <v>16</v>
      </c>
      <c r="B101" s="296"/>
      <c r="C101" s="297"/>
      <c r="D101" s="290" t="s">
        <v>202</v>
      </c>
      <c r="E101" s="290" t="s">
        <v>24</v>
      </c>
      <c r="F101" s="290" t="s">
        <v>191</v>
      </c>
      <c r="G101" s="290" t="s">
        <v>203</v>
      </c>
      <c r="H101" s="288" t="s">
        <v>17</v>
      </c>
      <c r="I101" s="290" t="s">
        <v>23</v>
      </c>
      <c r="J101" s="293" t="s">
        <v>18</v>
      </c>
      <c r="K101" s="294"/>
      <c r="L101" s="287" t="s">
        <v>196</v>
      </c>
      <c r="M101" s="287"/>
      <c r="N101" s="287"/>
      <c r="O101" s="287"/>
      <c r="P101" s="287"/>
      <c r="Q101" s="287"/>
      <c r="R101" s="287"/>
      <c r="S101" s="287"/>
      <c r="T101" s="287"/>
      <c r="U101" s="287"/>
      <c r="V101" s="287"/>
      <c r="W101" s="287"/>
      <c r="X101" s="288" t="s">
        <v>8</v>
      </c>
      <c r="Y101" s="288"/>
      <c r="Z101" s="288"/>
      <c r="AA101" s="286" t="s">
        <v>215</v>
      </c>
    </row>
    <row r="102" spans="1:30" s="143" customFormat="1" x14ac:dyDescent="0.25">
      <c r="A102" s="298"/>
      <c r="B102" s="299"/>
      <c r="C102" s="300"/>
      <c r="D102" s="291"/>
      <c r="E102" s="291"/>
      <c r="F102" s="291"/>
      <c r="G102" s="291"/>
      <c r="H102" s="288"/>
      <c r="I102" s="291"/>
      <c r="J102" s="287" t="s">
        <v>19</v>
      </c>
      <c r="K102" s="288" t="s">
        <v>20</v>
      </c>
      <c r="L102" s="288" t="s">
        <v>4</v>
      </c>
      <c r="M102" s="288"/>
      <c r="N102" s="288"/>
      <c r="O102" s="288" t="s">
        <v>5</v>
      </c>
      <c r="P102" s="288"/>
      <c r="Q102" s="288"/>
      <c r="R102" s="288" t="s">
        <v>6</v>
      </c>
      <c r="S102" s="288"/>
      <c r="T102" s="288"/>
      <c r="U102" s="288" t="s">
        <v>7</v>
      </c>
      <c r="V102" s="288"/>
      <c r="W102" s="288"/>
      <c r="X102" s="288"/>
      <c r="Y102" s="288"/>
      <c r="Z102" s="288"/>
      <c r="AA102" s="286"/>
    </row>
    <row r="103" spans="1:30" s="143" customFormat="1" ht="30" x14ac:dyDescent="0.25">
      <c r="A103" s="298"/>
      <c r="B103" s="299"/>
      <c r="C103" s="300"/>
      <c r="D103" s="292"/>
      <c r="E103" s="292"/>
      <c r="F103" s="292"/>
      <c r="G103" s="292"/>
      <c r="H103" s="288"/>
      <c r="I103" s="292"/>
      <c r="J103" s="287"/>
      <c r="K103" s="288"/>
      <c r="L103" s="204" t="s">
        <v>193</v>
      </c>
      <c r="M103" s="204" t="s">
        <v>194</v>
      </c>
      <c r="N103" s="204" t="s">
        <v>21</v>
      </c>
      <c r="O103" s="204" t="s">
        <v>193</v>
      </c>
      <c r="P103" s="204" t="s">
        <v>194</v>
      </c>
      <c r="Q103" s="204" t="s">
        <v>21</v>
      </c>
      <c r="R103" s="204" t="s">
        <v>193</v>
      </c>
      <c r="S103" s="204" t="s">
        <v>194</v>
      </c>
      <c r="T103" s="204" t="s">
        <v>21</v>
      </c>
      <c r="U103" s="204" t="s">
        <v>193</v>
      </c>
      <c r="V103" s="204" t="s">
        <v>194</v>
      </c>
      <c r="W103" s="204" t="s">
        <v>21</v>
      </c>
      <c r="X103" s="204" t="s">
        <v>193</v>
      </c>
      <c r="Y103" s="99" t="s">
        <v>194</v>
      </c>
      <c r="Z103" s="99" t="s">
        <v>192</v>
      </c>
      <c r="AA103" s="84" t="s">
        <v>11</v>
      </c>
    </row>
    <row r="104" spans="1:30" s="143" customFormat="1" ht="180.75" customHeight="1" x14ac:dyDescent="0.25">
      <c r="A104" s="361" t="s">
        <v>369</v>
      </c>
      <c r="B104" s="361"/>
      <c r="C104" s="361"/>
      <c r="D104" s="219" t="s">
        <v>370</v>
      </c>
      <c r="E104" s="147">
        <v>0.02</v>
      </c>
      <c r="F104" s="203" t="s">
        <v>249</v>
      </c>
      <c r="G104" s="203" t="s">
        <v>47</v>
      </c>
      <c r="H104" s="203" t="s">
        <v>543</v>
      </c>
      <c r="I104" s="203" t="s">
        <v>230</v>
      </c>
      <c r="J104" s="177">
        <v>42826</v>
      </c>
      <c r="K104" s="177">
        <v>43099</v>
      </c>
      <c r="L104" s="176">
        <v>0.25</v>
      </c>
      <c r="M104" s="176">
        <v>0.25</v>
      </c>
      <c r="N104" s="194" t="s">
        <v>546</v>
      </c>
      <c r="O104" s="176">
        <v>0.75</v>
      </c>
      <c r="P104" s="176">
        <v>0.4</v>
      </c>
      <c r="Q104" s="194" t="s">
        <v>491</v>
      </c>
      <c r="R104" s="176">
        <v>0</v>
      </c>
      <c r="S104" s="176">
        <v>0.25</v>
      </c>
      <c r="T104" s="194" t="s">
        <v>576</v>
      </c>
      <c r="U104" s="176">
        <v>0</v>
      </c>
      <c r="V104" s="176">
        <v>0</v>
      </c>
      <c r="W104" s="193" t="s">
        <v>620</v>
      </c>
      <c r="X104" s="176">
        <f t="shared" ref="X104:Y105" si="29">+SUM(L104,O104,R104,U104)</f>
        <v>1</v>
      </c>
      <c r="Y104" s="176">
        <f t="shared" si="29"/>
        <v>0.9</v>
      </c>
      <c r="Z104" s="119">
        <f>IFERROR(Y104/X104,"")</f>
        <v>0.9</v>
      </c>
      <c r="AA104" s="201" t="s">
        <v>623</v>
      </c>
    </row>
    <row r="105" spans="1:30" s="143" customFormat="1" ht="97.5" customHeight="1" x14ac:dyDescent="0.25">
      <c r="A105" s="361" t="s">
        <v>363</v>
      </c>
      <c r="B105" s="361"/>
      <c r="C105" s="361"/>
      <c r="D105" s="219" t="s">
        <v>252</v>
      </c>
      <c r="E105" s="147">
        <v>0.03</v>
      </c>
      <c r="F105" s="203" t="s">
        <v>250</v>
      </c>
      <c r="G105" s="203" t="s">
        <v>47</v>
      </c>
      <c r="H105" s="203" t="s">
        <v>543</v>
      </c>
      <c r="I105" s="203" t="s">
        <v>230</v>
      </c>
      <c r="J105" s="177">
        <v>42826</v>
      </c>
      <c r="K105" s="177">
        <v>42855</v>
      </c>
      <c r="L105" s="176">
        <v>0.25</v>
      </c>
      <c r="M105" s="176">
        <v>0.25</v>
      </c>
      <c r="N105" s="194" t="s">
        <v>405</v>
      </c>
      <c r="O105" s="176">
        <v>0.25</v>
      </c>
      <c r="P105" s="176">
        <v>0.25</v>
      </c>
      <c r="Q105" s="194" t="s">
        <v>492</v>
      </c>
      <c r="R105" s="176">
        <v>0.25</v>
      </c>
      <c r="S105" s="176">
        <v>0.25</v>
      </c>
      <c r="T105" s="194" t="s">
        <v>577</v>
      </c>
      <c r="U105" s="176">
        <v>0.25</v>
      </c>
      <c r="V105" s="176">
        <v>0</v>
      </c>
      <c r="W105" s="193" t="s">
        <v>621</v>
      </c>
      <c r="X105" s="176">
        <f t="shared" si="29"/>
        <v>1</v>
      </c>
      <c r="Y105" s="176">
        <f t="shared" si="29"/>
        <v>0.75</v>
      </c>
      <c r="Z105" s="119">
        <f>IFERROR(Y105/X105,"")</f>
        <v>0.75</v>
      </c>
      <c r="AA105" s="181" t="s">
        <v>622</v>
      </c>
    </row>
    <row r="106" spans="1:30" s="150" customFormat="1" ht="13.5" customHeight="1" x14ac:dyDescent="0.25">
      <c r="A106" s="153"/>
      <c r="B106" s="153"/>
      <c r="C106" s="153"/>
      <c r="D106" s="158" t="s">
        <v>245</v>
      </c>
      <c r="E106" s="159">
        <f>+E30+E36+E42</f>
        <v>0.1</v>
      </c>
      <c r="F106" s="156"/>
      <c r="G106" s="153"/>
      <c r="H106" s="153"/>
      <c r="I106" s="153"/>
      <c r="J106" s="153"/>
      <c r="K106" s="154"/>
      <c r="P106" s="155"/>
      <c r="Q106" s="155"/>
      <c r="R106" s="155"/>
      <c r="S106" s="155"/>
      <c r="T106" s="155"/>
      <c r="U106" s="155"/>
      <c r="V106" s="155"/>
      <c r="W106" s="155"/>
      <c r="X106" s="155"/>
      <c r="Y106" s="155"/>
      <c r="Z106" s="155"/>
      <c r="AA106" s="155"/>
      <c r="AC106" s="143"/>
      <c r="AD106" s="143"/>
    </row>
    <row r="107" spans="1:30" s="150" customFormat="1" ht="19.5" customHeight="1" x14ac:dyDescent="0.25">
      <c r="A107" s="153"/>
      <c r="B107" s="183" t="s">
        <v>331</v>
      </c>
      <c r="C107" s="184" t="s">
        <v>615</v>
      </c>
      <c r="D107" s="158" t="s">
        <v>246</v>
      </c>
      <c r="E107" s="197"/>
      <c r="F107" s="156"/>
      <c r="G107" s="153"/>
      <c r="H107" s="153"/>
      <c r="I107" s="153"/>
      <c r="J107" s="153"/>
      <c r="K107" s="154"/>
      <c r="P107" s="155"/>
      <c r="Q107" s="155"/>
      <c r="R107" s="155"/>
      <c r="S107" s="155"/>
      <c r="T107" s="155"/>
      <c r="U107" s="155"/>
      <c r="V107" s="155"/>
      <c r="W107" s="155"/>
      <c r="X107" s="155"/>
      <c r="Y107" s="155"/>
      <c r="Z107" s="155"/>
      <c r="AA107" s="155"/>
      <c r="AC107" s="143"/>
      <c r="AD107" s="143"/>
    </row>
    <row r="108" spans="1:30" s="150" customFormat="1" ht="9" customHeight="1" x14ac:dyDescent="0.25">
      <c r="A108" s="153"/>
      <c r="B108" s="153"/>
      <c r="C108" s="153"/>
      <c r="D108" s="158" t="s">
        <v>247</v>
      </c>
      <c r="E108" s="159" t="e">
        <f>+#REF!</f>
        <v>#REF!</v>
      </c>
      <c r="F108" s="156"/>
      <c r="G108" s="153"/>
      <c r="H108" s="153"/>
      <c r="I108" s="153"/>
      <c r="J108" s="153"/>
      <c r="K108" s="154"/>
      <c r="P108" s="155"/>
      <c r="Q108" s="155"/>
      <c r="R108" s="155"/>
      <c r="S108" s="155"/>
      <c r="T108" s="155"/>
      <c r="U108" s="155"/>
      <c r="V108" s="155"/>
      <c r="W108" s="155"/>
      <c r="X108" s="155"/>
      <c r="Y108" s="155"/>
      <c r="Z108" s="155"/>
      <c r="AA108" s="155"/>
      <c r="AC108" s="143"/>
      <c r="AD108" s="143"/>
    </row>
    <row r="109" spans="1:30" s="150" customFormat="1" ht="9" customHeight="1" x14ac:dyDescent="0.25">
      <c r="A109" s="153"/>
      <c r="B109" s="153"/>
      <c r="C109" s="153"/>
      <c r="D109" s="158" t="s">
        <v>248</v>
      </c>
      <c r="E109" s="159" t="e">
        <f>+E60+#REF!+#REF!+#REF!+#REF!+#REF!+#REF!+#REF!+#REF!+#REF!+#REF!</f>
        <v>#REF!</v>
      </c>
      <c r="F109" s="156"/>
      <c r="G109" s="153"/>
      <c r="H109" s="153"/>
      <c r="I109" s="153"/>
      <c r="J109" s="153"/>
      <c r="K109" s="154"/>
      <c r="P109" s="155"/>
      <c r="Q109" s="155"/>
      <c r="R109" s="155"/>
      <c r="S109" s="155"/>
      <c r="T109" s="155"/>
      <c r="U109" s="155"/>
      <c r="V109" s="155"/>
      <c r="W109" s="155"/>
      <c r="X109" s="157"/>
      <c r="Y109" s="155"/>
      <c r="Z109" s="155"/>
      <c r="AA109" s="155"/>
      <c r="AC109" s="143"/>
      <c r="AD109" s="143"/>
    </row>
    <row r="110" spans="1:30" s="150" customFormat="1" ht="9" customHeight="1" x14ac:dyDescent="0.25">
      <c r="A110" s="153"/>
      <c r="B110" s="153"/>
      <c r="C110" s="153"/>
      <c r="D110" s="158" t="s">
        <v>253</v>
      </c>
      <c r="E110" s="159" t="e">
        <f>+#REF!+#REF!+#REF!+#REF!</f>
        <v>#REF!</v>
      </c>
      <c r="F110" s="156"/>
      <c r="G110" s="153"/>
      <c r="H110" s="153"/>
      <c r="I110" s="153"/>
      <c r="J110" s="153"/>
      <c r="K110" s="154"/>
      <c r="P110" s="155"/>
      <c r="Q110" s="155"/>
      <c r="R110" s="155"/>
      <c r="S110" s="155"/>
      <c r="T110" s="155"/>
      <c r="U110" s="155"/>
      <c r="V110" s="155"/>
      <c r="W110" s="155"/>
      <c r="X110" s="157"/>
      <c r="Y110" s="155"/>
      <c r="Z110" s="155"/>
      <c r="AA110" s="155"/>
      <c r="AC110" s="143"/>
      <c r="AD110" s="143"/>
    </row>
    <row r="111" spans="1:30" s="150" customFormat="1" ht="9" customHeight="1" x14ac:dyDescent="0.25">
      <c r="A111" s="153"/>
      <c r="B111" s="153"/>
      <c r="C111" s="153"/>
      <c r="D111" s="158" t="s">
        <v>254</v>
      </c>
      <c r="E111" s="159" t="e">
        <f>+E106+E107+E108+E109+E110</f>
        <v>#REF!</v>
      </c>
      <c r="F111" s="156"/>
      <c r="G111" s="153"/>
      <c r="H111" s="153"/>
      <c r="I111" s="153"/>
      <c r="J111" s="153"/>
      <c r="K111" s="154"/>
      <c r="P111" s="155"/>
      <c r="Q111" s="155"/>
      <c r="R111" s="155"/>
      <c r="S111" s="155"/>
      <c r="T111" s="155"/>
      <c r="U111" s="155"/>
      <c r="V111" s="155"/>
      <c r="W111" s="155"/>
      <c r="X111" s="155"/>
      <c r="Y111" s="155"/>
      <c r="Z111" s="155"/>
      <c r="AA111" s="155"/>
      <c r="AC111" s="143"/>
      <c r="AD111" s="143"/>
    </row>
    <row r="112" spans="1:30" s="150" customFormat="1" ht="9" customHeight="1" x14ac:dyDescent="0.25">
      <c r="A112" s="153"/>
      <c r="B112" s="153"/>
      <c r="C112" s="153"/>
      <c r="D112" s="158"/>
      <c r="E112" s="158"/>
      <c r="F112" s="153"/>
      <c r="G112" s="153"/>
      <c r="H112" s="153"/>
      <c r="I112" s="153"/>
      <c r="J112" s="153"/>
      <c r="K112" s="154"/>
      <c r="P112" s="155"/>
      <c r="Q112" s="155"/>
      <c r="R112" s="155"/>
      <c r="S112" s="155"/>
      <c r="T112" s="155"/>
      <c r="U112" s="155"/>
      <c r="V112" s="155"/>
      <c r="W112" s="155"/>
      <c r="X112" s="155"/>
      <c r="Y112" s="155"/>
      <c r="Z112" s="155"/>
      <c r="AA112" s="155"/>
      <c r="AC112" s="143"/>
      <c r="AD112" s="143"/>
    </row>
    <row r="113" spans="1:30" s="150" customFormat="1" x14ac:dyDescent="0.25">
      <c r="A113" s="153"/>
      <c r="B113" s="153"/>
      <c r="C113" s="153"/>
      <c r="D113" s="153"/>
      <c r="E113" s="153"/>
      <c r="F113" s="153"/>
      <c r="G113" s="153"/>
      <c r="H113" s="153"/>
      <c r="I113" s="153"/>
      <c r="J113" s="153"/>
      <c r="K113" s="154"/>
      <c r="P113" s="155"/>
      <c r="Q113" s="155"/>
      <c r="R113" s="155"/>
      <c r="S113" s="155"/>
      <c r="T113" s="155"/>
      <c r="U113" s="155"/>
      <c r="V113" s="155"/>
      <c r="W113" s="155"/>
      <c r="X113" s="155"/>
      <c r="Y113" s="155"/>
      <c r="Z113" s="155"/>
      <c r="AA113" s="155"/>
      <c r="AC113" s="143"/>
      <c r="AD113" s="143"/>
    </row>
    <row r="114" spans="1:30" s="150" customFormat="1" ht="62.25" customHeight="1" x14ac:dyDescent="0.25">
      <c r="A114" s="153"/>
      <c r="B114" s="153"/>
      <c r="C114" s="153"/>
      <c r="D114" s="239" t="s">
        <v>338</v>
      </c>
      <c r="E114" s="239"/>
      <c r="F114" s="239"/>
      <c r="G114" s="239"/>
      <c r="H114" s="239"/>
      <c r="I114" s="239"/>
      <c r="J114" s="151"/>
      <c r="K114" s="151"/>
      <c r="M114" s="152"/>
      <c r="N114" s="152"/>
      <c r="O114" s="301" t="s">
        <v>317</v>
      </c>
      <c r="P114" s="301"/>
      <c r="Q114" s="301"/>
      <c r="R114" s="301"/>
      <c r="S114" s="301"/>
      <c r="T114" s="301"/>
      <c r="U114" s="301"/>
      <c r="V114" s="301"/>
      <c r="W114" s="301"/>
      <c r="X114" s="155"/>
      <c r="Y114" s="155"/>
      <c r="Z114" s="155"/>
      <c r="AA114" s="155"/>
      <c r="AC114" s="143"/>
      <c r="AD114" s="143"/>
    </row>
    <row r="115" spans="1:30" s="150" customFormat="1" x14ac:dyDescent="0.25">
      <c r="A115" s="153"/>
      <c r="B115" s="153"/>
      <c r="C115" s="153"/>
      <c r="D115" s="153"/>
      <c r="E115" s="153"/>
      <c r="F115" s="153"/>
      <c r="G115" s="153"/>
      <c r="H115" s="153"/>
      <c r="I115" s="153"/>
      <c r="J115" s="153"/>
      <c r="K115" s="154"/>
      <c r="P115" s="155"/>
      <c r="Q115" s="155"/>
      <c r="R115" s="155"/>
      <c r="S115" s="155"/>
      <c r="T115" s="155"/>
      <c r="U115" s="155"/>
      <c r="V115" s="155"/>
      <c r="W115" s="155"/>
      <c r="X115" s="155"/>
      <c r="Y115" s="155"/>
      <c r="Z115" s="155"/>
      <c r="AA115" s="155"/>
      <c r="AC115" s="143"/>
      <c r="AD115" s="143"/>
    </row>
    <row r="116" spans="1:30" s="150" customFormat="1" x14ac:dyDescent="0.25">
      <c r="A116" s="153"/>
      <c r="B116" s="153"/>
      <c r="C116" s="153"/>
      <c r="D116" s="153"/>
      <c r="E116" s="153"/>
      <c r="F116" s="153"/>
      <c r="G116" s="153"/>
      <c r="H116" s="153"/>
      <c r="I116" s="153"/>
      <c r="J116" s="153"/>
      <c r="K116" s="154"/>
      <c r="P116" s="155"/>
      <c r="Q116" s="155"/>
      <c r="R116" s="155"/>
      <c r="S116" s="155"/>
      <c r="T116" s="155"/>
      <c r="U116" s="155"/>
      <c r="V116" s="155"/>
      <c r="W116" s="155"/>
      <c r="X116" s="155"/>
      <c r="Y116" s="155"/>
      <c r="Z116" s="155"/>
      <c r="AA116" s="155"/>
      <c r="AC116" s="143"/>
      <c r="AD116" s="143"/>
    </row>
    <row r="117" spans="1:30" s="150" customFormat="1" x14ac:dyDescent="0.25">
      <c r="A117" s="153"/>
      <c r="B117" s="153"/>
      <c r="C117" s="153"/>
      <c r="D117" s="153"/>
      <c r="E117" s="153"/>
      <c r="F117" s="153"/>
      <c r="G117" s="153"/>
      <c r="H117" s="153"/>
      <c r="I117" s="153"/>
      <c r="J117" s="153"/>
      <c r="K117" s="154"/>
      <c r="P117" s="155"/>
      <c r="Q117" s="155"/>
      <c r="R117" s="155"/>
      <c r="S117" s="155"/>
      <c r="T117" s="155"/>
      <c r="U117" s="155"/>
      <c r="V117" s="155"/>
      <c r="W117" s="155"/>
      <c r="X117" s="155"/>
      <c r="Y117" s="155"/>
      <c r="Z117" s="155"/>
      <c r="AA117" s="155"/>
      <c r="AC117" s="143"/>
      <c r="AD117" s="143"/>
    </row>
    <row r="118" spans="1:30" s="150" customFormat="1" x14ac:dyDescent="0.25">
      <c r="A118" s="153"/>
      <c r="B118" s="153"/>
      <c r="C118" s="153"/>
      <c r="D118" s="153"/>
      <c r="E118" s="153"/>
      <c r="F118" s="153"/>
      <c r="G118" s="153"/>
      <c r="H118" s="153"/>
      <c r="I118" s="153"/>
      <c r="J118" s="153"/>
      <c r="K118" s="154"/>
      <c r="P118" s="155"/>
      <c r="Q118" s="155"/>
      <c r="R118" s="155"/>
      <c r="S118" s="155"/>
      <c r="T118" s="155"/>
      <c r="U118" s="155"/>
      <c r="V118" s="155"/>
      <c r="W118" s="155"/>
      <c r="X118" s="155"/>
      <c r="Y118" s="155"/>
      <c r="Z118" s="155"/>
      <c r="AA118" s="155"/>
      <c r="AC118" s="143"/>
      <c r="AD118" s="143"/>
    </row>
    <row r="119" spans="1:30" s="150" customFormat="1" x14ac:dyDescent="0.25">
      <c r="A119" s="153"/>
      <c r="B119" s="153"/>
      <c r="C119" s="153"/>
      <c r="D119" s="153"/>
      <c r="E119" s="153"/>
      <c r="F119" s="153"/>
      <c r="G119" s="153"/>
      <c r="H119" s="153"/>
      <c r="I119" s="153"/>
      <c r="J119" s="153"/>
      <c r="K119" s="154"/>
      <c r="P119" s="155"/>
      <c r="Q119" s="155"/>
      <c r="R119" s="155"/>
      <c r="S119" s="155"/>
      <c r="T119" s="155"/>
      <c r="U119" s="155"/>
      <c r="V119" s="155"/>
      <c r="W119" s="155"/>
      <c r="X119" s="155"/>
      <c r="Y119" s="155"/>
      <c r="Z119" s="155"/>
      <c r="AA119" s="155"/>
      <c r="AC119" s="143"/>
      <c r="AD119" s="143"/>
    </row>
    <row r="120" spans="1:30" s="150" customFormat="1" x14ac:dyDescent="0.25">
      <c r="A120" s="153"/>
      <c r="B120" s="153"/>
      <c r="C120" s="153"/>
      <c r="D120" s="153"/>
      <c r="E120" s="153"/>
      <c r="F120" s="153"/>
      <c r="G120" s="153"/>
      <c r="H120" s="153"/>
      <c r="I120" s="153"/>
      <c r="J120" s="153"/>
      <c r="K120" s="154"/>
      <c r="P120" s="155"/>
      <c r="Q120" s="155"/>
      <c r="R120" s="155"/>
      <c r="S120" s="155"/>
      <c r="T120" s="155"/>
      <c r="U120" s="155"/>
      <c r="V120" s="155"/>
      <c r="W120" s="155"/>
      <c r="X120" s="155"/>
      <c r="Y120" s="155"/>
      <c r="Z120" s="155"/>
      <c r="AA120" s="155"/>
      <c r="AC120" s="143"/>
      <c r="AD120" s="143"/>
    </row>
    <row r="121" spans="1:30" s="150" customFormat="1" x14ac:dyDescent="0.25">
      <c r="A121" s="153"/>
      <c r="B121" s="153"/>
      <c r="C121" s="153"/>
      <c r="D121" s="153"/>
      <c r="E121" s="153"/>
      <c r="F121" s="153"/>
      <c r="G121" s="153"/>
      <c r="H121" s="153"/>
      <c r="I121" s="153"/>
      <c r="J121" s="153"/>
      <c r="K121" s="154"/>
      <c r="P121" s="155"/>
      <c r="Q121" s="155"/>
      <c r="R121" s="155"/>
      <c r="S121" s="155"/>
      <c r="T121" s="155"/>
      <c r="U121" s="155"/>
      <c r="V121" s="155"/>
      <c r="W121" s="155"/>
      <c r="X121" s="155"/>
      <c r="Y121" s="155"/>
      <c r="Z121" s="155"/>
      <c r="AA121" s="155"/>
      <c r="AC121" s="143"/>
      <c r="AD121" s="143"/>
    </row>
    <row r="122" spans="1:30" s="150" customFormat="1" x14ac:dyDescent="0.25">
      <c r="A122" s="153"/>
      <c r="B122" s="153"/>
      <c r="C122" s="153"/>
      <c r="D122" s="153"/>
      <c r="E122" s="153"/>
      <c r="F122" s="153"/>
      <c r="G122" s="153"/>
      <c r="H122" s="153"/>
      <c r="I122" s="153"/>
      <c r="J122" s="153"/>
      <c r="K122" s="154"/>
      <c r="P122" s="155"/>
      <c r="Q122" s="155"/>
      <c r="R122" s="155"/>
      <c r="S122" s="155"/>
      <c r="T122" s="155"/>
      <c r="U122" s="155"/>
      <c r="V122" s="155"/>
      <c r="W122" s="155"/>
      <c r="X122" s="155"/>
      <c r="Y122" s="155"/>
      <c r="Z122" s="155"/>
      <c r="AA122" s="155"/>
      <c r="AC122" s="143"/>
      <c r="AD122" s="143"/>
    </row>
    <row r="123" spans="1:30" s="150" customFormat="1" x14ac:dyDescent="0.25">
      <c r="A123" s="153"/>
      <c r="B123" s="153"/>
      <c r="C123" s="153"/>
      <c r="D123" s="153"/>
      <c r="E123" s="153"/>
      <c r="F123" s="153"/>
      <c r="G123" s="153"/>
      <c r="H123" s="153"/>
      <c r="I123" s="153"/>
      <c r="J123" s="153"/>
      <c r="K123" s="154"/>
      <c r="P123" s="155"/>
      <c r="Q123" s="155"/>
      <c r="R123" s="155"/>
      <c r="S123" s="155"/>
      <c r="T123" s="155"/>
      <c r="U123" s="155"/>
      <c r="V123" s="155"/>
      <c r="W123" s="155"/>
      <c r="X123" s="155"/>
      <c r="Y123" s="155"/>
      <c r="Z123" s="155"/>
      <c r="AA123" s="155"/>
      <c r="AC123" s="143"/>
      <c r="AD123" s="143"/>
    </row>
    <row r="124" spans="1:30" s="150" customFormat="1" x14ac:dyDescent="0.25">
      <c r="A124" s="153"/>
      <c r="B124" s="153"/>
      <c r="C124" s="153"/>
      <c r="D124" s="153"/>
      <c r="E124" s="153"/>
      <c r="F124" s="153"/>
      <c r="G124" s="153"/>
      <c r="H124" s="153"/>
      <c r="I124" s="153"/>
      <c r="J124" s="153"/>
      <c r="K124" s="154"/>
      <c r="P124" s="155"/>
      <c r="Q124" s="155"/>
      <c r="R124" s="155"/>
      <c r="S124" s="155"/>
      <c r="T124" s="155"/>
      <c r="U124" s="155"/>
      <c r="V124" s="155"/>
      <c r="W124" s="155"/>
      <c r="X124" s="155"/>
      <c r="Y124" s="155"/>
      <c r="Z124" s="155"/>
      <c r="AA124" s="155"/>
      <c r="AC124" s="143"/>
      <c r="AD124" s="143"/>
    </row>
    <row r="125" spans="1:30" s="150" customFormat="1" x14ac:dyDescent="0.25">
      <c r="A125" s="153"/>
      <c r="B125" s="153"/>
      <c r="C125" s="153"/>
      <c r="D125" s="153"/>
      <c r="E125" s="153"/>
      <c r="F125" s="153"/>
      <c r="G125" s="153"/>
      <c r="H125" s="153"/>
      <c r="I125" s="153"/>
      <c r="J125" s="153"/>
      <c r="K125" s="154"/>
      <c r="P125" s="155"/>
      <c r="Q125" s="155"/>
      <c r="R125" s="155"/>
      <c r="S125" s="155"/>
      <c r="T125" s="155"/>
      <c r="U125" s="155"/>
      <c r="V125" s="155"/>
      <c r="W125" s="155"/>
      <c r="X125" s="155"/>
      <c r="Y125" s="155"/>
      <c r="Z125" s="155"/>
      <c r="AA125" s="155"/>
      <c r="AC125" s="143"/>
      <c r="AD125" s="143"/>
    </row>
    <row r="126" spans="1:30" s="150" customFormat="1" x14ac:dyDescent="0.25">
      <c r="A126" s="153"/>
      <c r="B126" s="153"/>
      <c r="C126" s="153"/>
      <c r="D126" s="153"/>
      <c r="E126" s="153"/>
      <c r="F126" s="153"/>
      <c r="G126" s="153"/>
      <c r="H126" s="153"/>
      <c r="I126" s="153"/>
      <c r="J126" s="153"/>
      <c r="K126" s="154"/>
      <c r="P126" s="155"/>
      <c r="Q126" s="155"/>
      <c r="R126" s="155"/>
      <c r="S126" s="155"/>
      <c r="T126" s="155"/>
      <c r="U126" s="155"/>
      <c r="V126" s="155"/>
      <c r="W126" s="155"/>
      <c r="X126" s="155"/>
      <c r="Y126" s="155"/>
      <c r="Z126" s="155"/>
      <c r="AA126" s="155"/>
      <c r="AC126" s="143"/>
      <c r="AD126" s="143"/>
    </row>
    <row r="127" spans="1:30" s="150" customFormat="1" x14ac:dyDescent="0.25">
      <c r="A127" s="153"/>
      <c r="B127" s="153"/>
      <c r="C127" s="153"/>
      <c r="D127" s="153"/>
      <c r="E127" s="153"/>
      <c r="F127" s="153"/>
      <c r="G127" s="153"/>
      <c r="H127" s="153"/>
      <c r="I127" s="153"/>
      <c r="J127" s="153"/>
      <c r="K127" s="154"/>
      <c r="P127" s="155"/>
      <c r="Q127" s="155"/>
      <c r="R127" s="155"/>
      <c r="S127" s="155"/>
      <c r="T127" s="155"/>
      <c r="U127" s="155"/>
      <c r="V127" s="155"/>
      <c r="W127" s="155"/>
      <c r="X127" s="155"/>
      <c r="Y127" s="155"/>
      <c r="Z127" s="155"/>
      <c r="AA127" s="155"/>
      <c r="AC127" s="143"/>
      <c r="AD127" s="143"/>
    </row>
    <row r="128" spans="1:30" s="150" customFormat="1" x14ac:dyDescent="0.25">
      <c r="A128" s="153"/>
      <c r="B128" s="153"/>
      <c r="C128" s="153"/>
      <c r="D128" s="153"/>
      <c r="E128" s="153"/>
      <c r="F128" s="153"/>
      <c r="G128" s="153"/>
      <c r="H128" s="153"/>
      <c r="I128" s="153"/>
      <c r="J128" s="153"/>
      <c r="K128" s="154"/>
      <c r="P128" s="155"/>
      <c r="Q128" s="155"/>
      <c r="R128" s="155"/>
      <c r="S128" s="155"/>
      <c r="T128" s="155"/>
      <c r="U128" s="155"/>
      <c r="V128" s="155"/>
      <c r="W128" s="155"/>
      <c r="X128" s="155"/>
      <c r="Y128" s="155"/>
      <c r="Z128" s="155"/>
      <c r="AA128" s="155"/>
      <c r="AC128" s="143"/>
      <c r="AD128" s="143"/>
    </row>
    <row r="129" spans="1:30" s="150" customFormat="1" x14ac:dyDescent="0.25">
      <c r="A129" s="153"/>
      <c r="B129" s="153"/>
      <c r="C129" s="153"/>
      <c r="D129" s="153"/>
      <c r="E129" s="153"/>
      <c r="F129" s="153"/>
      <c r="G129" s="153"/>
      <c r="H129" s="153"/>
      <c r="I129" s="153"/>
      <c r="J129" s="153"/>
      <c r="K129" s="154"/>
      <c r="P129" s="155"/>
      <c r="Q129" s="155"/>
      <c r="R129" s="155"/>
      <c r="S129" s="155"/>
      <c r="T129" s="155"/>
      <c r="U129" s="155"/>
      <c r="V129" s="155"/>
      <c r="W129" s="155"/>
      <c r="X129" s="155"/>
      <c r="Y129" s="155"/>
      <c r="Z129" s="155"/>
      <c r="AA129" s="155"/>
      <c r="AC129" s="143"/>
      <c r="AD129" s="143"/>
    </row>
    <row r="130" spans="1:30" s="150" customFormat="1" x14ac:dyDescent="0.25">
      <c r="A130" s="153"/>
      <c r="B130" s="153"/>
      <c r="C130" s="153"/>
      <c r="D130" s="153"/>
      <c r="E130" s="153"/>
      <c r="F130" s="153"/>
      <c r="G130" s="153"/>
      <c r="H130" s="153"/>
      <c r="I130" s="153"/>
      <c r="J130" s="153"/>
      <c r="K130" s="154"/>
      <c r="P130" s="155"/>
      <c r="Q130" s="155"/>
      <c r="R130" s="155"/>
      <c r="S130" s="155"/>
      <c r="T130" s="155"/>
      <c r="U130" s="155"/>
      <c r="V130" s="155"/>
      <c r="W130" s="155"/>
      <c r="X130" s="155"/>
      <c r="Y130" s="155"/>
      <c r="Z130" s="155"/>
      <c r="AA130" s="155"/>
      <c r="AC130" s="143"/>
      <c r="AD130" s="143"/>
    </row>
    <row r="131" spans="1:30" s="150" customFormat="1" x14ac:dyDescent="0.25">
      <c r="A131" s="153"/>
      <c r="B131" s="153"/>
      <c r="C131" s="153"/>
      <c r="D131" s="153"/>
      <c r="E131" s="153"/>
      <c r="F131" s="153"/>
      <c r="G131" s="153"/>
      <c r="H131" s="153"/>
      <c r="I131" s="153"/>
      <c r="J131" s="153"/>
      <c r="K131" s="154"/>
      <c r="P131" s="155"/>
      <c r="Q131" s="155"/>
      <c r="R131" s="155"/>
      <c r="S131" s="155"/>
      <c r="T131" s="155"/>
      <c r="U131" s="155"/>
      <c r="V131" s="155"/>
      <c r="W131" s="155"/>
      <c r="X131" s="155"/>
      <c r="Y131" s="155"/>
      <c r="Z131" s="155"/>
      <c r="AA131" s="155"/>
      <c r="AC131" s="143"/>
      <c r="AD131" s="143"/>
    </row>
    <row r="132" spans="1:30" s="150" customFormat="1" x14ac:dyDescent="0.25">
      <c r="A132" s="153"/>
      <c r="B132" s="153"/>
      <c r="C132" s="153"/>
      <c r="D132" s="153"/>
      <c r="E132" s="153"/>
      <c r="F132" s="153"/>
      <c r="G132" s="153"/>
      <c r="H132" s="153"/>
      <c r="I132" s="153"/>
      <c r="J132" s="153"/>
      <c r="K132" s="154"/>
      <c r="P132" s="155"/>
      <c r="Q132" s="155"/>
      <c r="R132" s="155"/>
      <c r="S132" s="155"/>
      <c r="T132" s="155"/>
      <c r="U132" s="155"/>
      <c r="V132" s="155"/>
      <c r="W132" s="155"/>
      <c r="X132" s="155"/>
      <c r="Y132" s="155"/>
      <c r="Z132" s="155"/>
      <c r="AA132" s="155"/>
      <c r="AC132" s="143"/>
      <c r="AD132" s="143"/>
    </row>
    <row r="133" spans="1:30" s="150" customFormat="1" x14ac:dyDescent="0.25">
      <c r="A133" s="153"/>
      <c r="B133" s="153"/>
      <c r="C133" s="153"/>
      <c r="D133" s="153"/>
      <c r="E133" s="153"/>
      <c r="F133" s="153"/>
      <c r="G133" s="153"/>
      <c r="H133" s="153"/>
      <c r="I133" s="153"/>
      <c r="J133" s="153"/>
      <c r="K133" s="154"/>
      <c r="P133" s="155"/>
      <c r="Q133" s="155"/>
      <c r="R133" s="155"/>
      <c r="S133" s="155"/>
      <c r="T133" s="155"/>
      <c r="U133" s="155"/>
      <c r="V133" s="155"/>
      <c r="W133" s="155"/>
      <c r="X133" s="155"/>
      <c r="Y133" s="155"/>
      <c r="Z133" s="155"/>
      <c r="AA133" s="155"/>
      <c r="AC133" s="143"/>
      <c r="AD133" s="143"/>
    </row>
    <row r="134" spans="1:30" s="150" customFormat="1" x14ac:dyDescent="0.25">
      <c r="A134" s="153"/>
      <c r="B134" s="153"/>
      <c r="C134" s="153"/>
      <c r="D134" s="153"/>
      <c r="E134" s="153"/>
      <c r="F134" s="153"/>
      <c r="G134" s="153"/>
      <c r="H134" s="153"/>
      <c r="I134" s="153"/>
      <c r="J134" s="153"/>
      <c r="K134" s="154"/>
      <c r="P134" s="155"/>
      <c r="Q134" s="155"/>
      <c r="R134" s="155"/>
      <c r="S134" s="155"/>
      <c r="T134" s="155"/>
      <c r="U134" s="155"/>
      <c r="V134" s="155"/>
      <c r="W134" s="155"/>
      <c r="X134" s="155"/>
      <c r="Y134" s="155"/>
      <c r="Z134" s="155"/>
      <c r="AA134" s="155"/>
      <c r="AC134" s="143"/>
      <c r="AD134" s="143"/>
    </row>
    <row r="135" spans="1:30" s="150" customFormat="1" x14ac:dyDescent="0.25">
      <c r="A135" s="153"/>
      <c r="B135" s="153"/>
      <c r="C135" s="153"/>
      <c r="D135" s="153"/>
      <c r="E135" s="153"/>
      <c r="F135" s="153"/>
      <c r="G135" s="153"/>
      <c r="H135" s="153"/>
      <c r="I135" s="153"/>
      <c r="J135" s="153"/>
      <c r="K135" s="154"/>
      <c r="P135" s="155"/>
      <c r="Q135" s="155"/>
      <c r="R135" s="155"/>
      <c r="S135" s="155"/>
      <c r="T135" s="155"/>
      <c r="U135" s="155"/>
      <c r="V135" s="155"/>
      <c r="W135" s="155"/>
      <c r="X135" s="155"/>
      <c r="Y135" s="155"/>
      <c r="Z135" s="155"/>
      <c r="AA135" s="155"/>
      <c r="AC135" s="143"/>
      <c r="AD135" s="143"/>
    </row>
    <row r="136" spans="1:30" s="150" customFormat="1" x14ac:dyDescent="0.25">
      <c r="A136" s="153"/>
      <c r="B136" s="153"/>
      <c r="C136" s="153"/>
      <c r="D136" s="153"/>
      <c r="E136" s="153"/>
      <c r="F136" s="153"/>
      <c r="G136" s="153"/>
      <c r="H136" s="153"/>
      <c r="I136" s="153"/>
      <c r="J136" s="153"/>
      <c r="K136" s="154"/>
      <c r="P136" s="155"/>
      <c r="Q136" s="155"/>
      <c r="R136" s="155"/>
      <c r="S136" s="155"/>
      <c r="T136" s="155"/>
      <c r="U136" s="155"/>
      <c r="V136" s="155"/>
      <c r="W136" s="155"/>
      <c r="X136" s="155"/>
      <c r="Y136" s="155"/>
      <c r="Z136" s="155"/>
      <c r="AA136" s="155"/>
      <c r="AC136" s="143"/>
      <c r="AD136" s="143"/>
    </row>
    <row r="137" spans="1:30" s="150" customFormat="1" x14ac:dyDescent="0.25">
      <c r="A137" s="153"/>
      <c r="B137" s="153"/>
      <c r="C137" s="153"/>
      <c r="D137" s="153"/>
      <c r="E137" s="153"/>
      <c r="F137" s="153"/>
      <c r="G137" s="153"/>
      <c r="H137" s="153"/>
      <c r="I137" s="153"/>
      <c r="J137" s="153"/>
      <c r="K137" s="154"/>
      <c r="P137" s="155"/>
      <c r="Q137" s="155"/>
      <c r="R137" s="155"/>
      <c r="S137" s="155"/>
      <c r="T137" s="155"/>
      <c r="U137" s="155"/>
      <c r="V137" s="155"/>
      <c r="W137" s="155"/>
      <c r="X137" s="155"/>
      <c r="Y137" s="155"/>
      <c r="Z137" s="155"/>
      <c r="AA137" s="155"/>
      <c r="AC137" s="143"/>
      <c r="AD137" s="143"/>
    </row>
    <row r="138" spans="1:30" s="150" customFormat="1" x14ac:dyDescent="0.25">
      <c r="A138" s="153"/>
      <c r="B138" s="153"/>
      <c r="C138" s="153"/>
      <c r="D138" s="153"/>
      <c r="E138" s="153"/>
      <c r="F138" s="153"/>
      <c r="G138" s="153"/>
      <c r="H138" s="153"/>
      <c r="I138" s="153"/>
      <c r="J138" s="153"/>
      <c r="K138" s="154"/>
      <c r="P138" s="155"/>
      <c r="Q138" s="155"/>
      <c r="R138" s="155"/>
      <c r="S138" s="155"/>
      <c r="T138" s="155"/>
      <c r="U138" s="155"/>
      <c r="V138" s="155"/>
      <c r="W138" s="155"/>
      <c r="X138" s="155"/>
      <c r="Y138" s="155"/>
      <c r="Z138" s="155"/>
      <c r="AA138" s="155"/>
      <c r="AC138" s="143"/>
      <c r="AD138" s="143"/>
    </row>
    <row r="139" spans="1:30" s="150" customFormat="1" x14ac:dyDescent="0.25">
      <c r="A139" s="153"/>
      <c r="B139" s="153"/>
      <c r="C139" s="153"/>
      <c r="D139" s="153"/>
      <c r="E139" s="153"/>
      <c r="F139" s="153"/>
      <c r="G139" s="153"/>
      <c r="H139" s="153"/>
      <c r="I139" s="153"/>
      <c r="J139" s="153"/>
      <c r="K139" s="154"/>
      <c r="P139" s="155"/>
      <c r="Q139" s="155"/>
      <c r="R139" s="155"/>
      <c r="S139" s="155"/>
      <c r="T139" s="155"/>
      <c r="U139" s="155"/>
      <c r="V139" s="155"/>
      <c r="W139" s="155"/>
      <c r="X139" s="155"/>
      <c r="Y139" s="155"/>
      <c r="Z139" s="155"/>
      <c r="AA139" s="155"/>
      <c r="AC139" s="143"/>
      <c r="AD139" s="143"/>
    </row>
    <row r="140" spans="1:30" s="150" customFormat="1" x14ac:dyDescent="0.25">
      <c r="A140" s="153"/>
      <c r="B140" s="153"/>
      <c r="C140" s="153"/>
      <c r="D140" s="153"/>
      <c r="E140" s="153"/>
      <c r="F140" s="153"/>
      <c r="G140" s="153"/>
      <c r="H140" s="153"/>
      <c r="I140" s="153"/>
      <c r="J140" s="153"/>
      <c r="K140" s="154"/>
      <c r="P140" s="155"/>
      <c r="Q140" s="155"/>
      <c r="R140" s="155"/>
      <c r="S140" s="155"/>
      <c r="T140" s="155"/>
      <c r="U140" s="155"/>
      <c r="V140" s="155"/>
      <c r="W140" s="155"/>
      <c r="X140" s="155"/>
      <c r="Y140" s="155"/>
      <c r="Z140" s="155"/>
      <c r="AA140" s="155"/>
      <c r="AC140" s="143"/>
      <c r="AD140" s="143"/>
    </row>
    <row r="141" spans="1:30" s="150" customFormat="1" x14ac:dyDescent="0.25">
      <c r="A141" s="153"/>
      <c r="B141" s="153"/>
      <c r="C141" s="153"/>
      <c r="D141" s="153"/>
      <c r="E141" s="153"/>
      <c r="F141" s="153"/>
      <c r="G141" s="153"/>
      <c r="H141" s="153"/>
      <c r="I141" s="153"/>
      <c r="J141" s="153"/>
      <c r="K141" s="154"/>
      <c r="P141" s="155"/>
      <c r="Q141" s="155"/>
      <c r="R141" s="155"/>
      <c r="S141" s="155"/>
      <c r="T141" s="155"/>
      <c r="U141" s="155"/>
      <c r="V141" s="155"/>
      <c r="W141" s="155"/>
      <c r="X141" s="155"/>
      <c r="Y141" s="155"/>
      <c r="Z141" s="155"/>
      <c r="AA141" s="155"/>
      <c r="AC141" s="143"/>
      <c r="AD141" s="143"/>
    </row>
    <row r="142" spans="1:30" s="150" customFormat="1" x14ac:dyDescent="0.25">
      <c r="A142" s="153"/>
      <c r="B142" s="153"/>
      <c r="C142" s="153"/>
      <c r="D142" s="153"/>
      <c r="E142" s="153"/>
      <c r="F142" s="153"/>
      <c r="G142" s="153"/>
      <c r="H142" s="153"/>
      <c r="I142" s="153"/>
      <c r="J142" s="153"/>
      <c r="K142" s="154"/>
      <c r="P142" s="155"/>
      <c r="Q142" s="155"/>
      <c r="R142" s="155"/>
      <c r="S142" s="155"/>
      <c r="T142" s="155"/>
      <c r="U142" s="155"/>
      <c r="V142" s="155"/>
      <c r="W142" s="155"/>
      <c r="X142" s="155"/>
      <c r="Y142" s="155"/>
      <c r="Z142" s="155"/>
      <c r="AA142" s="155"/>
      <c r="AC142" s="143"/>
      <c r="AD142" s="143"/>
    </row>
    <row r="143" spans="1:30" s="150" customFormat="1" x14ac:dyDescent="0.25">
      <c r="A143" s="153"/>
      <c r="B143" s="153"/>
      <c r="C143" s="153"/>
      <c r="D143" s="153"/>
      <c r="E143" s="153"/>
      <c r="F143" s="153"/>
      <c r="G143" s="153"/>
      <c r="H143" s="153"/>
      <c r="I143" s="153"/>
      <c r="J143" s="153"/>
      <c r="K143" s="154"/>
      <c r="P143" s="155"/>
      <c r="Q143" s="155"/>
      <c r="R143" s="155"/>
      <c r="S143" s="155"/>
      <c r="T143" s="155"/>
      <c r="U143" s="155"/>
      <c r="V143" s="155"/>
      <c r="W143" s="155"/>
      <c r="X143" s="155"/>
      <c r="Y143" s="155"/>
      <c r="Z143" s="155"/>
      <c r="AA143" s="155"/>
      <c r="AC143" s="143"/>
      <c r="AD143" s="143"/>
    </row>
    <row r="144" spans="1:30" s="150" customFormat="1" x14ac:dyDescent="0.25">
      <c r="A144" s="153"/>
      <c r="B144" s="153"/>
      <c r="C144" s="153"/>
      <c r="D144" s="153"/>
      <c r="E144" s="153"/>
      <c r="F144" s="153"/>
      <c r="G144" s="153"/>
      <c r="H144" s="153"/>
      <c r="I144" s="153"/>
      <c r="J144" s="153"/>
      <c r="K144" s="154"/>
      <c r="P144" s="155"/>
      <c r="Q144" s="155"/>
      <c r="R144" s="155"/>
      <c r="S144" s="155"/>
      <c r="T144" s="155"/>
      <c r="U144" s="155"/>
      <c r="V144" s="155"/>
      <c r="W144" s="155"/>
      <c r="X144" s="155"/>
      <c r="Y144" s="155"/>
      <c r="Z144" s="155"/>
      <c r="AA144" s="155"/>
      <c r="AC144" s="143"/>
      <c r="AD144" s="143"/>
    </row>
    <row r="145" spans="1:30" s="150" customFormat="1" x14ac:dyDescent="0.25">
      <c r="A145" s="153"/>
      <c r="B145" s="153"/>
      <c r="C145" s="153"/>
      <c r="D145" s="153"/>
      <c r="E145" s="153"/>
      <c r="F145" s="153"/>
      <c r="G145" s="153"/>
      <c r="H145" s="153"/>
      <c r="I145" s="153"/>
      <c r="J145" s="153"/>
      <c r="K145" s="154"/>
      <c r="P145" s="155"/>
      <c r="Q145" s="155"/>
      <c r="R145" s="155"/>
      <c r="S145" s="155"/>
      <c r="T145" s="155"/>
      <c r="U145" s="155"/>
      <c r="V145" s="155"/>
      <c r="W145" s="155"/>
      <c r="X145" s="155"/>
      <c r="Y145" s="155"/>
      <c r="Z145" s="155"/>
      <c r="AA145" s="155"/>
      <c r="AC145" s="143"/>
      <c r="AD145" s="143"/>
    </row>
    <row r="146" spans="1:30" s="150" customFormat="1" x14ac:dyDescent="0.25">
      <c r="A146" s="153"/>
      <c r="B146" s="153"/>
      <c r="C146" s="153"/>
      <c r="D146" s="153"/>
      <c r="E146" s="153"/>
      <c r="F146" s="153"/>
      <c r="G146" s="153"/>
      <c r="H146" s="153"/>
      <c r="I146" s="153"/>
      <c r="J146" s="153"/>
      <c r="K146" s="154"/>
      <c r="P146" s="155"/>
      <c r="Q146" s="155"/>
      <c r="R146" s="155"/>
      <c r="S146" s="155"/>
      <c r="T146" s="155"/>
      <c r="U146" s="155"/>
      <c r="V146" s="155"/>
      <c r="W146" s="155"/>
      <c r="X146" s="155"/>
      <c r="Y146" s="155"/>
      <c r="Z146" s="155"/>
      <c r="AA146" s="155"/>
      <c r="AC146" s="143"/>
      <c r="AD146" s="143"/>
    </row>
    <row r="147" spans="1:30" s="150" customFormat="1" x14ac:dyDescent="0.25">
      <c r="A147" s="153"/>
      <c r="B147" s="153"/>
      <c r="C147" s="153"/>
      <c r="D147" s="153"/>
      <c r="E147" s="153"/>
      <c r="F147" s="153"/>
      <c r="G147" s="153"/>
      <c r="H147" s="153"/>
      <c r="I147" s="153"/>
      <c r="J147" s="153"/>
      <c r="K147" s="154"/>
      <c r="P147" s="155"/>
      <c r="Q147" s="155"/>
      <c r="R147" s="155"/>
      <c r="S147" s="155"/>
      <c r="T147" s="155"/>
      <c r="U147" s="155"/>
      <c r="V147" s="155"/>
      <c r="W147" s="155"/>
      <c r="X147" s="155"/>
      <c r="Y147" s="155"/>
      <c r="Z147" s="155"/>
      <c r="AA147" s="155"/>
      <c r="AC147" s="143"/>
      <c r="AD147" s="143"/>
    </row>
    <row r="148" spans="1:30" s="150" customFormat="1" x14ac:dyDescent="0.25">
      <c r="A148" s="153"/>
      <c r="B148" s="153"/>
      <c r="C148" s="153"/>
      <c r="D148" s="153"/>
      <c r="E148" s="153"/>
      <c r="F148" s="153"/>
      <c r="G148" s="153"/>
      <c r="H148" s="153"/>
      <c r="I148" s="153"/>
      <c r="J148" s="153"/>
      <c r="K148" s="154"/>
      <c r="P148" s="155"/>
      <c r="Q148" s="155"/>
      <c r="R148" s="155"/>
      <c r="S148" s="155"/>
      <c r="T148" s="155"/>
      <c r="U148" s="155"/>
      <c r="V148" s="155"/>
      <c r="W148" s="155"/>
      <c r="X148" s="155"/>
      <c r="Y148" s="155"/>
      <c r="Z148" s="155"/>
      <c r="AA148" s="155"/>
      <c r="AC148" s="143"/>
      <c r="AD148" s="143"/>
    </row>
    <row r="149" spans="1:30" s="150" customFormat="1" x14ac:dyDescent="0.25">
      <c r="A149" s="153"/>
      <c r="B149" s="153"/>
      <c r="C149" s="153"/>
      <c r="D149" s="153"/>
      <c r="E149" s="153"/>
      <c r="F149" s="153"/>
      <c r="G149" s="153"/>
      <c r="H149" s="153"/>
      <c r="I149" s="153"/>
      <c r="J149" s="153"/>
      <c r="K149" s="154"/>
      <c r="P149" s="155"/>
      <c r="Q149" s="155"/>
      <c r="R149" s="155"/>
      <c r="S149" s="155"/>
      <c r="T149" s="155"/>
      <c r="U149" s="155"/>
      <c r="V149" s="155"/>
      <c r="W149" s="155"/>
      <c r="X149" s="155"/>
      <c r="Y149" s="155"/>
      <c r="Z149" s="155"/>
      <c r="AA149" s="155"/>
      <c r="AC149" s="143"/>
      <c r="AD149" s="143"/>
    </row>
    <row r="150" spans="1:30" s="150" customFormat="1" x14ac:dyDescent="0.25">
      <c r="A150" s="153"/>
      <c r="B150" s="153"/>
      <c r="C150" s="153"/>
      <c r="D150" s="153"/>
      <c r="E150" s="153"/>
      <c r="F150" s="153"/>
      <c r="G150" s="153"/>
      <c r="H150" s="153"/>
      <c r="I150" s="153"/>
      <c r="J150" s="153"/>
      <c r="K150" s="154"/>
      <c r="P150" s="155"/>
      <c r="Q150" s="155"/>
      <c r="R150" s="155"/>
      <c r="S150" s="155"/>
      <c r="T150" s="155"/>
      <c r="U150" s="155"/>
      <c r="V150" s="155"/>
      <c r="W150" s="155"/>
      <c r="X150" s="155"/>
      <c r="Y150" s="155"/>
      <c r="Z150" s="155"/>
      <c r="AA150" s="155"/>
      <c r="AC150" s="143"/>
      <c r="AD150" s="143"/>
    </row>
    <row r="151" spans="1:30" s="150" customFormat="1" x14ac:dyDescent="0.25">
      <c r="A151" s="153"/>
      <c r="B151" s="153"/>
      <c r="C151" s="153"/>
      <c r="D151" s="153"/>
      <c r="E151" s="153"/>
      <c r="F151" s="153"/>
      <c r="G151" s="153"/>
      <c r="H151" s="153"/>
      <c r="I151" s="153"/>
      <c r="J151" s="153"/>
      <c r="K151" s="154"/>
      <c r="P151" s="155"/>
      <c r="Q151" s="155"/>
      <c r="R151" s="155"/>
      <c r="S151" s="155"/>
      <c r="T151" s="155"/>
      <c r="U151" s="155"/>
      <c r="V151" s="155"/>
      <c r="W151" s="155"/>
      <c r="X151" s="155"/>
      <c r="Y151" s="155"/>
      <c r="Z151" s="155"/>
      <c r="AA151" s="155"/>
      <c r="AC151" s="143"/>
      <c r="AD151" s="143"/>
    </row>
    <row r="152" spans="1:30" s="150" customFormat="1" x14ac:dyDescent="0.25">
      <c r="A152" s="153"/>
      <c r="B152" s="153"/>
      <c r="C152" s="153"/>
      <c r="D152" s="153"/>
      <c r="E152" s="153"/>
      <c r="F152" s="153"/>
      <c r="G152" s="153"/>
      <c r="H152" s="153"/>
      <c r="I152" s="153"/>
      <c r="J152" s="153"/>
      <c r="K152" s="154"/>
      <c r="P152" s="155"/>
      <c r="Q152" s="155"/>
      <c r="R152" s="155"/>
      <c r="S152" s="155"/>
      <c r="T152" s="155"/>
      <c r="U152" s="155"/>
      <c r="V152" s="155"/>
      <c r="W152" s="155"/>
      <c r="X152" s="155"/>
      <c r="Y152" s="155"/>
      <c r="Z152" s="155"/>
      <c r="AA152" s="155"/>
      <c r="AC152" s="143"/>
      <c r="AD152" s="143"/>
    </row>
    <row r="153" spans="1:30" s="150" customFormat="1" x14ac:dyDescent="0.25">
      <c r="A153" s="153"/>
      <c r="B153" s="153"/>
      <c r="C153" s="153"/>
      <c r="D153" s="153"/>
      <c r="E153" s="153"/>
      <c r="F153" s="153"/>
      <c r="G153" s="153"/>
      <c r="H153" s="153"/>
      <c r="I153" s="153"/>
      <c r="J153" s="153"/>
      <c r="K153" s="154"/>
      <c r="P153" s="155"/>
      <c r="Q153" s="155"/>
      <c r="R153" s="155"/>
      <c r="S153" s="155"/>
      <c r="T153" s="155"/>
      <c r="U153" s="155"/>
      <c r="V153" s="155"/>
      <c r="W153" s="155"/>
      <c r="X153" s="155"/>
      <c r="Y153" s="155"/>
      <c r="Z153" s="155"/>
      <c r="AA153" s="155"/>
      <c r="AC153" s="143"/>
      <c r="AD153" s="143"/>
    </row>
    <row r="154" spans="1:30" s="150" customFormat="1" x14ac:dyDescent="0.25">
      <c r="A154" s="153"/>
      <c r="B154" s="153"/>
      <c r="C154" s="153"/>
      <c r="D154" s="153"/>
      <c r="E154" s="153"/>
      <c r="F154" s="153"/>
      <c r="G154" s="153"/>
      <c r="H154" s="153"/>
      <c r="I154" s="153"/>
      <c r="J154" s="153"/>
      <c r="K154" s="154"/>
      <c r="P154" s="155"/>
      <c r="Q154" s="155"/>
      <c r="R154" s="155"/>
      <c r="S154" s="155"/>
      <c r="T154" s="155"/>
      <c r="U154" s="155"/>
      <c r="V154" s="155"/>
      <c r="W154" s="155"/>
      <c r="X154" s="155"/>
      <c r="Y154" s="155"/>
      <c r="Z154" s="155"/>
      <c r="AA154" s="155"/>
      <c r="AC154" s="143"/>
      <c r="AD154" s="143"/>
    </row>
    <row r="155" spans="1:30" s="150" customFormat="1" x14ac:dyDescent="0.25">
      <c r="A155" s="153"/>
      <c r="B155" s="153"/>
      <c r="C155" s="153"/>
      <c r="D155" s="153"/>
      <c r="E155" s="153"/>
      <c r="F155" s="153"/>
      <c r="G155" s="153"/>
      <c r="H155" s="153"/>
      <c r="I155" s="153"/>
      <c r="J155" s="153"/>
      <c r="K155" s="154"/>
      <c r="P155" s="155"/>
      <c r="Q155" s="155"/>
      <c r="R155" s="155"/>
      <c r="S155" s="155"/>
      <c r="T155" s="155"/>
      <c r="U155" s="155"/>
      <c r="V155" s="155"/>
      <c r="W155" s="155"/>
      <c r="X155" s="155"/>
      <c r="Y155" s="155"/>
      <c r="Z155" s="155"/>
      <c r="AA155" s="155"/>
      <c r="AC155" s="143"/>
      <c r="AD155" s="143"/>
    </row>
    <row r="156" spans="1:30" s="150" customFormat="1" x14ac:dyDescent="0.25">
      <c r="A156" s="153"/>
      <c r="B156" s="153"/>
      <c r="C156" s="153"/>
      <c r="D156" s="153"/>
      <c r="E156" s="153"/>
      <c r="F156" s="153"/>
      <c r="G156" s="153"/>
      <c r="H156" s="153"/>
      <c r="I156" s="153"/>
      <c r="J156" s="153"/>
      <c r="K156" s="154"/>
      <c r="P156" s="155"/>
      <c r="Q156" s="155"/>
      <c r="R156" s="155"/>
      <c r="S156" s="155"/>
      <c r="T156" s="155"/>
      <c r="U156" s="155"/>
      <c r="V156" s="155"/>
      <c r="W156" s="155"/>
      <c r="X156" s="155"/>
      <c r="Y156" s="155"/>
      <c r="Z156" s="155"/>
      <c r="AA156" s="155"/>
      <c r="AC156" s="143"/>
      <c r="AD156" s="143"/>
    </row>
    <row r="157" spans="1:30" s="150" customFormat="1" x14ac:dyDescent="0.25">
      <c r="A157" s="153"/>
      <c r="B157" s="153"/>
      <c r="C157" s="153"/>
      <c r="D157" s="153"/>
      <c r="E157" s="153"/>
      <c r="F157" s="153"/>
      <c r="G157" s="153"/>
      <c r="H157" s="153"/>
      <c r="I157" s="153"/>
      <c r="J157" s="153"/>
      <c r="K157" s="154"/>
      <c r="P157" s="155"/>
      <c r="Q157" s="155"/>
      <c r="R157" s="155"/>
      <c r="S157" s="155"/>
      <c r="T157" s="155"/>
      <c r="U157" s="155"/>
      <c r="V157" s="155"/>
      <c r="W157" s="155"/>
      <c r="X157" s="155"/>
      <c r="Y157" s="155"/>
      <c r="Z157" s="155"/>
      <c r="AA157" s="155"/>
      <c r="AC157" s="143"/>
      <c r="AD157" s="143"/>
    </row>
    <row r="158" spans="1:30" s="150" customFormat="1" x14ac:dyDescent="0.25">
      <c r="A158" s="153"/>
      <c r="B158" s="153"/>
      <c r="C158" s="153"/>
      <c r="D158" s="153"/>
      <c r="E158" s="153"/>
      <c r="F158" s="153"/>
      <c r="G158" s="153"/>
      <c r="H158" s="153"/>
      <c r="I158" s="153"/>
      <c r="J158" s="153"/>
      <c r="K158" s="154"/>
      <c r="P158" s="155"/>
      <c r="Q158" s="155"/>
      <c r="R158" s="155"/>
      <c r="S158" s="155"/>
      <c r="T158" s="155"/>
      <c r="U158" s="155"/>
      <c r="V158" s="155"/>
      <c r="W158" s="155"/>
      <c r="X158" s="155"/>
      <c r="Y158" s="155"/>
      <c r="Z158" s="155"/>
      <c r="AA158" s="155"/>
      <c r="AC158" s="143"/>
      <c r="AD158" s="143"/>
    </row>
    <row r="159" spans="1:30" s="150" customFormat="1" x14ac:dyDescent="0.25">
      <c r="A159" s="153"/>
      <c r="B159" s="153"/>
      <c r="C159" s="153"/>
      <c r="D159" s="153"/>
      <c r="E159" s="153"/>
      <c r="F159" s="153"/>
      <c r="G159" s="153"/>
      <c r="H159" s="153"/>
      <c r="I159" s="153"/>
      <c r="J159" s="153"/>
      <c r="K159" s="154"/>
      <c r="P159" s="155"/>
      <c r="Q159" s="155"/>
      <c r="R159" s="155"/>
      <c r="S159" s="155"/>
      <c r="T159" s="155"/>
      <c r="U159" s="155"/>
      <c r="V159" s="155"/>
      <c r="W159" s="155"/>
      <c r="X159" s="155"/>
      <c r="Y159" s="155"/>
      <c r="Z159" s="155"/>
      <c r="AA159" s="155"/>
      <c r="AC159" s="143"/>
      <c r="AD159" s="143"/>
    </row>
    <row r="160" spans="1:30" s="150" customFormat="1" x14ac:dyDescent="0.25">
      <c r="A160" s="153"/>
      <c r="B160" s="153"/>
      <c r="C160" s="153"/>
      <c r="D160" s="153"/>
      <c r="E160" s="153"/>
      <c r="F160" s="153"/>
      <c r="G160" s="153"/>
      <c r="H160" s="153"/>
      <c r="I160" s="153"/>
      <c r="J160" s="153"/>
      <c r="K160" s="154"/>
      <c r="P160" s="155"/>
      <c r="Q160" s="155"/>
      <c r="R160" s="155"/>
      <c r="S160" s="155"/>
      <c r="T160" s="155"/>
      <c r="U160" s="155"/>
      <c r="V160" s="155"/>
      <c r="W160" s="155"/>
      <c r="X160" s="155"/>
      <c r="Y160" s="155"/>
      <c r="Z160" s="155"/>
      <c r="AA160" s="155"/>
      <c r="AC160" s="143"/>
      <c r="AD160" s="143"/>
    </row>
    <row r="161" spans="1:30" s="150" customFormat="1" x14ac:dyDescent="0.25">
      <c r="A161" s="153"/>
      <c r="B161" s="153"/>
      <c r="C161" s="153"/>
      <c r="D161" s="153"/>
      <c r="E161" s="153"/>
      <c r="F161" s="153"/>
      <c r="G161" s="153"/>
      <c r="H161" s="153"/>
      <c r="I161" s="153"/>
      <c r="J161" s="153"/>
      <c r="K161" s="154"/>
      <c r="P161" s="155"/>
      <c r="Q161" s="155"/>
      <c r="R161" s="155"/>
      <c r="S161" s="155"/>
      <c r="T161" s="155"/>
      <c r="U161" s="155"/>
      <c r="V161" s="155"/>
      <c r="W161" s="155"/>
      <c r="X161" s="155"/>
      <c r="Y161" s="155"/>
      <c r="Z161" s="155"/>
      <c r="AA161" s="155"/>
      <c r="AC161" s="143"/>
      <c r="AD161" s="143"/>
    </row>
    <row r="162" spans="1:30" s="150" customFormat="1" x14ac:dyDescent="0.25">
      <c r="A162" s="153"/>
      <c r="B162" s="153"/>
      <c r="C162" s="153"/>
      <c r="D162" s="153"/>
      <c r="E162" s="153"/>
      <c r="F162" s="153"/>
      <c r="G162" s="153"/>
      <c r="H162" s="153"/>
      <c r="I162" s="153"/>
      <c r="J162" s="153"/>
      <c r="K162" s="154"/>
      <c r="P162" s="155"/>
      <c r="Q162" s="155"/>
      <c r="R162" s="155"/>
      <c r="S162" s="155"/>
      <c r="T162" s="155"/>
      <c r="U162" s="155"/>
      <c r="V162" s="155"/>
      <c r="W162" s="155"/>
      <c r="X162" s="155"/>
      <c r="Y162" s="155"/>
      <c r="Z162" s="155"/>
      <c r="AA162" s="155"/>
      <c r="AC162" s="143"/>
      <c r="AD162" s="143"/>
    </row>
    <row r="163" spans="1:30" s="150" customFormat="1" x14ac:dyDescent="0.25">
      <c r="A163" s="153"/>
      <c r="B163" s="153"/>
      <c r="C163" s="153"/>
      <c r="D163" s="153"/>
      <c r="E163" s="153"/>
      <c r="F163" s="153"/>
      <c r="G163" s="153"/>
      <c r="H163" s="153"/>
      <c r="I163" s="153"/>
      <c r="J163" s="153"/>
      <c r="K163" s="154"/>
      <c r="P163" s="155"/>
      <c r="Q163" s="155"/>
      <c r="R163" s="155"/>
      <c r="S163" s="155"/>
      <c r="T163" s="155"/>
      <c r="U163" s="155"/>
      <c r="V163" s="155"/>
      <c r="W163" s="155"/>
      <c r="X163" s="155"/>
      <c r="Y163" s="155"/>
      <c r="Z163" s="155"/>
      <c r="AA163" s="155"/>
      <c r="AC163" s="143"/>
      <c r="AD163" s="143"/>
    </row>
    <row r="164" spans="1:30" s="150" customFormat="1" x14ac:dyDescent="0.25">
      <c r="A164" s="153"/>
      <c r="B164" s="153"/>
      <c r="C164" s="153"/>
      <c r="D164" s="153"/>
      <c r="E164" s="153"/>
      <c r="F164" s="153"/>
      <c r="G164" s="153"/>
      <c r="H164" s="153"/>
      <c r="I164" s="153"/>
      <c r="J164" s="153"/>
      <c r="K164" s="154"/>
      <c r="P164" s="155"/>
      <c r="Q164" s="155"/>
      <c r="R164" s="155"/>
      <c r="S164" s="155"/>
      <c r="T164" s="155"/>
      <c r="U164" s="155"/>
      <c r="V164" s="155"/>
      <c r="W164" s="155"/>
      <c r="X164" s="155"/>
      <c r="Y164" s="155"/>
      <c r="Z164" s="155"/>
      <c r="AA164" s="155"/>
      <c r="AC164" s="143"/>
      <c r="AD164" s="143"/>
    </row>
    <row r="165" spans="1:30" s="150" customFormat="1" x14ac:dyDescent="0.25">
      <c r="A165" s="153"/>
      <c r="B165" s="153"/>
      <c r="C165" s="153"/>
      <c r="D165" s="153"/>
      <c r="E165" s="153"/>
      <c r="F165" s="153"/>
      <c r="G165" s="153"/>
      <c r="H165" s="153"/>
      <c r="I165" s="153"/>
      <c r="J165" s="153"/>
      <c r="K165" s="154"/>
      <c r="P165" s="155"/>
      <c r="Q165" s="155"/>
      <c r="R165" s="155"/>
      <c r="S165" s="155"/>
      <c r="T165" s="155"/>
      <c r="U165" s="155"/>
      <c r="V165" s="155"/>
      <c r="W165" s="155"/>
      <c r="X165" s="155"/>
      <c r="Y165" s="155"/>
      <c r="Z165" s="155"/>
      <c r="AA165" s="155"/>
      <c r="AC165" s="143"/>
      <c r="AD165" s="143"/>
    </row>
    <row r="166" spans="1:30" s="81" customFormat="1" x14ac:dyDescent="0.25">
      <c r="A166" s="79"/>
      <c r="B166" s="79"/>
      <c r="C166" s="79"/>
      <c r="D166" s="79"/>
      <c r="E166" s="79"/>
      <c r="F166" s="79"/>
      <c r="G166" s="79"/>
      <c r="H166" s="79"/>
      <c r="I166" s="79"/>
      <c r="J166" s="79"/>
      <c r="K166" s="80"/>
      <c r="P166" s="82"/>
      <c r="Q166" s="82"/>
      <c r="R166" s="82"/>
      <c r="S166" s="82"/>
      <c r="T166" s="82"/>
      <c r="U166" s="82"/>
      <c r="V166" s="82"/>
      <c r="W166" s="82"/>
      <c r="X166" s="82"/>
      <c r="Y166" s="82"/>
      <c r="Z166" s="82"/>
      <c r="AA166" s="82"/>
      <c r="AC166" s="143"/>
      <c r="AD166" s="143"/>
    </row>
    <row r="167" spans="1:30" s="81" customFormat="1" x14ac:dyDescent="0.25">
      <c r="A167" s="79"/>
      <c r="B167" s="79"/>
      <c r="C167" s="79"/>
      <c r="D167" s="79"/>
      <c r="E167" s="79"/>
      <c r="F167" s="79"/>
      <c r="G167" s="79"/>
      <c r="H167" s="79"/>
      <c r="I167" s="79"/>
      <c r="J167" s="79"/>
      <c r="K167" s="80"/>
      <c r="P167" s="82"/>
      <c r="Q167" s="82"/>
      <c r="R167" s="82"/>
      <c r="S167" s="82"/>
      <c r="T167" s="82"/>
      <c r="U167" s="82"/>
      <c r="V167" s="82"/>
      <c r="W167" s="82"/>
      <c r="X167" s="82"/>
      <c r="Y167" s="82"/>
      <c r="Z167" s="82"/>
      <c r="AA167" s="82"/>
      <c r="AC167" s="143"/>
      <c r="AD167" s="143"/>
    </row>
    <row r="168" spans="1:30" s="81" customFormat="1" x14ac:dyDescent="0.25">
      <c r="A168" s="79"/>
      <c r="B168" s="79"/>
      <c r="C168" s="79"/>
      <c r="D168" s="79"/>
      <c r="E168" s="79"/>
      <c r="F168" s="79"/>
      <c r="G168" s="79"/>
      <c r="H168" s="79"/>
      <c r="I168" s="79"/>
      <c r="J168" s="79"/>
      <c r="K168" s="80"/>
      <c r="P168" s="82"/>
      <c r="Q168" s="82"/>
      <c r="R168" s="82"/>
      <c r="S168" s="82"/>
      <c r="T168" s="82"/>
      <c r="U168" s="82"/>
      <c r="V168" s="82"/>
      <c r="W168" s="82"/>
      <c r="X168" s="82"/>
      <c r="Y168" s="82"/>
      <c r="Z168" s="82"/>
      <c r="AA168" s="82"/>
      <c r="AC168" s="143"/>
      <c r="AD168" s="143"/>
    </row>
    <row r="169" spans="1:30" s="81" customFormat="1" x14ac:dyDescent="0.25">
      <c r="A169" s="79"/>
      <c r="B169" s="79"/>
      <c r="C169" s="79"/>
      <c r="D169" s="79"/>
      <c r="E169" s="79"/>
      <c r="F169" s="79"/>
      <c r="G169" s="79"/>
      <c r="H169" s="79"/>
      <c r="I169" s="79"/>
      <c r="J169" s="79"/>
      <c r="K169" s="80"/>
      <c r="P169" s="82"/>
      <c r="Q169" s="82"/>
      <c r="R169" s="82"/>
      <c r="S169" s="82"/>
      <c r="T169" s="82"/>
      <c r="U169" s="82"/>
      <c r="V169" s="82"/>
      <c r="W169" s="82"/>
      <c r="X169" s="82"/>
      <c r="Y169" s="82"/>
      <c r="Z169" s="82"/>
      <c r="AA169" s="82"/>
      <c r="AC169" s="143"/>
      <c r="AD169" s="143"/>
    </row>
    <row r="170" spans="1:30" s="81" customFormat="1" x14ac:dyDescent="0.25">
      <c r="A170" s="79"/>
      <c r="B170" s="79"/>
      <c r="C170" s="79"/>
      <c r="D170" s="79"/>
      <c r="E170" s="79"/>
      <c r="F170" s="79"/>
      <c r="G170" s="79"/>
      <c r="H170" s="79"/>
      <c r="I170" s="79"/>
      <c r="J170" s="79"/>
      <c r="K170" s="80"/>
      <c r="P170" s="82"/>
      <c r="Q170" s="82"/>
      <c r="R170" s="82"/>
      <c r="S170" s="82"/>
      <c r="T170" s="82"/>
      <c r="U170" s="82"/>
      <c r="V170" s="82"/>
      <c r="W170" s="82"/>
      <c r="X170" s="82"/>
      <c r="Y170" s="82"/>
      <c r="Z170" s="82"/>
      <c r="AA170" s="82"/>
      <c r="AC170" s="143"/>
      <c r="AD170" s="143"/>
    </row>
    <row r="171" spans="1:30" s="81" customFormat="1" x14ac:dyDescent="0.25">
      <c r="A171" s="79"/>
      <c r="B171" s="79"/>
      <c r="C171" s="79"/>
      <c r="D171" s="79"/>
      <c r="E171" s="79"/>
      <c r="F171" s="79"/>
      <c r="G171" s="79"/>
      <c r="H171" s="79"/>
      <c r="I171" s="79"/>
      <c r="J171" s="79"/>
      <c r="K171" s="80"/>
      <c r="P171" s="82"/>
      <c r="Q171" s="82"/>
      <c r="R171" s="82"/>
      <c r="S171" s="82"/>
      <c r="T171" s="82"/>
      <c r="U171" s="82"/>
      <c r="V171" s="82"/>
      <c r="W171" s="82"/>
      <c r="X171" s="82"/>
      <c r="Y171" s="82"/>
      <c r="Z171" s="82"/>
      <c r="AA171" s="82"/>
      <c r="AC171" s="143"/>
      <c r="AD171" s="143"/>
    </row>
    <row r="172" spans="1:30" s="81" customFormat="1" x14ac:dyDescent="0.25">
      <c r="A172" s="79"/>
      <c r="B172" s="79"/>
      <c r="C172" s="79"/>
      <c r="D172" s="79"/>
      <c r="E172" s="79"/>
      <c r="F172" s="79"/>
      <c r="G172" s="79"/>
      <c r="H172" s="79"/>
      <c r="I172" s="79"/>
      <c r="J172" s="79"/>
      <c r="K172" s="80"/>
      <c r="P172" s="82"/>
      <c r="Q172" s="82"/>
      <c r="R172" s="82"/>
      <c r="S172" s="82"/>
      <c r="T172" s="82"/>
      <c r="U172" s="82"/>
      <c r="V172" s="82"/>
      <c r="W172" s="82"/>
      <c r="X172" s="82"/>
      <c r="Y172" s="82"/>
      <c r="Z172" s="82"/>
      <c r="AA172" s="82"/>
      <c r="AC172" s="143"/>
      <c r="AD172" s="143"/>
    </row>
    <row r="173" spans="1:30" s="81" customFormat="1" x14ac:dyDescent="0.25">
      <c r="A173" s="79"/>
      <c r="B173" s="79"/>
      <c r="C173" s="79"/>
      <c r="D173" s="79"/>
      <c r="E173" s="79"/>
      <c r="F173" s="79"/>
      <c r="G173" s="79"/>
      <c r="H173" s="79"/>
      <c r="I173" s="79"/>
      <c r="J173" s="79"/>
      <c r="K173" s="80"/>
      <c r="P173" s="82"/>
      <c r="Q173" s="82"/>
      <c r="R173" s="82"/>
      <c r="S173" s="82"/>
      <c r="T173" s="82"/>
      <c r="U173" s="82"/>
      <c r="V173" s="82"/>
      <c r="W173" s="82"/>
      <c r="X173" s="82"/>
      <c r="Y173" s="82"/>
      <c r="Z173" s="82"/>
      <c r="AA173" s="82"/>
      <c r="AC173" s="143"/>
      <c r="AD173" s="143"/>
    </row>
    <row r="174" spans="1:30" s="81" customFormat="1" x14ac:dyDescent="0.25">
      <c r="A174" s="79"/>
      <c r="B174" s="79"/>
      <c r="C174" s="79"/>
      <c r="D174" s="79"/>
      <c r="E174" s="79"/>
      <c r="F174" s="79"/>
      <c r="G174" s="79"/>
      <c r="H174" s="79"/>
      <c r="I174" s="79"/>
      <c r="J174" s="79"/>
      <c r="K174" s="80"/>
      <c r="P174" s="82"/>
      <c r="Q174" s="82"/>
      <c r="R174" s="82"/>
      <c r="S174" s="82"/>
      <c r="T174" s="82"/>
      <c r="U174" s="82"/>
      <c r="V174" s="82"/>
      <c r="W174" s="82"/>
      <c r="X174" s="82"/>
      <c r="Y174" s="82"/>
      <c r="Z174" s="82"/>
      <c r="AA174" s="82"/>
      <c r="AC174" s="143"/>
      <c r="AD174" s="143"/>
    </row>
    <row r="175" spans="1:30" s="81" customFormat="1" x14ac:dyDescent="0.25">
      <c r="A175" s="79"/>
      <c r="B175" s="79"/>
      <c r="C175" s="79"/>
      <c r="D175" s="79"/>
      <c r="E175" s="79"/>
      <c r="F175" s="79"/>
      <c r="G175" s="79"/>
      <c r="H175" s="79"/>
      <c r="I175" s="79"/>
      <c r="J175" s="79"/>
      <c r="K175" s="80"/>
      <c r="P175" s="82"/>
      <c r="Q175" s="82"/>
      <c r="R175" s="82"/>
      <c r="S175" s="82"/>
      <c r="T175" s="82"/>
      <c r="U175" s="82"/>
      <c r="V175" s="82"/>
      <c r="W175" s="82"/>
      <c r="X175" s="82"/>
      <c r="Y175" s="82"/>
      <c r="Z175" s="82"/>
      <c r="AA175" s="82"/>
      <c r="AC175" s="143"/>
      <c r="AD175" s="143"/>
    </row>
    <row r="176" spans="1:30" s="81" customFormat="1" x14ac:dyDescent="0.25">
      <c r="A176" s="79"/>
      <c r="B176" s="79"/>
      <c r="C176" s="79"/>
      <c r="D176" s="79"/>
      <c r="E176" s="79"/>
      <c r="F176" s="79"/>
      <c r="G176" s="79"/>
      <c r="H176" s="79"/>
      <c r="I176" s="79"/>
      <c r="J176" s="79"/>
      <c r="K176" s="80"/>
      <c r="P176" s="82"/>
      <c r="Q176" s="82"/>
      <c r="R176" s="82"/>
      <c r="S176" s="82"/>
      <c r="T176" s="82"/>
      <c r="U176" s="82"/>
      <c r="V176" s="82"/>
      <c r="W176" s="82"/>
      <c r="X176" s="82"/>
      <c r="Y176" s="82"/>
      <c r="Z176" s="82"/>
      <c r="AA176" s="82"/>
      <c r="AC176" s="143"/>
      <c r="AD176" s="143"/>
    </row>
    <row r="177" spans="1:30" s="81" customFormat="1" x14ac:dyDescent="0.25">
      <c r="A177" s="79"/>
      <c r="B177" s="79"/>
      <c r="C177" s="79"/>
      <c r="D177" s="79"/>
      <c r="E177" s="79"/>
      <c r="F177" s="79"/>
      <c r="G177" s="79"/>
      <c r="H177" s="79"/>
      <c r="I177" s="79"/>
      <c r="J177" s="79"/>
      <c r="K177" s="80"/>
      <c r="P177" s="82"/>
      <c r="Q177" s="82"/>
      <c r="R177" s="82"/>
      <c r="S177" s="82"/>
      <c r="T177" s="82"/>
      <c r="U177" s="82"/>
      <c r="V177" s="82"/>
      <c r="W177" s="82"/>
      <c r="X177" s="82"/>
      <c r="Y177" s="82"/>
      <c r="Z177" s="82"/>
      <c r="AA177" s="82"/>
      <c r="AC177" s="143"/>
      <c r="AD177" s="143"/>
    </row>
    <row r="178" spans="1:30" s="81" customFormat="1" x14ac:dyDescent="0.25">
      <c r="A178" s="79"/>
      <c r="B178" s="79"/>
      <c r="C178" s="79"/>
      <c r="D178" s="79"/>
      <c r="E178" s="79"/>
      <c r="F178" s="79"/>
      <c r="G178" s="79"/>
      <c r="H178" s="79"/>
      <c r="I178" s="79"/>
      <c r="J178" s="79"/>
      <c r="K178" s="80"/>
      <c r="P178" s="82"/>
      <c r="Q178" s="82"/>
      <c r="R178" s="82"/>
      <c r="S178" s="82"/>
      <c r="T178" s="82"/>
      <c r="U178" s="82"/>
      <c r="V178" s="82"/>
      <c r="W178" s="82"/>
      <c r="X178" s="82"/>
      <c r="Y178" s="82"/>
      <c r="Z178" s="82"/>
      <c r="AA178" s="82"/>
      <c r="AC178" s="143"/>
      <c r="AD178" s="143"/>
    </row>
    <row r="179" spans="1:30" s="81" customFormat="1" x14ac:dyDescent="0.25">
      <c r="A179" s="79"/>
      <c r="B179" s="79"/>
      <c r="C179" s="79"/>
      <c r="D179" s="79"/>
      <c r="E179" s="79"/>
      <c r="F179" s="79"/>
      <c r="G179" s="79"/>
      <c r="H179" s="79"/>
      <c r="I179" s="79"/>
      <c r="J179" s="79"/>
      <c r="K179" s="80"/>
      <c r="P179" s="82"/>
      <c r="Q179" s="82"/>
      <c r="R179" s="82"/>
      <c r="S179" s="82"/>
      <c r="T179" s="82"/>
      <c r="U179" s="82"/>
      <c r="V179" s="82"/>
      <c r="W179" s="82"/>
      <c r="X179" s="82"/>
      <c r="Y179" s="82"/>
      <c r="Z179" s="82"/>
      <c r="AA179" s="82"/>
      <c r="AC179" s="143"/>
      <c r="AD179" s="143"/>
    </row>
    <row r="180" spans="1:30" s="81" customFormat="1" x14ac:dyDescent="0.25">
      <c r="A180" s="79"/>
      <c r="B180" s="79"/>
      <c r="C180" s="79"/>
      <c r="D180" s="79"/>
      <c r="E180" s="79"/>
      <c r="F180" s="79"/>
      <c r="G180" s="79"/>
      <c r="H180" s="79"/>
      <c r="I180" s="79"/>
      <c r="J180" s="79"/>
      <c r="K180" s="80"/>
      <c r="P180" s="82"/>
      <c r="Q180" s="82"/>
      <c r="R180" s="82"/>
      <c r="S180" s="82"/>
      <c r="T180" s="82"/>
      <c r="U180" s="82"/>
      <c r="V180" s="82"/>
      <c r="W180" s="82"/>
      <c r="X180" s="82"/>
      <c r="Y180" s="82"/>
      <c r="Z180" s="82"/>
      <c r="AA180" s="82"/>
      <c r="AC180" s="143"/>
      <c r="AD180" s="143"/>
    </row>
    <row r="181" spans="1:30" s="81" customFormat="1" x14ac:dyDescent="0.25">
      <c r="A181" s="79"/>
      <c r="B181" s="79"/>
      <c r="C181" s="79"/>
      <c r="D181" s="79"/>
      <c r="E181" s="79"/>
      <c r="F181" s="79"/>
      <c r="G181" s="79"/>
      <c r="H181" s="79"/>
      <c r="I181" s="79"/>
      <c r="J181" s="79"/>
      <c r="K181" s="80"/>
      <c r="P181" s="82"/>
      <c r="Q181" s="82"/>
      <c r="R181" s="82"/>
      <c r="S181" s="82"/>
      <c r="T181" s="82"/>
      <c r="U181" s="82"/>
      <c r="V181" s="82"/>
      <c r="W181" s="82"/>
      <c r="X181" s="82"/>
      <c r="Y181" s="82"/>
      <c r="Z181" s="82"/>
      <c r="AA181" s="82"/>
      <c r="AC181" s="143"/>
      <c r="AD181" s="143"/>
    </row>
    <row r="182" spans="1:30" s="81" customFormat="1" x14ac:dyDescent="0.25">
      <c r="A182" s="79"/>
      <c r="B182" s="79"/>
      <c r="C182" s="79"/>
      <c r="D182" s="79"/>
      <c r="E182" s="79"/>
      <c r="F182" s="79"/>
      <c r="G182" s="79"/>
      <c r="H182" s="79"/>
      <c r="I182" s="79"/>
      <c r="J182" s="79"/>
      <c r="K182" s="80"/>
      <c r="P182" s="82"/>
      <c r="Q182" s="82"/>
      <c r="R182" s="82"/>
      <c r="S182" s="82"/>
      <c r="T182" s="82"/>
      <c r="U182" s="82"/>
      <c r="V182" s="82"/>
      <c r="W182" s="82"/>
      <c r="X182" s="82"/>
      <c r="Y182" s="82"/>
      <c r="Z182" s="82"/>
      <c r="AA182" s="82"/>
      <c r="AC182" s="143"/>
      <c r="AD182" s="143"/>
    </row>
    <row r="183" spans="1:30" s="81" customFormat="1" x14ac:dyDescent="0.25">
      <c r="A183" s="79"/>
      <c r="B183" s="79"/>
      <c r="C183" s="79"/>
      <c r="D183" s="79"/>
      <c r="E183" s="79"/>
      <c r="F183" s="79"/>
      <c r="G183" s="79"/>
      <c r="H183" s="79"/>
      <c r="I183" s="79"/>
      <c r="J183" s="79"/>
      <c r="K183" s="80"/>
      <c r="P183" s="82"/>
      <c r="Q183" s="82"/>
      <c r="R183" s="82"/>
      <c r="S183" s="82"/>
      <c r="T183" s="82"/>
      <c r="U183" s="82"/>
      <c r="V183" s="82"/>
      <c r="W183" s="82"/>
      <c r="X183" s="82"/>
      <c r="Y183" s="82"/>
      <c r="Z183" s="82"/>
      <c r="AA183" s="82"/>
      <c r="AC183" s="143"/>
      <c r="AD183" s="143"/>
    </row>
    <row r="184" spans="1:30" s="81" customFormat="1" x14ac:dyDescent="0.25">
      <c r="A184" s="79"/>
      <c r="B184" s="79"/>
      <c r="C184" s="79"/>
      <c r="D184" s="79"/>
      <c r="E184" s="79"/>
      <c r="F184" s="79"/>
      <c r="G184" s="79"/>
      <c r="H184" s="79"/>
      <c r="I184" s="79"/>
      <c r="J184" s="79"/>
      <c r="K184" s="80"/>
      <c r="P184" s="82"/>
      <c r="Q184" s="82"/>
      <c r="R184" s="82"/>
      <c r="S184" s="82"/>
      <c r="T184" s="82"/>
      <c r="U184" s="82"/>
      <c r="V184" s="82"/>
      <c r="W184" s="82"/>
      <c r="X184" s="82"/>
      <c r="Y184" s="82"/>
      <c r="Z184" s="82"/>
      <c r="AA184" s="82"/>
      <c r="AC184" s="143"/>
      <c r="AD184" s="143"/>
    </row>
    <row r="185" spans="1:30" s="81" customFormat="1" x14ac:dyDescent="0.25">
      <c r="A185" s="79"/>
      <c r="B185" s="79"/>
      <c r="C185" s="79"/>
      <c r="D185" s="79"/>
      <c r="E185" s="79"/>
      <c r="F185" s="79"/>
      <c r="G185" s="79"/>
      <c r="H185" s="79"/>
      <c r="I185" s="79"/>
      <c r="J185" s="79"/>
      <c r="K185" s="80"/>
      <c r="P185" s="82"/>
      <c r="Q185" s="82"/>
      <c r="R185" s="82"/>
      <c r="S185" s="82"/>
      <c r="T185" s="82"/>
      <c r="U185" s="82"/>
      <c r="V185" s="82"/>
      <c r="W185" s="82"/>
      <c r="X185" s="82"/>
      <c r="Y185" s="82"/>
      <c r="Z185" s="82"/>
      <c r="AA185" s="82"/>
      <c r="AC185" s="143"/>
      <c r="AD185" s="143"/>
    </row>
    <row r="186" spans="1:30" s="81" customFormat="1" x14ac:dyDescent="0.25">
      <c r="A186" s="79"/>
      <c r="B186" s="79"/>
      <c r="C186" s="79"/>
      <c r="D186" s="79"/>
      <c r="E186" s="79"/>
      <c r="F186" s="79"/>
      <c r="G186" s="79"/>
      <c r="H186" s="79"/>
      <c r="I186" s="79"/>
      <c r="J186" s="79"/>
      <c r="K186" s="80"/>
      <c r="P186" s="82"/>
      <c r="Q186" s="82"/>
      <c r="R186" s="82"/>
      <c r="S186" s="82"/>
      <c r="T186" s="82"/>
      <c r="U186" s="82"/>
      <c r="V186" s="82"/>
      <c r="W186" s="82"/>
      <c r="X186" s="82"/>
      <c r="Y186" s="82"/>
      <c r="Z186" s="82"/>
      <c r="AA186" s="82"/>
      <c r="AC186" s="143"/>
      <c r="AD186" s="143"/>
    </row>
    <row r="187" spans="1:30" s="81" customFormat="1" x14ac:dyDescent="0.25">
      <c r="A187" s="79"/>
      <c r="B187" s="79"/>
      <c r="C187" s="79"/>
      <c r="D187" s="79"/>
      <c r="E187" s="79"/>
      <c r="F187" s="79"/>
      <c r="G187" s="79"/>
      <c r="H187" s="79"/>
      <c r="I187" s="79"/>
      <c r="J187" s="79"/>
      <c r="K187" s="80"/>
      <c r="P187" s="82"/>
      <c r="Q187" s="82"/>
      <c r="R187" s="82"/>
      <c r="S187" s="82"/>
      <c r="T187" s="82"/>
      <c r="U187" s="82"/>
      <c r="V187" s="82"/>
      <c r="W187" s="82"/>
      <c r="X187" s="82"/>
      <c r="Y187" s="82"/>
      <c r="Z187" s="82"/>
      <c r="AA187" s="82"/>
      <c r="AC187" s="143"/>
      <c r="AD187" s="143"/>
    </row>
    <row r="188" spans="1:30" s="81" customFormat="1" x14ac:dyDescent="0.25">
      <c r="A188" s="79"/>
      <c r="B188" s="79"/>
      <c r="C188" s="79"/>
      <c r="D188" s="79"/>
      <c r="E188" s="79"/>
      <c r="F188" s="79"/>
      <c r="G188" s="79"/>
      <c r="H188" s="79"/>
      <c r="I188" s="79"/>
      <c r="J188" s="79"/>
      <c r="K188" s="80"/>
      <c r="P188" s="82"/>
      <c r="Q188" s="82"/>
      <c r="R188" s="82"/>
      <c r="S188" s="82"/>
      <c r="T188" s="82"/>
      <c r="U188" s="82"/>
      <c r="V188" s="82"/>
      <c r="W188" s="82"/>
      <c r="X188" s="82"/>
      <c r="Y188" s="82"/>
      <c r="Z188" s="82"/>
      <c r="AA188" s="82"/>
      <c r="AC188" s="143"/>
      <c r="AD188" s="143"/>
    </row>
    <row r="189" spans="1:30" s="81" customFormat="1" x14ac:dyDescent="0.25">
      <c r="A189" s="79"/>
      <c r="B189" s="79"/>
      <c r="C189" s="79"/>
      <c r="D189" s="79"/>
      <c r="E189" s="79"/>
      <c r="F189" s="79"/>
      <c r="G189" s="79"/>
      <c r="H189" s="79"/>
      <c r="I189" s="79"/>
      <c r="J189" s="79"/>
      <c r="K189" s="80"/>
      <c r="P189" s="82"/>
      <c r="Q189" s="82"/>
      <c r="R189" s="82"/>
      <c r="S189" s="82"/>
      <c r="T189" s="82"/>
      <c r="U189" s="82"/>
      <c r="V189" s="82"/>
      <c r="W189" s="82"/>
      <c r="X189" s="82"/>
      <c r="Y189" s="82"/>
      <c r="Z189" s="82"/>
      <c r="AA189" s="82"/>
      <c r="AC189" s="143"/>
      <c r="AD189" s="143"/>
    </row>
    <row r="190" spans="1:30" s="81" customFormat="1" x14ac:dyDescent="0.25">
      <c r="A190" s="79"/>
      <c r="B190" s="79"/>
      <c r="C190" s="79"/>
      <c r="D190" s="79"/>
      <c r="E190" s="79"/>
      <c r="F190" s="79"/>
      <c r="G190" s="79"/>
      <c r="H190" s="79"/>
      <c r="I190" s="79"/>
      <c r="J190" s="79"/>
      <c r="K190" s="80"/>
      <c r="P190" s="82"/>
      <c r="Q190" s="82"/>
      <c r="R190" s="82"/>
      <c r="S190" s="82"/>
      <c r="T190" s="82"/>
      <c r="U190" s="82"/>
      <c r="V190" s="82"/>
      <c r="W190" s="82"/>
      <c r="X190" s="82"/>
      <c r="Y190" s="82"/>
      <c r="Z190" s="82"/>
      <c r="AA190" s="82"/>
      <c r="AC190" s="143"/>
      <c r="AD190" s="143"/>
    </row>
    <row r="191" spans="1:30" s="81" customFormat="1" x14ac:dyDescent="0.25">
      <c r="A191" s="79"/>
      <c r="B191" s="79"/>
      <c r="C191" s="79"/>
      <c r="D191" s="79"/>
      <c r="E191" s="79"/>
      <c r="F191" s="79"/>
      <c r="G191" s="79"/>
      <c r="H191" s="79"/>
      <c r="I191" s="79"/>
      <c r="J191" s="79"/>
      <c r="K191" s="80"/>
      <c r="P191" s="82"/>
      <c r="Q191" s="82"/>
      <c r="R191" s="82"/>
      <c r="S191" s="82"/>
      <c r="T191" s="82"/>
      <c r="U191" s="82"/>
      <c r="V191" s="82"/>
      <c r="W191" s="82"/>
      <c r="X191" s="82"/>
      <c r="Y191" s="82"/>
      <c r="Z191" s="82"/>
      <c r="AA191" s="82"/>
      <c r="AC191" s="143"/>
      <c r="AD191" s="143"/>
    </row>
    <row r="192" spans="1:30" s="81" customFormat="1" x14ac:dyDescent="0.25">
      <c r="A192" s="79"/>
      <c r="B192" s="79"/>
      <c r="C192" s="79"/>
      <c r="D192" s="79"/>
      <c r="E192" s="79"/>
      <c r="F192" s="79"/>
      <c r="G192" s="79"/>
      <c r="H192" s="79"/>
      <c r="I192" s="79"/>
      <c r="J192" s="79"/>
      <c r="K192" s="80"/>
      <c r="P192" s="82"/>
      <c r="Q192" s="82"/>
      <c r="R192" s="82"/>
      <c r="S192" s="82"/>
      <c r="T192" s="82"/>
      <c r="U192" s="82"/>
      <c r="V192" s="82"/>
      <c r="W192" s="82"/>
      <c r="X192" s="82"/>
      <c r="Y192" s="82"/>
      <c r="Z192" s="82"/>
      <c r="AA192" s="82"/>
      <c r="AC192" s="143"/>
      <c r="AD192" s="143"/>
    </row>
    <row r="193" spans="1:30" s="81" customFormat="1" x14ac:dyDescent="0.25">
      <c r="A193" s="79"/>
      <c r="B193" s="79"/>
      <c r="C193" s="79"/>
      <c r="D193" s="79"/>
      <c r="E193" s="79"/>
      <c r="F193" s="79"/>
      <c r="G193" s="79"/>
      <c r="H193" s="79"/>
      <c r="I193" s="79"/>
      <c r="J193" s="79"/>
      <c r="K193" s="80"/>
      <c r="P193" s="82"/>
      <c r="Q193" s="82"/>
      <c r="R193" s="82"/>
      <c r="S193" s="82"/>
      <c r="T193" s="82"/>
      <c r="U193" s="82"/>
      <c r="V193" s="82"/>
      <c r="W193" s="82"/>
      <c r="X193" s="82"/>
      <c r="Y193" s="82"/>
      <c r="Z193" s="82"/>
      <c r="AA193" s="82"/>
      <c r="AC193" s="143"/>
      <c r="AD193" s="143"/>
    </row>
    <row r="194" spans="1:30" s="81" customFormat="1" x14ac:dyDescent="0.25">
      <c r="A194" s="79"/>
      <c r="B194" s="79"/>
      <c r="C194" s="79"/>
      <c r="D194" s="79"/>
      <c r="E194" s="79"/>
      <c r="F194" s="79"/>
      <c r="G194" s="79"/>
      <c r="H194" s="79"/>
      <c r="I194" s="79"/>
      <c r="J194" s="79"/>
      <c r="K194" s="80"/>
      <c r="P194" s="82"/>
      <c r="Q194" s="82"/>
      <c r="R194" s="82"/>
      <c r="S194" s="82"/>
      <c r="T194" s="82"/>
      <c r="U194" s="82"/>
      <c r="V194" s="82"/>
      <c r="W194" s="82"/>
      <c r="X194" s="82"/>
      <c r="Y194" s="82"/>
      <c r="Z194" s="82"/>
      <c r="AA194" s="82"/>
      <c r="AC194" s="143"/>
      <c r="AD194" s="143"/>
    </row>
    <row r="195" spans="1:30" s="81" customFormat="1" x14ac:dyDescent="0.25">
      <c r="A195" s="79"/>
      <c r="B195" s="79"/>
      <c r="C195" s="79"/>
      <c r="D195" s="79"/>
      <c r="E195" s="79"/>
      <c r="F195" s="79"/>
      <c r="G195" s="79"/>
      <c r="H195" s="79"/>
      <c r="I195" s="79"/>
      <c r="J195" s="79"/>
      <c r="K195" s="80"/>
      <c r="P195" s="82"/>
      <c r="Q195" s="82"/>
      <c r="R195" s="82"/>
      <c r="S195" s="82"/>
      <c r="T195" s="82"/>
      <c r="U195" s="82"/>
      <c r="V195" s="82"/>
      <c r="W195" s="82"/>
      <c r="X195" s="82"/>
      <c r="Y195" s="82"/>
      <c r="Z195" s="82"/>
      <c r="AA195" s="82"/>
      <c r="AC195" s="143"/>
      <c r="AD195" s="143"/>
    </row>
    <row r="196" spans="1:30" s="81" customFormat="1" x14ac:dyDescent="0.25">
      <c r="A196" s="79"/>
      <c r="B196" s="79"/>
      <c r="C196" s="79"/>
      <c r="D196" s="79"/>
      <c r="E196" s="79"/>
      <c r="F196" s="79"/>
      <c r="G196" s="79"/>
      <c r="H196" s="79"/>
      <c r="I196" s="79"/>
      <c r="J196" s="79"/>
      <c r="K196" s="80"/>
      <c r="P196" s="82"/>
      <c r="Q196" s="82"/>
      <c r="R196" s="82"/>
      <c r="S196" s="82"/>
      <c r="T196" s="82"/>
      <c r="U196" s="82"/>
      <c r="V196" s="82"/>
      <c r="W196" s="82"/>
      <c r="X196" s="82"/>
      <c r="Y196" s="82"/>
      <c r="Z196" s="82"/>
      <c r="AA196" s="82"/>
      <c r="AC196" s="143"/>
      <c r="AD196" s="143"/>
    </row>
    <row r="197" spans="1:30" s="81" customFormat="1" x14ac:dyDescent="0.25">
      <c r="A197" s="79"/>
      <c r="B197" s="79"/>
      <c r="C197" s="79"/>
      <c r="D197" s="79"/>
      <c r="E197" s="79"/>
      <c r="F197" s="79"/>
      <c r="G197" s="79"/>
      <c r="H197" s="79"/>
      <c r="I197" s="79"/>
      <c r="J197" s="79"/>
      <c r="K197" s="80"/>
      <c r="P197" s="82"/>
      <c r="Q197" s="82"/>
      <c r="R197" s="82"/>
      <c r="S197" s="82"/>
      <c r="T197" s="82"/>
      <c r="U197" s="82"/>
      <c r="V197" s="82"/>
      <c r="W197" s="82"/>
      <c r="X197" s="82"/>
      <c r="Y197" s="82"/>
      <c r="Z197" s="82"/>
      <c r="AA197" s="82"/>
      <c r="AC197" s="143"/>
      <c r="AD197" s="143"/>
    </row>
    <row r="198" spans="1:30" s="81" customFormat="1" x14ac:dyDescent="0.25">
      <c r="A198" s="79"/>
      <c r="B198" s="79"/>
      <c r="C198" s="79"/>
      <c r="D198" s="79"/>
      <c r="E198" s="79"/>
      <c r="F198" s="79"/>
      <c r="G198" s="79"/>
      <c r="H198" s="79"/>
      <c r="I198" s="79"/>
      <c r="J198" s="79"/>
      <c r="K198" s="80"/>
      <c r="P198" s="82"/>
      <c r="Q198" s="82"/>
      <c r="R198" s="82"/>
      <c r="S198" s="82"/>
      <c r="T198" s="82"/>
      <c r="U198" s="82"/>
      <c r="V198" s="82"/>
      <c r="W198" s="82"/>
      <c r="X198" s="82"/>
      <c r="Y198" s="82"/>
      <c r="Z198" s="82"/>
      <c r="AA198" s="82"/>
      <c r="AC198" s="143"/>
      <c r="AD198" s="143"/>
    </row>
    <row r="199" spans="1:30" s="81" customFormat="1" x14ac:dyDescent="0.25">
      <c r="A199" s="79"/>
      <c r="B199" s="79"/>
      <c r="C199" s="79"/>
      <c r="D199" s="79"/>
      <c r="E199" s="79"/>
      <c r="F199" s="79"/>
      <c r="G199" s="79"/>
      <c r="H199" s="79"/>
      <c r="I199" s="79"/>
      <c r="J199" s="79"/>
      <c r="K199" s="80"/>
      <c r="P199" s="82"/>
      <c r="Q199" s="82"/>
      <c r="R199" s="82"/>
      <c r="S199" s="82"/>
      <c r="T199" s="82"/>
      <c r="U199" s="82"/>
      <c r="V199" s="82"/>
      <c r="W199" s="82"/>
      <c r="X199" s="82"/>
      <c r="Y199" s="82"/>
      <c r="Z199" s="82"/>
      <c r="AA199" s="82"/>
      <c r="AC199" s="143"/>
      <c r="AD199" s="143"/>
    </row>
    <row r="200" spans="1:30" s="81" customFormat="1" x14ac:dyDescent="0.25">
      <c r="A200" s="79"/>
      <c r="B200" s="79"/>
      <c r="C200" s="79"/>
      <c r="D200" s="79"/>
      <c r="E200" s="79"/>
      <c r="F200" s="79"/>
      <c r="G200" s="79"/>
      <c r="H200" s="79"/>
      <c r="I200" s="79"/>
      <c r="J200" s="79"/>
      <c r="K200" s="80"/>
      <c r="P200" s="82"/>
      <c r="Q200" s="82"/>
      <c r="R200" s="82"/>
      <c r="S200" s="82"/>
      <c r="T200" s="82"/>
      <c r="U200" s="82"/>
      <c r="V200" s="82"/>
      <c r="W200" s="82"/>
      <c r="X200" s="82"/>
      <c r="Y200" s="82"/>
      <c r="Z200" s="82"/>
      <c r="AA200" s="82"/>
      <c r="AC200" s="143"/>
      <c r="AD200" s="143"/>
    </row>
    <row r="201" spans="1:30" s="81" customFormat="1" x14ac:dyDescent="0.25">
      <c r="A201" s="79"/>
      <c r="B201" s="79"/>
      <c r="C201" s="79"/>
      <c r="D201" s="79"/>
      <c r="E201" s="79"/>
      <c r="F201" s="79"/>
      <c r="G201" s="79"/>
      <c r="H201" s="79"/>
      <c r="I201" s="79"/>
      <c r="J201" s="79"/>
      <c r="K201" s="80"/>
      <c r="P201" s="82"/>
      <c r="Q201" s="82"/>
      <c r="R201" s="82"/>
      <c r="S201" s="82"/>
      <c r="T201" s="82"/>
      <c r="U201" s="82"/>
      <c r="V201" s="82"/>
      <c r="W201" s="82"/>
      <c r="X201" s="82"/>
      <c r="Y201" s="82"/>
      <c r="Z201" s="82"/>
      <c r="AA201" s="82"/>
      <c r="AC201" s="143"/>
      <c r="AD201" s="143"/>
    </row>
    <row r="202" spans="1:30" s="81" customFormat="1" x14ac:dyDescent="0.25">
      <c r="A202" s="79"/>
      <c r="B202" s="79"/>
      <c r="C202" s="79"/>
      <c r="D202" s="79"/>
      <c r="E202" s="79"/>
      <c r="F202" s="79"/>
      <c r="G202" s="79"/>
      <c r="H202" s="79"/>
      <c r="I202" s="79"/>
      <c r="J202" s="79"/>
      <c r="K202" s="80"/>
      <c r="P202" s="82"/>
      <c r="Q202" s="82"/>
      <c r="R202" s="82"/>
      <c r="S202" s="82"/>
      <c r="T202" s="82"/>
      <c r="U202" s="82"/>
      <c r="V202" s="82"/>
      <c r="W202" s="82"/>
      <c r="X202" s="82"/>
      <c r="Y202" s="82"/>
      <c r="Z202" s="82"/>
      <c r="AA202" s="82"/>
      <c r="AC202" s="143"/>
      <c r="AD202" s="143"/>
    </row>
    <row r="203" spans="1:30" s="81" customFormat="1" x14ac:dyDescent="0.25">
      <c r="A203" s="79"/>
      <c r="B203" s="79"/>
      <c r="C203" s="79"/>
      <c r="D203" s="79"/>
      <c r="E203" s="79"/>
      <c r="F203" s="79"/>
      <c r="G203" s="79"/>
      <c r="H203" s="79"/>
      <c r="I203" s="79"/>
      <c r="J203" s="79"/>
      <c r="K203" s="80"/>
      <c r="P203" s="82"/>
      <c r="Q203" s="82"/>
      <c r="R203" s="82"/>
      <c r="S203" s="82"/>
      <c r="T203" s="82"/>
      <c r="U203" s="82"/>
      <c r="V203" s="82"/>
      <c r="W203" s="82"/>
      <c r="X203" s="82"/>
      <c r="Y203" s="82"/>
      <c r="Z203" s="82"/>
      <c r="AA203" s="82"/>
      <c r="AC203" s="143"/>
      <c r="AD203" s="143"/>
    </row>
    <row r="204" spans="1:30" s="81" customFormat="1" x14ac:dyDescent="0.25">
      <c r="A204" s="79"/>
      <c r="B204" s="79"/>
      <c r="C204" s="79"/>
      <c r="D204" s="79"/>
      <c r="E204" s="79"/>
      <c r="F204" s="79"/>
      <c r="G204" s="79"/>
      <c r="H204" s="79"/>
      <c r="I204" s="79"/>
      <c r="J204" s="79"/>
      <c r="K204" s="80"/>
      <c r="P204" s="82"/>
      <c r="Q204" s="82"/>
      <c r="R204" s="82"/>
      <c r="S204" s="82"/>
      <c r="T204" s="82"/>
      <c r="U204" s="82"/>
      <c r="V204" s="82"/>
      <c r="W204" s="82"/>
      <c r="X204" s="82"/>
      <c r="Y204" s="82"/>
      <c r="Z204" s="82"/>
      <c r="AA204" s="82"/>
      <c r="AC204" s="143"/>
      <c r="AD204" s="143"/>
    </row>
    <row r="205" spans="1:30" s="81" customFormat="1" x14ac:dyDescent="0.25">
      <c r="A205" s="79"/>
      <c r="B205" s="79"/>
      <c r="C205" s="79"/>
      <c r="D205" s="79"/>
      <c r="E205" s="79"/>
      <c r="F205" s="79"/>
      <c r="G205" s="79"/>
      <c r="H205" s="79"/>
      <c r="I205" s="79"/>
      <c r="J205" s="79"/>
      <c r="K205" s="80"/>
      <c r="P205" s="82"/>
      <c r="Q205" s="82"/>
      <c r="R205" s="82"/>
      <c r="S205" s="82"/>
      <c r="T205" s="82"/>
      <c r="U205" s="82"/>
      <c r="V205" s="82"/>
      <c r="W205" s="82"/>
      <c r="X205" s="82"/>
      <c r="Y205" s="82"/>
      <c r="Z205" s="82"/>
      <c r="AA205" s="82"/>
      <c r="AC205" s="143"/>
      <c r="AD205" s="143"/>
    </row>
    <row r="206" spans="1:30" s="81" customFormat="1" x14ac:dyDescent="0.25">
      <c r="A206" s="79"/>
      <c r="B206" s="79"/>
      <c r="C206" s="79"/>
      <c r="D206" s="79"/>
      <c r="E206" s="79"/>
      <c r="F206" s="79"/>
      <c r="G206" s="79"/>
      <c r="H206" s="79"/>
      <c r="I206" s="79"/>
      <c r="J206" s="79"/>
      <c r="K206" s="80"/>
      <c r="P206" s="82"/>
      <c r="Q206" s="82"/>
      <c r="R206" s="82"/>
      <c r="S206" s="82"/>
      <c r="T206" s="82"/>
      <c r="U206" s="82"/>
      <c r="V206" s="82"/>
      <c r="W206" s="82"/>
      <c r="X206" s="82"/>
      <c r="Y206" s="82"/>
      <c r="Z206" s="82"/>
      <c r="AA206" s="82"/>
      <c r="AC206" s="143"/>
      <c r="AD206" s="143"/>
    </row>
    <row r="207" spans="1:30" s="81" customFormat="1" x14ac:dyDescent="0.25">
      <c r="A207" s="79"/>
      <c r="B207" s="79"/>
      <c r="C207" s="79"/>
      <c r="D207" s="79"/>
      <c r="E207" s="79"/>
      <c r="F207" s="79"/>
      <c r="G207" s="79"/>
      <c r="H207" s="79"/>
      <c r="I207" s="79"/>
      <c r="J207" s="79"/>
      <c r="K207" s="80"/>
      <c r="P207" s="82"/>
      <c r="Q207" s="82"/>
      <c r="R207" s="82"/>
      <c r="S207" s="82"/>
      <c r="T207" s="82"/>
      <c r="U207" s="82"/>
      <c r="V207" s="82"/>
      <c r="W207" s="82"/>
      <c r="X207" s="82"/>
      <c r="Y207" s="82"/>
      <c r="Z207" s="82"/>
      <c r="AA207" s="82"/>
      <c r="AC207" s="143"/>
      <c r="AD207" s="143"/>
    </row>
    <row r="208" spans="1:30" s="81" customFormat="1" x14ac:dyDescent="0.25">
      <c r="A208" s="79"/>
      <c r="B208" s="79"/>
      <c r="C208" s="79"/>
      <c r="D208" s="79"/>
      <c r="E208" s="79"/>
      <c r="F208" s="79"/>
      <c r="G208" s="79"/>
      <c r="H208" s="79"/>
      <c r="I208" s="79"/>
      <c r="J208" s="79"/>
      <c r="K208" s="80"/>
      <c r="P208" s="82"/>
      <c r="Q208" s="82"/>
      <c r="R208" s="82"/>
      <c r="S208" s="82"/>
      <c r="T208" s="82"/>
      <c r="U208" s="82"/>
      <c r="V208" s="82"/>
      <c r="W208" s="82"/>
      <c r="X208" s="82"/>
      <c r="Y208" s="82"/>
      <c r="Z208" s="82"/>
      <c r="AA208" s="82"/>
      <c r="AC208" s="143"/>
      <c r="AD208" s="143"/>
    </row>
    <row r="209" spans="1:30" s="81" customFormat="1" x14ac:dyDescent="0.25">
      <c r="A209" s="79"/>
      <c r="B209" s="79"/>
      <c r="C209" s="79"/>
      <c r="D209" s="79"/>
      <c r="E209" s="79"/>
      <c r="F209" s="79"/>
      <c r="G209" s="79"/>
      <c r="H209" s="79"/>
      <c r="I209" s="79"/>
      <c r="J209" s="79"/>
      <c r="K209" s="80"/>
      <c r="P209" s="82"/>
      <c r="Q209" s="82"/>
      <c r="R209" s="82"/>
      <c r="S209" s="82"/>
      <c r="T209" s="82"/>
      <c r="U209" s="82"/>
      <c r="V209" s="82"/>
      <c r="W209" s="82"/>
      <c r="X209" s="82"/>
      <c r="Y209" s="82"/>
      <c r="Z209" s="82"/>
      <c r="AA209" s="82"/>
      <c r="AC209" s="143"/>
      <c r="AD209" s="143"/>
    </row>
    <row r="210" spans="1:30" s="81" customFormat="1" x14ac:dyDescent="0.25">
      <c r="A210" s="79"/>
      <c r="B210" s="79"/>
      <c r="C210" s="79"/>
      <c r="D210" s="79"/>
      <c r="E210" s="79"/>
      <c r="F210" s="79"/>
      <c r="G210" s="79"/>
      <c r="H210" s="79"/>
      <c r="I210" s="79"/>
      <c r="J210" s="79"/>
      <c r="K210" s="80"/>
      <c r="P210" s="82"/>
      <c r="Q210" s="82"/>
      <c r="R210" s="82"/>
      <c r="S210" s="82"/>
      <c r="T210" s="82"/>
      <c r="U210" s="82"/>
      <c r="V210" s="82"/>
      <c r="W210" s="82"/>
      <c r="X210" s="82"/>
      <c r="Y210" s="82"/>
      <c r="Z210" s="82"/>
      <c r="AA210" s="82"/>
      <c r="AC210" s="143"/>
      <c r="AD210" s="143"/>
    </row>
    <row r="211" spans="1:30" s="81" customFormat="1" x14ac:dyDescent="0.25">
      <c r="A211" s="79"/>
      <c r="B211" s="79"/>
      <c r="C211" s="79"/>
      <c r="D211" s="79"/>
      <c r="E211" s="79"/>
      <c r="F211" s="79"/>
      <c r="G211" s="79"/>
      <c r="H211" s="79"/>
      <c r="I211" s="79"/>
      <c r="J211" s="79"/>
      <c r="K211" s="80"/>
      <c r="P211" s="82"/>
      <c r="Q211" s="82"/>
      <c r="R211" s="82"/>
      <c r="S211" s="82"/>
      <c r="T211" s="82"/>
      <c r="U211" s="82"/>
      <c r="V211" s="82"/>
      <c r="W211" s="82"/>
      <c r="X211" s="82"/>
      <c r="Y211" s="82"/>
      <c r="Z211" s="82"/>
      <c r="AA211" s="82"/>
      <c r="AC211" s="143"/>
      <c r="AD211" s="143"/>
    </row>
    <row r="212" spans="1:30" s="81" customFormat="1" x14ac:dyDescent="0.25">
      <c r="A212" s="79"/>
      <c r="B212" s="79"/>
      <c r="C212" s="79"/>
      <c r="D212" s="79"/>
      <c r="E212" s="79"/>
      <c r="F212" s="79"/>
      <c r="G212" s="79"/>
      <c r="H212" s="79"/>
      <c r="I212" s="79"/>
      <c r="J212" s="79"/>
      <c r="K212" s="80"/>
      <c r="P212" s="82"/>
      <c r="Q212" s="82"/>
      <c r="R212" s="82"/>
      <c r="S212" s="82"/>
      <c r="T212" s="82"/>
      <c r="U212" s="82"/>
      <c r="V212" s="82"/>
      <c r="W212" s="82"/>
      <c r="X212" s="82"/>
      <c r="Y212" s="82"/>
      <c r="Z212" s="82"/>
      <c r="AA212" s="82"/>
      <c r="AC212" s="143"/>
      <c r="AD212" s="143"/>
    </row>
    <row r="213" spans="1:30" s="81" customFormat="1" x14ac:dyDescent="0.25">
      <c r="A213" s="79"/>
      <c r="B213" s="79"/>
      <c r="C213" s="79"/>
      <c r="D213" s="79"/>
      <c r="E213" s="79"/>
      <c r="F213" s="79"/>
      <c r="G213" s="79"/>
      <c r="H213" s="79"/>
      <c r="I213" s="79"/>
      <c r="J213" s="79"/>
      <c r="K213" s="80"/>
      <c r="P213" s="82"/>
      <c r="Q213" s="82"/>
      <c r="R213" s="82"/>
      <c r="S213" s="82"/>
      <c r="T213" s="82"/>
      <c r="U213" s="82"/>
      <c r="V213" s="82"/>
      <c r="W213" s="82"/>
      <c r="X213" s="82"/>
      <c r="Y213" s="82"/>
      <c r="Z213" s="82"/>
      <c r="AA213" s="82"/>
      <c r="AC213" s="143"/>
      <c r="AD213" s="143"/>
    </row>
    <row r="214" spans="1:30" s="81" customFormat="1" x14ac:dyDescent="0.25">
      <c r="A214" s="79"/>
      <c r="B214" s="79"/>
      <c r="C214" s="79"/>
      <c r="D214" s="79"/>
      <c r="E214" s="79"/>
      <c r="F214" s="79"/>
      <c r="G214" s="79"/>
      <c r="H214" s="79"/>
      <c r="I214" s="79"/>
      <c r="J214" s="79"/>
      <c r="K214" s="80"/>
      <c r="P214" s="82"/>
      <c r="Q214" s="82"/>
      <c r="R214" s="82"/>
      <c r="S214" s="82"/>
      <c r="T214" s="82"/>
      <c r="U214" s="82"/>
      <c r="V214" s="82"/>
      <c r="W214" s="82"/>
      <c r="X214" s="82"/>
      <c r="Y214" s="82"/>
      <c r="Z214" s="82"/>
      <c r="AA214" s="82"/>
      <c r="AC214" s="143"/>
      <c r="AD214" s="143"/>
    </row>
    <row r="215" spans="1:30" s="81" customFormat="1" x14ac:dyDescent="0.25">
      <c r="A215" s="79"/>
      <c r="B215" s="79"/>
      <c r="C215" s="79"/>
      <c r="D215" s="79"/>
      <c r="E215" s="79"/>
      <c r="F215" s="79"/>
      <c r="G215" s="79"/>
      <c r="H215" s="79"/>
      <c r="I215" s="79"/>
      <c r="J215" s="79"/>
      <c r="K215" s="80"/>
      <c r="P215" s="82"/>
      <c r="Q215" s="82"/>
      <c r="R215" s="82"/>
      <c r="S215" s="82"/>
      <c r="T215" s="82"/>
      <c r="U215" s="82"/>
      <c r="V215" s="82"/>
      <c r="W215" s="82"/>
      <c r="X215" s="82"/>
      <c r="Y215" s="82"/>
      <c r="Z215" s="82"/>
      <c r="AA215" s="82"/>
      <c r="AC215" s="143"/>
      <c r="AD215" s="143"/>
    </row>
    <row r="216" spans="1:30" s="81" customFormat="1" x14ac:dyDescent="0.25">
      <c r="A216" s="79"/>
      <c r="B216" s="79"/>
      <c r="C216" s="79"/>
      <c r="D216" s="79"/>
      <c r="E216" s="79"/>
      <c r="F216" s="79"/>
      <c r="G216" s="79"/>
      <c r="H216" s="79"/>
      <c r="I216" s="79"/>
      <c r="J216" s="79"/>
      <c r="K216" s="80"/>
      <c r="P216" s="82"/>
      <c r="Q216" s="82"/>
      <c r="R216" s="82"/>
      <c r="S216" s="82"/>
      <c r="T216" s="82"/>
      <c r="U216" s="82"/>
      <c r="V216" s="82"/>
      <c r="W216" s="82"/>
      <c r="X216" s="82"/>
      <c r="Y216" s="82"/>
      <c r="Z216" s="82"/>
      <c r="AA216" s="82"/>
      <c r="AC216" s="143"/>
      <c r="AD216" s="143"/>
    </row>
    <row r="217" spans="1:30" s="81" customFormat="1" x14ac:dyDescent="0.25">
      <c r="A217" s="79"/>
      <c r="B217" s="79"/>
      <c r="C217" s="79"/>
      <c r="D217" s="79"/>
      <c r="E217" s="79"/>
      <c r="F217" s="79"/>
      <c r="G217" s="79"/>
      <c r="H217" s="79"/>
      <c r="I217" s="79"/>
      <c r="J217" s="79"/>
      <c r="K217" s="80"/>
      <c r="P217" s="82"/>
      <c r="Q217" s="82"/>
      <c r="R217" s="82"/>
      <c r="S217" s="82"/>
      <c r="T217" s="82"/>
      <c r="U217" s="82"/>
      <c r="V217" s="82"/>
      <c r="W217" s="82"/>
      <c r="X217" s="82"/>
      <c r="Y217" s="82"/>
      <c r="Z217" s="82"/>
      <c r="AA217" s="82"/>
      <c r="AC217" s="143"/>
      <c r="AD217" s="143"/>
    </row>
    <row r="218" spans="1:30" s="81" customFormat="1" x14ac:dyDescent="0.25">
      <c r="A218" s="79"/>
      <c r="B218" s="79"/>
      <c r="C218" s="79"/>
      <c r="D218" s="79"/>
      <c r="E218" s="79"/>
      <c r="F218" s="79"/>
      <c r="G218" s="79"/>
      <c r="H218" s="79"/>
      <c r="I218" s="79"/>
      <c r="J218" s="79"/>
      <c r="K218" s="80"/>
      <c r="P218" s="82"/>
      <c r="Q218" s="82"/>
      <c r="R218" s="82"/>
      <c r="S218" s="82"/>
      <c r="T218" s="82"/>
      <c r="U218" s="82"/>
      <c r="V218" s="82"/>
      <c r="W218" s="82"/>
      <c r="X218" s="82"/>
      <c r="Y218" s="82"/>
      <c r="Z218" s="82"/>
      <c r="AA218" s="82"/>
      <c r="AC218" s="143"/>
      <c r="AD218" s="143"/>
    </row>
    <row r="219" spans="1:30" s="81" customFormat="1" x14ac:dyDescent="0.25">
      <c r="A219" s="79"/>
      <c r="B219" s="79"/>
      <c r="C219" s="79"/>
      <c r="D219" s="79"/>
      <c r="E219" s="79"/>
      <c r="F219" s="79"/>
      <c r="G219" s="79"/>
      <c r="H219" s="79"/>
      <c r="I219" s="79"/>
      <c r="J219" s="79"/>
      <c r="K219" s="80"/>
      <c r="P219" s="82"/>
      <c r="Q219" s="82"/>
      <c r="R219" s="82"/>
      <c r="S219" s="82"/>
      <c r="T219" s="82"/>
      <c r="U219" s="82"/>
      <c r="V219" s="82"/>
      <c r="W219" s="82"/>
      <c r="X219" s="82"/>
      <c r="Y219" s="82"/>
      <c r="Z219" s="82"/>
      <c r="AA219" s="82"/>
      <c r="AC219" s="143"/>
      <c r="AD219" s="143"/>
    </row>
    <row r="220" spans="1:30" s="81" customFormat="1" x14ac:dyDescent="0.25">
      <c r="A220" s="79"/>
      <c r="B220" s="79"/>
      <c r="C220" s="79"/>
      <c r="D220" s="79"/>
      <c r="E220" s="79"/>
      <c r="F220" s="79"/>
      <c r="G220" s="79"/>
      <c r="H220" s="79"/>
      <c r="I220" s="79"/>
      <c r="J220" s="79"/>
      <c r="K220" s="80"/>
      <c r="P220" s="82"/>
      <c r="Q220" s="82"/>
      <c r="R220" s="82"/>
      <c r="S220" s="82"/>
      <c r="T220" s="82"/>
      <c r="U220" s="82"/>
      <c r="V220" s="82"/>
      <c r="W220" s="82"/>
      <c r="X220" s="82"/>
      <c r="Y220" s="82"/>
      <c r="Z220" s="82"/>
      <c r="AA220" s="82"/>
      <c r="AC220" s="143"/>
      <c r="AD220" s="143"/>
    </row>
    <row r="221" spans="1:30" s="81" customFormat="1" x14ac:dyDescent="0.25">
      <c r="A221" s="79"/>
      <c r="B221" s="79"/>
      <c r="C221" s="79"/>
      <c r="D221" s="79"/>
      <c r="E221" s="79"/>
      <c r="F221" s="79"/>
      <c r="G221" s="79"/>
      <c r="H221" s="79"/>
      <c r="I221" s="79"/>
      <c r="J221" s="79"/>
      <c r="K221" s="80"/>
      <c r="P221" s="82"/>
      <c r="Q221" s="82"/>
      <c r="R221" s="82"/>
      <c r="S221" s="82"/>
      <c r="T221" s="82"/>
      <c r="U221" s="82"/>
      <c r="V221" s="82"/>
      <c r="W221" s="82"/>
      <c r="X221" s="82"/>
      <c r="Y221" s="82"/>
      <c r="Z221" s="82"/>
      <c r="AA221" s="82"/>
    </row>
    <row r="222" spans="1:30" s="81" customFormat="1" x14ac:dyDescent="0.25">
      <c r="A222" s="79"/>
      <c r="B222" s="79"/>
      <c r="C222" s="79"/>
      <c r="D222" s="79"/>
      <c r="E222" s="79"/>
      <c r="F222" s="79"/>
      <c r="G222" s="79"/>
      <c r="H222" s="79"/>
      <c r="I222" s="79"/>
      <c r="J222" s="79"/>
      <c r="K222" s="80"/>
      <c r="P222" s="82"/>
      <c r="Q222" s="82"/>
      <c r="R222" s="82"/>
      <c r="S222" s="82"/>
      <c r="T222" s="82"/>
      <c r="U222" s="82"/>
      <c r="V222" s="82"/>
      <c r="W222" s="82"/>
      <c r="X222" s="82"/>
      <c r="Y222" s="82"/>
      <c r="Z222" s="82"/>
      <c r="AA222" s="82"/>
    </row>
    <row r="223" spans="1:30" s="81" customFormat="1" x14ac:dyDescent="0.25">
      <c r="A223" s="79"/>
      <c r="B223" s="79"/>
      <c r="C223" s="79"/>
      <c r="D223" s="79"/>
      <c r="E223" s="79"/>
      <c r="F223" s="79"/>
      <c r="G223" s="79"/>
      <c r="H223" s="79"/>
      <c r="I223" s="79"/>
      <c r="J223" s="79"/>
      <c r="K223" s="80"/>
      <c r="P223" s="82"/>
      <c r="Q223" s="82"/>
      <c r="R223" s="82"/>
      <c r="S223" s="82"/>
      <c r="T223" s="82"/>
      <c r="U223" s="82"/>
      <c r="V223" s="82"/>
      <c r="W223" s="82"/>
      <c r="X223" s="82"/>
      <c r="Y223" s="82"/>
      <c r="Z223" s="82"/>
      <c r="AA223" s="82"/>
    </row>
    <row r="224" spans="1:30" s="81" customFormat="1" x14ac:dyDescent="0.25">
      <c r="A224" s="79"/>
      <c r="B224" s="79"/>
      <c r="C224" s="79"/>
      <c r="D224" s="79"/>
      <c r="E224" s="79"/>
      <c r="F224" s="79"/>
      <c r="G224" s="79"/>
      <c r="H224" s="79"/>
      <c r="I224" s="79"/>
      <c r="J224" s="79"/>
      <c r="K224" s="80"/>
      <c r="P224" s="82"/>
      <c r="Q224" s="82"/>
      <c r="R224" s="82"/>
      <c r="S224" s="82"/>
      <c r="T224" s="82"/>
      <c r="U224" s="82"/>
      <c r="V224" s="82"/>
      <c r="W224" s="82"/>
      <c r="X224" s="82"/>
      <c r="Y224" s="82"/>
      <c r="Z224" s="82"/>
      <c r="AA224" s="82"/>
    </row>
    <row r="225" spans="1:27" s="81" customFormat="1" x14ac:dyDescent="0.25">
      <c r="A225" s="79"/>
      <c r="B225" s="79"/>
      <c r="C225" s="79"/>
      <c r="D225" s="79"/>
      <c r="E225" s="79"/>
      <c r="F225" s="79"/>
      <c r="G225" s="79"/>
      <c r="H225" s="79"/>
      <c r="I225" s="79"/>
      <c r="J225" s="79"/>
      <c r="K225" s="80"/>
      <c r="P225" s="82"/>
      <c r="Q225" s="82"/>
      <c r="R225" s="82"/>
      <c r="S225" s="82"/>
      <c r="T225" s="82"/>
      <c r="U225" s="82"/>
      <c r="V225" s="82"/>
      <c r="W225" s="82"/>
      <c r="X225" s="82"/>
      <c r="Y225" s="82"/>
      <c r="Z225" s="82"/>
      <c r="AA225" s="82"/>
    </row>
    <row r="226" spans="1:27" s="81" customFormat="1" x14ac:dyDescent="0.25">
      <c r="A226" s="79"/>
      <c r="B226" s="79"/>
      <c r="C226" s="79"/>
      <c r="D226" s="79"/>
      <c r="E226" s="79"/>
      <c r="F226" s="79"/>
      <c r="G226" s="79"/>
      <c r="H226" s="79"/>
      <c r="I226" s="79"/>
      <c r="J226" s="79"/>
      <c r="K226" s="80"/>
      <c r="P226" s="82"/>
      <c r="Q226" s="82"/>
      <c r="R226" s="82"/>
      <c r="S226" s="82"/>
      <c r="T226" s="82"/>
      <c r="U226" s="82"/>
      <c r="V226" s="82"/>
      <c r="W226" s="82"/>
      <c r="X226" s="82"/>
      <c r="Y226" s="82"/>
      <c r="Z226" s="82"/>
      <c r="AA226" s="82"/>
    </row>
    <row r="227" spans="1:27" s="81" customFormat="1" x14ac:dyDescent="0.25">
      <c r="A227" s="79"/>
      <c r="B227" s="79"/>
      <c r="C227" s="79"/>
      <c r="D227" s="79"/>
      <c r="E227" s="79"/>
      <c r="F227" s="79"/>
      <c r="G227" s="79"/>
      <c r="H227" s="79"/>
      <c r="I227" s="79"/>
      <c r="J227" s="79"/>
      <c r="K227" s="80"/>
      <c r="P227" s="82"/>
      <c r="Q227" s="82"/>
      <c r="R227" s="82"/>
      <c r="S227" s="82"/>
      <c r="T227" s="82"/>
      <c r="U227" s="82"/>
      <c r="V227" s="82"/>
      <c r="W227" s="82"/>
      <c r="X227" s="82"/>
      <c r="Y227" s="82"/>
      <c r="Z227" s="82"/>
      <c r="AA227" s="82"/>
    </row>
    <row r="228" spans="1:27" s="81" customFormat="1" x14ac:dyDescent="0.25">
      <c r="A228" s="79"/>
      <c r="B228" s="79"/>
      <c r="C228" s="79"/>
      <c r="D228" s="79"/>
      <c r="E228" s="79"/>
      <c r="F228" s="79"/>
      <c r="G228" s="79"/>
      <c r="H228" s="79"/>
      <c r="I228" s="79"/>
      <c r="J228" s="79"/>
      <c r="K228" s="80"/>
      <c r="P228" s="82"/>
      <c r="Q228" s="82"/>
      <c r="R228" s="82"/>
      <c r="S228" s="82"/>
      <c r="T228" s="82"/>
      <c r="U228" s="82"/>
      <c r="V228" s="82"/>
      <c r="W228" s="82"/>
      <c r="X228" s="82"/>
      <c r="Y228" s="82"/>
      <c r="Z228" s="82"/>
      <c r="AA228" s="82"/>
    </row>
    <row r="229" spans="1:27" s="81" customFormat="1" x14ac:dyDescent="0.25">
      <c r="A229" s="79"/>
      <c r="B229" s="79"/>
      <c r="C229" s="79"/>
      <c r="D229" s="79"/>
      <c r="E229" s="79"/>
      <c r="F229" s="79"/>
      <c r="G229" s="79"/>
      <c r="H229" s="79"/>
      <c r="I229" s="79"/>
      <c r="J229" s="79"/>
      <c r="K229" s="80"/>
      <c r="P229" s="82"/>
      <c r="Q229" s="82"/>
      <c r="R229" s="82"/>
      <c r="S229" s="82"/>
      <c r="T229" s="82"/>
      <c r="U229" s="82"/>
      <c r="V229" s="82"/>
      <c r="W229" s="82"/>
      <c r="X229" s="82"/>
      <c r="Y229" s="82"/>
      <c r="Z229" s="82"/>
      <c r="AA229" s="82"/>
    </row>
    <row r="230" spans="1:27" s="81" customFormat="1" x14ac:dyDescent="0.25">
      <c r="A230" s="79"/>
      <c r="B230" s="79"/>
      <c r="C230" s="79"/>
      <c r="D230" s="79"/>
      <c r="E230" s="79"/>
      <c r="F230" s="79"/>
      <c r="G230" s="79"/>
      <c r="H230" s="79"/>
      <c r="I230" s="79"/>
      <c r="J230" s="79"/>
      <c r="K230" s="80"/>
      <c r="P230" s="82"/>
      <c r="Q230" s="82"/>
      <c r="R230" s="82"/>
      <c r="S230" s="82"/>
      <c r="T230" s="82"/>
      <c r="U230" s="82"/>
      <c r="V230" s="82"/>
      <c r="W230" s="82"/>
      <c r="X230" s="82"/>
      <c r="Y230" s="82"/>
      <c r="Z230" s="82"/>
      <c r="AA230" s="82"/>
    </row>
    <row r="231" spans="1:27" s="81" customFormat="1" x14ac:dyDescent="0.25">
      <c r="A231" s="79"/>
      <c r="B231" s="79"/>
      <c r="C231" s="79"/>
      <c r="D231" s="79"/>
      <c r="E231" s="79"/>
      <c r="F231" s="79"/>
      <c r="G231" s="79"/>
      <c r="H231" s="79"/>
      <c r="I231" s="79"/>
      <c r="J231" s="79"/>
      <c r="K231" s="80"/>
      <c r="P231" s="82"/>
      <c r="Q231" s="82"/>
      <c r="R231" s="82"/>
      <c r="S231" s="82"/>
      <c r="T231" s="82"/>
      <c r="U231" s="82"/>
      <c r="V231" s="82"/>
      <c r="W231" s="82"/>
      <c r="X231" s="82"/>
      <c r="Y231" s="82"/>
      <c r="Z231" s="82"/>
      <c r="AA231" s="82"/>
    </row>
    <row r="232" spans="1:27" s="81" customFormat="1" x14ac:dyDescent="0.25">
      <c r="A232" s="79"/>
      <c r="B232" s="79"/>
      <c r="C232" s="79"/>
      <c r="D232" s="79"/>
      <c r="E232" s="79"/>
      <c r="F232" s="79"/>
      <c r="G232" s="79"/>
      <c r="H232" s="79"/>
      <c r="I232" s="79"/>
      <c r="J232" s="79"/>
      <c r="K232" s="80"/>
      <c r="P232" s="82"/>
      <c r="Q232" s="82"/>
      <c r="R232" s="82"/>
      <c r="S232" s="82"/>
      <c r="T232" s="82"/>
      <c r="U232" s="82"/>
      <c r="V232" s="82"/>
      <c r="W232" s="82"/>
      <c r="X232" s="82"/>
      <c r="Y232" s="82"/>
      <c r="Z232" s="82"/>
      <c r="AA232" s="82"/>
    </row>
    <row r="233" spans="1:27" s="81" customFormat="1" x14ac:dyDescent="0.25">
      <c r="A233" s="79"/>
      <c r="B233" s="79"/>
      <c r="C233" s="79"/>
      <c r="D233" s="79"/>
      <c r="E233" s="79"/>
      <c r="F233" s="79"/>
      <c r="G233" s="79"/>
      <c r="H233" s="79"/>
      <c r="I233" s="79"/>
      <c r="J233" s="79"/>
      <c r="K233" s="80"/>
      <c r="P233" s="82"/>
      <c r="Q233" s="82"/>
      <c r="R233" s="82"/>
      <c r="S233" s="82"/>
      <c r="T233" s="82"/>
      <c r="U233" s="82"/>
      <c r="V233" s="82"/>
      <c r="W233" s="82"/>
      <c r="X233" s="82"/>
      <c r="Y233" s="82"/>
      <c r="Z233" s="82"/>
      <c r="AA233" s="82"/>
    </row>
    <row r="234" spans="1:27" s="81" customFormat="1" x14ac:dyDescent="0.25">
      <c r="A234" s="79"/>
      <c r="B234" s="79"/>
      <c r="C234" s="79"/>
      <c r="D234" s="79"/>
      <c r="E234" s="79"/>
      <c r="F234" s="79"/>
      <c r="G234" s="79"/>
      <c r="H234" s="79"/>
      <c r="I234" s="79"/>
      <c r="J234" s="79"/>
      <c r="K234" s="80"/>
      <c r="P234" s="82"/>
      <c r="Q234" s="82"/>
      <c r="R234" s="82"/>
      <c r="S234" s="82"/>
      <c r="T234" s="82"/>
      <c r="U234" s="82"/>
      <c r="V234" s="82"/>
      <c r="W234" s="82"/>
      <c r="X234" s="82"/>
      <c r="Y234" s="82"/>
      <c r="Z234" s="82"/>
      <c r="AA234" s="82"/>
    </row>
    <row r="235" spans="1:27" s="81" customFormat="1" x14ac:dyDescent="0.25">
      <c r="A235" s="79"/>
      <c r="B235" s="79"/>
      <c r="C235" s="79"/>
      <c r="D235" s="79"/>
      <c r="E235" s="79"/>
      <c r="F235" s="79"/>
      <c r="G235" s="79"/>
      <c r="H235" s="79"/>
      <c r="I235" s="79"/>
      <c r="J235" s="79"/>
      <c r="K235" s="80"/>
      <c r="P235" s="82"/>
      <c r="Q235" s="82"/>
      <c r="R235" s="82"/>
      <c r="S235" s="82"/>
      <c r="T235" s="82"/>
      <c r="U235" s="82"/>
      <c r="V235" s="82"/>
      <c r="W235" s="82"/>
      <c r="X235" s="82"/>
      <c r="Y235" s="82"/>
      <c r="Z235" s="82"/>
      <c r="AA235" s="82"/>
    </row>
    <row r="236" spans="1:27" s="81" customFormat="1" x14ac:dyDescent="0.25">
      <c r="A236" s="79"/>
      <c r="B236" s="79"/>
      <c r="C236" s="79"/>
      <c r="D236" s="79"/>
      <c r="E236" s="79"/>
      <c r="F236" s="79"/>
      <c r="G236" s="79"/>
      <c r="H236" s="79"/>
      <c r="I236" s="79"/>
      <c r="J236" s="79"/>
      <c r="K236" s="80"/>
      <c r="P236" s="82"/>
      <c r="Q236" s="82"/>
      <c r="R236" s="82"/>
      <c r="S236" s="82"/>
      <c r="T236" s="82"/>
      <c r="U236" s="82"/>
      <c r="V236" s="82"/>
      <c r="W236" s="82"/>
      <c r="X236" s="82"/>
      <c r="Y236" s="82"/>
      <c r="Z236" s="82"/>
      <c r="AA236" s="82"/>
    </row>
    <row r="237" spans="1:27" s="81" customFormat="1" x14ac:dyDescent="0.25">
      <c r="A237" s="79"/>
      <c r="B237" s="79"/>
      <c r="C237" s="79"/>
      <c r="D237" s="79"/>
      <c r="E237" s="79"/>
      <c r="F237" s="79"/>
      <c r="G237" s="79"/>
      <c r="H237" s="79"/>
      <c r="I237" s="79"/>
      <c r="J237" s="79"/>
      <c r="K237" s="80"/>
      <c r="P237" s="82"/>
      <c r="Q237" s="82"/>
      <c r="R237" s="82"/>
      <c r="S237" s="82"/>
      <c r="T237" s="82"/>
      <c r="U237" s="82"/>
      <c r="V237" s="82"/>
      <c r="W237" s="82"/>
      <c r="X237" s="82"/>
      <c r="Y237" s="82"/>
      <c r="Z237" s="82"/>
      <c r="AA237" s="82"/>
    </row>
    <row r="238" spans="1:27" s="81" customFormat="1" x14ac:dyDescent="0.25">
      <c r="A238" s="79"/>
      <c r="B238" s="79"/>
      <c r="C238" s="79"/>
      <c r="D238" s="79"/>
      <c r="E238" s="79"/>
      <c r="F238" s="79"/>
      <c r="G238" s="79"/>
      <c r="H238" s="79"/>
      <c r="I238" s="79"/>
      <c r="J238" s="79"/>
      <c r="K238" s="80"/>
      <c r="P238" s="82"/>
      <c r="Q238" s="82"/>
      <c r="R238" s="82"/>
      <c r="S238" s="82"/>
      <c r="T238" s="82"/>
      <c r="U238" s="82"/>
      <c r="V238" s="82"/>
      <c r="W238" s="82"/>
      <c r="X238" s="82"/>
      <c r="Y238" s="82"/>
      <c r="Z238" s="82"/>
      <c r="AA238" s="82"/>
    </row>
    <row r="239" spans="1:27" s="81" customFormat="1" x14ac:dyDescent="0.25">
      <c r="A239" s="79"/>
      <c r="B239" s="79"/>
      <c r="C239" s="79"/>
      <c r="D239" s="79"/>
      <c r="E239" s="79"/>
      <c r="F239" s="79"/>
      <c r="G239" s="79"/>
      <c r="H239" s="79"/>
      <c r="I239" s="79"/>
      <c r="J239" s="79"/>
      <c r="K239" s="80"/>
      <c r="P239" s="82"/>
      <c r="Q239" s="82"/>
      <c r="R239" s="82"/>
      <c r="S239" s="82"/>
      <c r="T239" s="82"/>
      <c r="U239" s="82"/>
      <c r="V239" s="82"/>
      <c r="W239" s="82"/>
      <c r="X239" s="82"/>
      <c r="Y239" s="82"/>
      <c r="Z239" s="82"/>
      <c r="AA239" s="82"/>
    </row>
    <row r="240" spans="1:27" s="81" customFormat="1" x14ac:dyDescent="0.25">
      <c r="A240" s="79"/>
      <c r="B240" s="79"/>
      <c r="C240" s="79"/>
      <c r="D240" s="79"/>
      <c r="E240" s="79"/>
      <c r="F240" s="79"/>
      <c r="G240" s="79"/>
      <c r="H240" s="79"/>
      <c r="I240" s="79"/>
      <c r="J240" s="79"/>
      <c r="K240" s="80"/>
      <c r="P240" s="82"/>
      <c r="Q240" s="82"/>
      <c r="R240" s="82"/>
      <c r="S240" s="82"/>
      <c r="T240" s="82"/>
      <c r="U240" s="82"/>
      <c r="V240" s="82"/>
      <c r="W240" s="82"/>
      <c r="X240" s="82"/>
      <c r="Y240" s="82"/>
      <c r="Z240" s="82"/>
      <c r="AA240" s="82"/>
    </row>
    <row r="241" spans="1:27" s="81" customFormat="1" x14ac:dyDescent="0.25">
      <c r="A241" s="79"/>
      <c r="B241" s="79"/>
      <c r="C241" s="79"/>
      <c r="D241" s="79"/>
      <c r="E241" s="79"/>
      <c r="F241" s="79"/>
      <c r="G241" s="79"/>
      <c r="H241" s="79"/>
      <c r="I241" s="79"/>
      <c r="J241" s="79"/>
      <c r="K241" s="80"/>
      <c r="P241" s="82"/>
      <c r="Q241" s="82"/>
      <c r="R241" s="82"/>
      <c r="S241" s="82"/>
      <c r="T241" s="82"/>
      <c r="U241" s="82"/>
      <c r="V241" s="82"/>
      <c r="W241" s="82"/>
      <c r="X241" s="82"/>
      <c r="Y241" s="82"/>
      <c r="Z241" s="82"/>
      <c r="AA241" s="82"/>
    </row>
    <row r="242" spans="1:27" s="81" customFormat="1" x14ac:dyDescent="0.25">
      <c r="A242" s="79"/>
      <c r="B242" s="79"/>
      <c r="C242" s="79"/>
      <c r="D242" s="79"/>
      <c r="E242" s="79"/>
      <c r="F242" s="79"/>
      <c r="G242" s="79"/>
      <c r="H242" s="79"/>
      <c r="I242" s="79"/>
      <c r="J242" s="79"/>
      <c r="K242" s="80"/>
      <c r="P242" s="82"/>
      <c r="Q242" s="82"/>
      <c r="R242" s="82"/>
      <c r="S242" s="82"/>
      <c r="T242" s="82"/>
      <c r="U242" s="82"/>
      <c r="V242" s="82"/>
      <c r="W242" s="82"/>
      <c r="X242" s="82"/>
      <c r="Y242" s="82"/>
      <c r="Z242" s="82"/>
      <c r="AA242" s="82"/>
    </row>
    <row r="243" spans="1:27" s="81" customFormat="1" x14ac:dyDescent="0.25">
      <c r="A243" s="79"/>
      <c r="B243" s="79"/>
      <c r="C243" s="79"/>
      <c r="D243" s="79"/>
      <c r="E243" s="79"/>
      <c r="F243" s="79"/>
      <c r="G243" s="79"/>
      <c r="H243" s="79"/>
      <c r="I243" s="79"/>
      <c r="J243" s="79"/>
      <c r="K243" s="80"/>
      <c r="P243" s="82"/>
      <c r="Q243" s="82"/>
      <c r="R243" s="82"/>
      <c r="S243" s="82"/>
      <c r="T243" s="82"/>
      <c r="U243" s="82"/>
      <c r="V243" s="82"/>
      <c r="W243" s="82"/>
      <c r="X243" s="82"/>
      <c r="Y243" s="82"/>
      <c r="Z243" s="82"/>
      <c r="AA243" s="82"/>
    </row>
    <row r="244" spans="1:27" s="81" customFormat="1" x14ac:dyDescent="0.25">
      <c r="A244" s="79"/>
      <c r="B244" s="79"/>
      <c r="C244" s="79"/>
      <c r="D244" s="79"/>
      <c r="E244" s="79"/>
      <c r="F244" s="79"/>
      <c r="G244" s="79"/>
      <c r="H244" s="79"/>
      <c r="I244" s="79"/>
      <c r="J244" s="79"/>
      <c r="K244" s="80"/>
      <c r="P244" s="82"/>
      <c r="Q244" s="82"/>
      <c r="R244" s="82"/>
      <c r="S244" s="82"/>
      <c r="T244" s="82"/>
      <c r="U244" s="82"/>
      <c r="V244" s="82"/>
      <c r="W244" s="82"/>
      <c r="X244" s="82"/>
      <c r="Y244" s="82"/>
      <c r="Z244" s="82"/>
      <c r="AA244" s="82"/>
    </row>
    <row r="245" spans="1:27" s="81" customFormat="1" x14ac:dyDescent="0.25">
      <c r="A245" s="79"/>
      <c r="B245" s="79"/>
      <c r="C245" s="79"/>
      <c r="D245" s="79"/>
      <c r="E245" s="79"/>
      <c r="F245" s="79"/>
      <c r="G245" s="79"/>
      <c r="H245" s="79"/>
      <c r="I245" s="79"/>
      <c r="J245" s="79"/>
      <c r="K245" s="80"/>
      <c r="P245" s="82"/>
      <c r="Q245" s="82"/>
      <c r="R245" s="82"/>
      <c r="S245" s="82"/>
      <c r="T245" s="82"/>
      <c r="U245" s="82"/>
      <c r="V245" s="82"/>
      <c r="W245" s="82"/>
      <c r="X245" s="82"/>
      <c r="Y245" s="82"/>
      <c r="Z245" s="82"/>
      <c r="AA245" s="82"/>
    </row>
    <row r="246" spans="1:27" s="81" customFormat="1" x14ac:dyDescent="0.25">
      <c r="A246" s="79"/>
      <c r="B246" s="79"/>
      <c r="C246" s="79"/>
      <c r="D246" s="79"/>
      <c r="E246" s="79"/>
      <c r="F246" s="79"/>
      <c r="G246" s="79"/>
      <c r="H246" s="79"/>
      <c r="I246" s="79"/>
      <c r="J246" s="79"/>
      <c r="K246" s="80"/>
      <c r="P246" s="82"/>
      <c r="Q246" s="82"/>
      <c r="R246" s="82"/>
      <c r="S246" s="82"/>
      <c r="T246" s="82"/>
      <c r="U246" s="82"/>
      <c r="V246" s="82"/>
      <c r="W246" s="82"/>
      <c r="X246" s="82"/>
      <c r="Y246" s="82"/>
      <c r="Z246" s="82"/>
      <c r="AA246" s="82"/>
    </row>
    <row r="247" spans="1:27" s="81" customFormat="1" x14ac:dyDescent="0.25">
      <c r="A247" s="79"/>
      <c r="B247" s="79"/>
      <c r="C247" s="79"/>
      <c r="D247" s="79"/>
      <c r="E247" s="79"/>
      <c r="F247" s="79"/>
      <c r="G247" s="79"/>
      <c r="H247" s="79"/>
      <c r="I247" s="79"/>
      <c r="J247" s="79"/>
      <c r="K247" s="80"/>
      <c r="P247" s="82"/>
      <c r="Q247" s="82"/>
      <c r="R247" s="82"/>
      <c r="S247" s="82"/>
      <c r="T247" s="82"/>
      <c r="U247" s="82"/>
      <c r="V247" s="82"/>
      <c r="W247" s="82"/>
      <c r="X247" s="82"/>
      <c r="Y247" s="82"/>
      <c r="Z247" s="82"/>
      <c r="AA247" s="82"/>
    </row>
    <row r="248" spans="1:27" s="81" customFormat="1" x14ac:dyDescent="0.25">
      <c r="A248" s="79"/>
      <c r="B248" s="79"/>
      <c r="C248" s="79"/>
      <c r="D248" s="79"/>
      <c r="E248" s="79"/>
      <c r="F248" s="79"/>
      <c r="G248" s="79"/>
      <c r="H248" s="79"/>
      <c r="I248" s="79"/>
      <c r="J248" s="79"/>
      <c r="K248" s="80"/>
      <c r="P248" s="82"/>
      <c r="Q248" s="82"/>
      <c r="R248" s="82"/>
      <c r="S248" s="82"/>
      <c r="T248" s="82"/>
      <c r="U248" s="82"/>
      <c r="V248" s="82"/>
      <c r="W248" s="82"/>
      <c r="X248" s="82"/>
      <c r="Y248" s="82"/>
      <c r="Z248" s="82"/>
      <c r="AA248" s="82"/>
    </row>
    <row r="249" spans="1:27" s="81" customFormat="1" x14ac:dyDescent="0.25">
      <c r="A249" s="79"/>
      <c r="B249" s="79"/>
      <c r="C249" s="79"/>
      <c r="D249" s="79"/>
      <c r="E249" s="79"/>
      <c r="F249" s="79"/>
      <c r="G249" s="79"/>
      <c r="H249" s="79"/>
      <c r="I249" s="79"/>
      <c r="J249" s="79"/>
      <c r="K249" s="80"/>
      <c r="P249" s="82"/>
      <c r="Q249" s="82"/>
      <c r="R249" s="82"/>
      <c r="S249" s="82"/>
      <c r="T249" s="82"/>
      <c r="U249" s="82"/>
      <c r="V249" s="82"/>
      <c r="W249" s="82"/>
      <c r="X249" s="82"/>
      <c r="Y249" s="82"/>
      <c r="Z249" s="82"/>
      <c r="AA249" s="82"/>
    </row>
    <row r="250" spans="1:27" s="81" customFormat="1" x14ac:dyDescent="0.25">
      <c r="A250" s="79"/>
      <c r="B250" s="79"/>
      <c r="C250" s="79"/>
      <c r="D250" s="79"/>
      <c r="E250" s="79"/>
      <c r="F250" s="79"/>
      <c r="G250" s="79"/>
      <c r="H250" s="79"/>
      <c r="I250" s="79"/>
      <c r="J250" s="79"/>
      <c r="K250" s="80"/>
      <c r="P250" s="82"/>
      <c r="Q250" s="82"/>
      <c r="R250" s="82"/>
      <c r="S250" s="82"/>
      <c r="T250" s="82"/>
      <c r="U250" s="82"/>
      <c r="V250" s="82"/>
      <c r="W250" s="82"/>
      <c r="X250" s="82"/>
      <c r="Y250" s="82"/>
      <c r="Z250" s="82"/>
      <c r="AA250" s="82"/>
    </row>
    <row r="251" spans="1:27" s="81" customFormat="1" x14ac:dyDescent="0.25">
      <c r="A251" s="79"/>
      <c r="B251" s="79"/>
      <c r="C251" s="79"/>
      <c r="D251" s="79"/>
      <c r="E251" s="79"/>
      <c r="F251" s="79"/>
      <c r="G251" s="79"/>
      <c r="H251" s="79"/>
      <c r="I251" s="79"/>
      <c r="J251" s="79"/>
      <c r="K251" s="80"/>
      <c r="P251" s="82"/>
      <c r="Q251" s="82"/>
      <c r="R251" s="82"/>
      <c r="S251" s="82"/>
      <c r="T251" s="82"/>
      <c r="U251" s="82"/>
      <c r="V251" s="82"/>
      <c r="W251" s="82"/>
      <c r="X251" s="82"/>
      <c r="Y251" s="82"/>
      <c r="Z251" s="82"/>
      <c r="AA251" s="82"/>
    </row>
    <row r="252" spans="1:27" s="81" customFormat="1" x14ac:dyDescent="0.25">
      <c r="A252" s="79"/>
      <c r="B252" s="79"/>
      <c r="C252" s="79"/>
      <c r="D252" s="79"/>
      <c r="E252" s="79"/>
      <c r="F252" s="79"/>
      <c r="G252" s="79"/>
      <c r="H252" s="79"/>
      <c r="I252" s="79"/>
      <c r="J252" s="79"/>
      <c r="K252" s="80"/>
      <c r="P252" s="82"/>
      <c r="Q252" s="82"/>
      <c r="R252" s="82"/>
      <c r="S252" s="82"/>
      <c r="T252" s="82"/>
      <c r="U252" s="82"/>
      <c r="V252" s="82"/>
      <c r="W252" s="82"/>
      <c r="X252" s="82"/>
      <c r="Y252" s="82"/>
      <c r="Z252" s="82"/>
      <c r="AA252" s="82"/>
    </row>
    <row r="253" spans="1:27" s="81" customFormat="1" x14ac:dyDescent="0.25">
      <c r="A253" s="79"/>
      <c r="B253" s="79"/>
      <c r="C253" s="79"/>
      <c r="D253" s="79"/>
      <c r="E253" s="79"/>
      <c r="F253" s="79"/>
      <c r="G253" s="79"/>
      <c r="H253" s="79"/>
      <c r="I253" s="79"/>
      <c r="J253" s="79"/>
      <c r="K253" s="80"/>
      <c r="P253" s="82"/>
      <c r="Q253" s="82"/>
      <c r="R253" s="82"/>
      <c r="S253" s="82"/>
      <c r="T253" s="82"/>
      <c r="U253" s="82"/>
      <c r="V253" s="82"/>
      <c r="W253" s="82"/>
      <c r="X253" s="82"/>
      <c r="Y253" s="82"/>
      <c r="Z253" s="82"/>
      <c r="AA253" s="82"/>
    </row>
    <row r="254" spans="1:27" s="81" customFormat="1" x14ac:dyDescent="0.25">
      <c r="A254" s="79"/>
      <c r="B254" s="79"/>
      <c r="C254" s="79"/>
      <c r="D254" s="79"/>
      <c r="E254" s="79"/>
      <c r="F254" s="79"/>
      <c r="G254" s="79"/>
      <c r="H254" s="79"/>
      <c r="I254" s="79"/>
      <c r="J254" s="79"/>
      <c r="K254" s="80"/>
      <c r="P254" s="82"/>
      <c r="Q254" s="82"/>
      <c r="R254" s="82"/>
      <c r="S254" s="82"/>
      <c r="T254" s="82"/>
      <c r="U254" s="82"/>
      <c r="V254" s="82"/>
      <c r="W254" s="82"/>
      <c r="X254" s="82"/>
      <c r="Y254" s="82"/>
      <c r="Z254" s="82"/>
      <c r="AA254" s="82"/>
    </row>
    <row r="255" spans="1:27" s="81" customFormat="1" x14ac:dyDescent="0.25">
      <c r="A255" s="79"/>
      <c r="B255" s="79"/>
      <c r="C255" s="79"/>
      <c r="D255" s="79"/>
      <c r="E255" s="79"/>
      <c r="F255" s="79"/>
      <c r="G255" s="79"/>
      <c r="H255" s="79"/>
      <c r="I255" s="79"/>
      <c r="J255" s="79"/>
      <c r="K255" s="80"/>
      <c r="P255" s="82"/>
      <c r="Q255" s="82"/>
      <c r="R255" s="82"/>
      <c r="S255" s="82"/>
      <c r="T255" s="82"/>
      <c r="U255" s="82"/>
      <c r="V255" s="82"/>
      <c r="W255" s="82"/>
      <c r="X255" s="82"/>
      <c r="Y255" s="82"/>
      <c r="Z255" s="82"/>
      <c r="AA255" s="82"/>
    </row>
    <row r="256" spans="1:27" s="81" customFormat="1" x14ac:dyDescent="0.25">
      <c r="A256" s="79"/>
      <c r="B256" s="79"/>
      <c r="C256" s="79"/>
      <c r="D256" s="79"/>
      <c r="E256" s="79"/>
      <c r="F256" s="79"/>
      <c r="G256" s="79"/>
      <c r="H256" s="79"/>
      <c r="I256" s="79"/>
      <c r="J256" s="79"/>
      <c r="K256" s="80"/>
      <c r="P256" s="82"/>
      <c r="Q256" s="82"/>
      <c r="R256" s="82"/>
      <c r="S256" s="82"/>
      <c r="T256" s="82"/>
      <c r="U256" s="82"/>
      <c r="V256" s="82"/>
      <c r="W256" s="82"/>
      <c r="X256" s="82"/>
      <c r="Y256" s="82"/>
      <c r="Z256" s="82"/>
      <c r="AA256" s="82"/>
    </row>
    <row r="257" spans="1:27" s="81" customFormat="1" x14ac:dyDescent="0.25">
      <c r="A257" s="79"/>
      <c r="B257" s="79"/>
      <c r="C257" s="79"/>
      <c r="D257" s="79"/>
      <c r="E257" s="79"/>
      <c r="F257" s="79"/>
      <c r="G257" s="79"/>
      <c r="H257" s="79"/>
      <c r="I257" s="79"/>
      <c r="J257" s="79"/>
      <c r="K257" s="80"/>
      <c r="P257" s="82"/>
      <c r="Q257" s="82"/>
      <c r="R257" s="82"/>
      <c r="S257" s="82"/>
      <c r="T257" s="82"/>
      <c r="U257" s="82"/>
      <c r="V257" s="82"/>
      <c r="W257" s="82"/>
      <c r="X257" s="82"/>
      <c r="Y257" s="82"/>
      <c r="Z257" s="82"/>
      <c r="AA257" s="82"/>
    </row>
    <row r="258" spans="1:27" s="81" customFormat="1" x14ac:dyDescent="0.25">
      <c r="A258" s="79"/>
      <c r="B258" s="79"/>
      <c r="C258" s="79"/>
      <c r="D258" s="79"/>
      <c r="E258" s="79"/>
      <c r="F258" s="79"/>
      <c r="G258" s="79"/>
      <c r="H258" s="79"/>
      <c r="I258" s="79"/>
      <c r="J258" s="79"/>
      <c r="K258" s="80"/>
      <c r="P258" s="82"/>
      <c r="Q258" s="82"/>
      <c r="R258" s="82"/>
      <c r="S258" s="82"/>
      <c r="T258" s="82"/>
      <c r="U258" s="82"/>
      <c r="V258" s="82"/>
      <c r="W258" s="82"/>
      <c r="X258" s="82"/>
      <c r="Y258" s="82"/>
      <c r="Z258" s="82"/>
      <c r="AA258" s="82"/>
    </row>
    <row r="259" spans="1:27" s="81" customFormat="1" x14ac:dyDescent="0.25">
      <c r="A259" s="79"/>
      <c r="B259" s="79"/>
      <c r="C259" s="79"/>
      <c r="D259" s="79"/>
      <c r="E259" s="79"/>
      <c r="F259" s="79"/>
      <c r="G259" s="79"/>
      <c r="H259" s="79"/>
      <c r="I259" s="79"/>
      <c r="J259" s="79"/>
      <c r="K259" s="80"/>
      <c r="P259" s="82"/>
      <c r="Q259" s="82"/>
      <c r="R259" s="82"/>
      <c r="S259" s="82"/>
      <c r="T259" s="82"/>
      <c r="U259" s="82"/>
      <c r="V259" s="82"/>
      <c r="W259" s="82"/>
      <c r="X259" s="82"/>
      <c r="Y259" s="82"/>
      <c r="Z259" s="82"/>
      <c r="AA259" s="82"/>
    </row>
    <row r="260" spans="1:27" s="81" customFormat="1" x14ac:dyDescent="0.25">
      <c r="A260" s="79"/>
      <c r="B260" s="79"/>
      <c r="C260" s="79"/>
      <c r="D260" s="79"/>
      <c r="E260" s="79"/>
      <c r="F260" s="79"/>
      <c r="G260" s="79"/>
      <c r="H260" s="79"/>
      <c r="I260" s="79"/>
      <c r="J260" s="79"/>
      <c r="K260" s="80"/>
      <c r="P260" s="82"/>
      <c r="Q260" s="82"/>
      <c r="R260" s="82"/>
      <c r="S260" s="82"/>
      <c r="T260" s="82"/>
      <c r="U260" s="82"/>
      <c r="V260" s="82"/>
      <c r="W260" s="82"/>
      <c r="X260" s="82"/>
      <c r="Y260" s="82"/>
      <c r="Z260" s="82"/>
      <c r="AA260" s="82"/>
    </row>
    <row r="261" spans="1:27" s="81" customFormat="1" x14ac:dyDescent="0.25">
      <c r="A261" s="79"/>
      <c r="B261" s="79"/>
      <c r="C261" s="79"/>
      <c r="D261" s="79"/>
      <c r="E261" s="79"/>
      <c r="F261" s="79"/>
      <c r="G261" s="79"/>
      <c r="H261" s="79"/>
      <c r="I261" s="79"/>
      <c r="J261" s="79"/>
      <c r="K261" s="80"/>
      <c r="P261" s="82"/>
      <c r="Q261" s="82"/>
      <c r="R261" s="82"/>
      <c r="S261" s="82"/>
      <c r="T261" s="82"/>
      <c r="U261" s="82"/>
      <c r="V261" s="82"/>
      <c r="W261" s="82"/>
      <c r="X261" s="82"/>
      <c r="Y261" s="82"/>
      <c r="Z261" s="82"/>
      <c r="AA261" s="82"/>
    </row>
    <row r="262" spans="1:27" s="81" customFormat="1" x14ac:dyDescent="0.25">
      <c r="A262" s="79"/>
      <c r="B262" s="79"/>
      <c r="C262" s="79"/>
      <c r="D262" s="79"/>
      <c r="E262" s="79"/>
      <c r="F262" s="79"/>
      <c r="G262" s="79"/>
      <c r="H262" s="79"/>
      <c r="I262" s="79"/>
      <c r="J262" s="79"/>
      <c r="K262" s="80"/>
      <c r="P262" s="82"/>
      <c r="Q262" s="82"/>
      <c r="R262" s="82"/>
      <c r="S262" s="82"/>
      <c r="T262" s="82"/>
      <c r="U262" s="82"/>
      <c r="V262" s="82"/>
      <c r="W262" s="82"/>
      <c r="X262" s="82"/>
      <c r="Y262" s="82"/>
      <c r="Z262" s="82"/>
      <c r="AA262" s="82"/>
    </row>
    <row r="263" spans="1:27" s="81" customFormat="1" x14ac:dyDescent="0.25">
      <c r="A263" s="79"/>
      <c r="B263" s="79"/>
      <c r="C263" s="79"/>
      <c r="D263" s="79"/>
      <c r="E263" s="79"/>
      <c r="F263" s="79"/>
      <c r="G263" s="79"/>
      <c r="H263" s="79"/>
      <c r="I263" s="79"/>
      <c r="J263" s="79"/>
      <c r="K263" s="80"/>
      <c r="P263" s="82"/>
      <c r="Q263" s="82"/>
      <c r="R263" s="82"/>
      <c r="S263" s="82"/>
      <c r="T263" s="82"/>
      <c r="U263" s="82"/>
      <c r="V263" s="82"/>
      <c r="W263" s="82"/>
      <c r="X263" s="82"/>
      <c r="Y263" s="82"/>
      <c r="Z263" s="82"/>
      <c r="AA263" s="82"/>
    </row>
    <row r="264" spans="1:27" s="81" customFormat="1" x14ac:dyDescent="0.25">
      <c r="A264" s="79"/>
      <c r="B264" s="79"/>
      <c r="C264" s="79"/>
      <c r="D264" s="79"/>
      <c r="E264" s="79"/>
      <c r="F264" s="79"/>
      <c r="G264" s="79"/>
      <c r="H264" s="79"/>
      <c r="I264" s="79"/>
      <c r="J264" s="79"/>
      <c r="K264" s="80"/>
      <c r="P264" s="82"/>
      <c r="Q264" s="82"/>
      <c r="R264" s="82"/>
      <c r="S264" s="82"/>
      <c r="T264" s="82"/>
      <c r="U264" s="82"/>
      <c r="V264" s="82"/>
      <c r="W264" s="82"/>
      <c r="X264" s="82"/>
      <c r="Y264" s="82"/>
      <c r="Z264" s="82"/>
      <c r="AA264" s="82"/>
    </row>
    <row r="265" spans="1:27" s="81" customFormat="1" x14ac:dyDescent="0.25">
      <c r="A265" s="79"/>
      <c r="B265" s="79"/>
      <c r="C265" s="79"/>
      <c r="D265" s="79"/>
      <c r="E265" s="79"/>
      <c r="F265" s="79"/>
      <c r="G265" s="79"/>
      <c r="H265" s="79"/>
      <c r="I265" s="79"/>
      <c r="J265" s="79"/>
      <c r="K265" s="80"/>
      <c r="P265" s="82"/>
      <c r="Q265" s="82"/>
      <c r="R265" s="82"/>
      <c r="S265" s="82"/>
      <c r="T265" s="82"/>
      <c r="U265" s="82"/>
      <c r="V265" s="82"/>
      <c r="W265" s="82"/>
      <c r="X265" s="82"/>
      <c r="Y265" s="82"/>
      <c r="Z265" s="82"/>
      <c r="AA265" s="82"/>
    </row>
    <row r="266" spans="1:27" s="81" customFormat="1" x14ac:dyDescent="0.25">
      <c r="A266" s="79"/>
      <c r="B266" s="79"/>
      <c r="C266" s="79"/>
      <c r="D266" s="79"/>
      <c r="E266" s="79"/>
      <c r="F266" s="79"/>
      <c r="G266" s="79"/>
      <c r="H266" s="79"/>
      <c r="I266" s="79"/>
      <c r="J266" s="79"/>
      <c r="K266" s="80"/>
      <c r="P266" s="82"/>
      <c r="Q266" s="82"/>
      <c r="R266" s="82"/>
      <c r="S266" s="82"/>
      <c r="T266" s="82"/>
      <c r="U266" s="82"/>
      <c r="V266" s="82"/>
      <c r="W266" s="82"/>
      <c r="X266" s="82"/>
      <c r="Y266" s="82"/>
      <c r="Z266" s="82"/>
      <c r="AA266" s="82"/>
    </row>
    <row r="267" spans="1:27" s="81" customFormat="1" x14ac:dyDescent="0.25">
      <c r="A267" s="79"/>
      <c r="B267" s="79"/>
      <c r="C267" s="79"/>
      <c r="D267" s="79"/>
      <c r="E267" s="79"/>
      <c r="F267" s="79"/>
      <c r="G267" s="79"/>
      <c r="H267" s="79"/>
      <c r="I267" s="79"/>
      <c r="J267" s="79"/>
      <c r="K267" s="80"/>
      <c r="P267" s="82"/>
      <c r="Q267" s="82"/>
      <c r="R267" s="82"/>
      <c r="S267" s="82"/>
      <c r="T267" s="82"/>
      <c r="U267" s="82"/>
      <c r="V267" s="82"/>
      <c r="W267" s="82"/>
      <c r="X267" s="82"/>
      <c r="Y267" s="82"/>
      <c r="Z267" s="82"/>
      <c r="AA267" s="82"/>
    </row>
    <row r="268" spans="1:27" s="81" customFormat="1" x14ac:dyDescent="0.25">
      <c r="A268" s="79"/>
      <c r="B268" s="79"/>
      <c r="C268" s="79"/>
      <c r="D268" s="79"/>
      <c r="E268" s="79"/>
      <c r="F268" s="79"/>
      <c r="G268" s="79"/>
      <c r="H268" s="79"/>
      <c r="I268" s="79"/>
      <c r="J268" s="79"/>
      <c r="K268" s="80"/>
      <c r="P268" s="82"/>
      <c r="Q268" s="82"/>
      <c r="R268" s="82"/>
      <c r="S268" s="82"/>
      <c r="T268" s="82"/>
      <c r="U268" s="82"/>
      <c r="V268" s="82"/>
      <c r="W268" s="82"/>
      <c r="X268" s="82"/>
      <c r="Y268" s="82"/>
      <c r="Z268" s="82"/>
      <c r="AA268" s="82"/>
    </row>
    <row r="269" spans="1:27" s="81" customFormat="1" x14ac:dyDescent="0.25">
      <c r="A269" s="79"/>
      <c r="B269" s="79"/>
      <c r="C269" s="79"/>
      <c r="D269" s="79"/>
      <c r="E269" s="79"/>
      <c r="F269" s="79"/>
      <c r="G269" s="79"/>
      <c r="H269" s="79"/>
      <c r="I269" s="79"/>
      <c r="J269" s="79"/>
      <c r="K269" s="80"/>
      <c r="P269" s="82"/>
      <c r="Q269" s="82"/>
      <c r="R269" s="82"/>
      <c r="S269" s="82"/>
      <c r="T269" s="82"/>
      <c r="U269" s="82"/>
      <c r="V269" s="82"/>
      <c r="W269" s="82"/>
      <c r="X269" s="82"/>
      <c r="Y269" s="82"/>
      <c r="Z269" s="82"/>
      <c r="AA269" s="82"/>
    </row>
    <row r="270" spans="1:27" s="81" customFormat="1" x14ac:dyDescent="0.25">
      <c r="A270" s="79"/>
      <c r="B270" s="79"/>
      <c r="C270" s="79"/>
      <c r="D270" s="79"/>
      <c r="E270" s="79"/>
      <c r="F270" s="79"/>
      <c r="G270" s="79"/>
      <c r="H270" s="79"/>
      <c r="I270" s="79"/>
      <c r="J270" s="79"/>
      <c r="K270" s="80"/>
      <c r="P270" s="82"/>
      <c r="Q270" s="82"/>
      <c r="R270" s="82"/>
      <c r="S270" s="82"/>
      <c r="T270" s="82"/>
      <c r="U270" s="82"/>
      <c r="V270" s="82"/>
      <c r="W270" s="82"/>
      <c r="X270" s="82"/>
      <c r="Y270" s="82"/>
      <c r="Z270" s="82"/>
      <c r="AA270" s="82"/>
    </row>
    <row r="271" spans="1:27" s="81" customFormat="1" x14ac:dyDescent="0.25">
      <c r="A271" s="79"/>
      <c r="B271" s="79"/>
      <c r="C271" s="79"/>
      <c r="D271" s="79"/>
      <c r="E271" s="79"/>
      <c r="F271" s="79"/>
      <c r="G271" s="79"/>
      <c r="H271" s="79"/>
      <c r="I271" s="79"/>
      <c r="J271" s="79"/>
      <c r="K271" s="80"/>
      <c r="P271" s="82"/>
      <c r="Q271" s="82"/>
      <c r="R271" s="82"/>
      <c r="S271" s="82"/>
      <c r="T271" s="82"/>
      <c r="U271" s="82"/>
      <c r="V271" s="82"/>
      <c r="W271" s="82"/>
      <c r="X271" s="82"/>
      <c r="Y271" s="82"/>
      <c r="Z271" s="82"/>
      <c r="AA271" s="82"/>
    </row>
    <row r="272" spans="1:27" s="81" customFormat="1" x14ac:dyDescent="0.25">
      <c r="A272" s="79"/>
      <c r="B272" s="79"/>
      <c r="C272" s="79"/>
      <c r="D272" s="79"/>
      <c r="E272" s="79"/>
      <c r="F272" s="79"/>
      <c r="G272" s="79"/>
      <c r="H272" s="79"/>
      <c r="I272" s="79"/>
      <c r="J272" s="79"/>
      <c r="K272" s="80"/>
      <c r="P272" s="82"/>
      <c r="Q272" s="82"/>
      <c r="R272" s="82"/>
      <c r="S272" s="82"/>
      <c r="T272" s="82"/>
      <c r="U272" s="82"/>
      <c r="V272" s="82"/>
      <c r="W272" s="82"/>
      <c r="X272" s="82"/>
      <c r="Y272" s="82"/>
      <c r="Z272" s="82"/>
      <c r="AA272" s="82"/>
    </row>
    <row r="273" spans="1:27" s="81" customFormat="1" x14ac:dyDescent="0.25">
      <c r="A273" s="79"/>
      <c r="B273" s="79"/>
      <c r="C273" s="79"/>
      <c r="D273" s="79"/>
      <c r="E273" s="79"/>
      <c r="F273" s="79"/>
      <c r="G273" s="79"/>
      <c r="H273" s="79"/>
      <c r="I273" s="79"/>
      <c r="J273" s="79"/>
      <c r="K273" s="80"/>
      <c r="P273" s="82"/>
      <c r="Q273" s="82"/>
      <c r="R273" s="82"/>
      <c r="S273" s="82"/>
      <c r="T273" s="82"/>
      <c r="U273" s="82"/>
      <c r="V273" s="82"/>
      <c r="W273" s="82"/>
      <c r="X273" s="82"/>
      <c r="Y273" s="82"/>
      <c r="Z273" s="82"/>
      <c r="AA273" s="82"/>
    </row>
    <row r="274" spans="1:27" s="81" customFormat="1" x14ac:dyDescent="0.25">
      <c r="A274" s="79"/>
      <c r="B274" s="79"/>
      <c r="C274" s="79"/>
      <c r="D274" s="79"/>
      <c r="E274" s="79"/>
      <c r="F274" s="79"/>
      <c r="G274" s="79"/>
      <c r="H274" s="79"/>
      <c r="I274" s="79"/>
      <c r="J274" s="79"/>
      <c r="K274" s="80"/>
      <c r="P274" s="82"/>
      <c r="Q274" s="82"/>
      <c r="R274" s="82"/>
      <c r="S274" s="82"/>
      <c r="T274" s="82"/>
      <c r="U274" s="82"/>
      <c r="V274" s="82"/>
      <c r="W274" s="82"/>
      <c r="X274" s="82"/>
      <c r="Y274" s="82"/>
      <c r="Z274" s="82"/>
      <c r="AA274" s="82"/>
    </row>
    <row r="275" spans="1:27" s="81" customFormat="1" x14ac:dyDescent="0.25">
      <c r="A275" s="79"/>
      <c r="B275" s="79"/>
      <c r="C275" s="79"/>
      <c r="D275" s="79"/>
      <c r="E275" s="79"/>
      <c r="F275" s="79"/>
      <c r="G275" s="79"/>
      <c r="H275" s="79"/>
      <c r="I275" s="79"/>
      <c r="J275" s="79"/>
      <c r="K275" s="80"/>
      <c r="P275" s="82"/>
      <c r="Q275" s="82"/>
      <c r="R275" s="82"/>
      <c r="S275" s="82"/>
      <c r="T275" s="82"/>
      <c r="U275" s="82"/>
      <c r="V275" s="82"/>
      <c r="W275" s="82"/>
      <c r="X275" s="82"/>
      <c r="Y275" s="82"/>
      <c r="Z275" s="82"/>
      <c r="AA275" s="82"/>
    </row>
    <row r="276" spans="1:27" s="81" customFormat="1" x14ac:dyDescent="0.25">
      <c r="A276" s="79"/>
      <c r="B276" s="79"/>
      <c r="C276" s="79"/>
      <c r="D276" s="79"/>
      <c r="E276" s="79"/>
      <c r="F276" s="79"/>
      <c r="G276" s="79"/>
      <c r="H276" s="79"/>
      <c r="I276" s="79"/>
      <c r="J276" s="79"/>
      <c r="K276" s="80"/>
      <c r="P276" s="82"/>
      <c r="Q276" s="82"/>
      <c r="R276" s="82"/>
      <c r="S276" s="82"/>
      <c r="T276" s="82"/>
      <c r="U276" s="82"/>
      <c r="V276" s="82"/>
      <c r="W276" s="82"/>
      <c r="X276" s="82"/>
      <c r="Y276" s="82"/>
      <c r="Z276" s="82"/>
      <c r="AA276" s="82"/>
    </row>
    <row r="277" spans="1:27" s="81" customFormat="1" x14ac:dyDescent="0.25">
      <c r="A277" s="79"/>
      <c r="B277" s="79"/>
      <c r="C277" s="79"/>
      <c r="D277" s="79"/>
      <c r="E277" s="79"/>
      <c r="F277" s="79"/>
      <c r="G277" s="79"/>
      <c r="H277" s="79"/>
      <c r="I277" s="79"/>
      <c r="J277" s="79"/>
      <c r="K277" s="80"/>
      <c r="P277" s="82"/>
      <c r="Q277" s="82"/>
      <c r="R277" s="82"/>
      <c r="S277" s="82"/>
      <c r="T277" s="82"/>
      <c r="U277" s="82"/>
      <c r="V277" s="82"/>
      <c r="W277" s="82"/>
      <c r="X277" s="82"/>
      <c r="Y277" s="82"/>
      <c r="Z277" s="82"/>
      <c r="AA277" s="82"/>
    </row>
    <row r="278" spans="1:27" s="81" customFormat="1" x14ac:dyDescent="0.25">
      <c r="A278" s="79"/>
      <c r="B278" s="79"/>
      <c r="C278" s="79"/>
      <c r="D278" s="79"/>
      <c r="E278" s="79"/>
      <c r="F278" s="79"/>
      <c r="G278" s="79"/>
      <c r="H278" s="79"/>
      <c r="I278" s="79"/>
      <c r="J278" s="79"/>
      <c r="K278" s="80"/>
      <c r="P278" s="82"/>
      <c r="Q278" s="82"/>
      <c r="R278" s="82"/>
      <c r="S278" s="82"/>
      <c r="T278" s="82"/>
      <c r="U278" s="82"/>
      <c r="V278" s="82"/>
      <c r="W278" s="82"/>
      <c r="X278" s="82"/>
      <c r="Y278" s="82"/>
      <c r="Z278" s="82"/>
      <c r="AA278" s="82"/>
    </row>
    <row r="279" spans="1:27" s="81" customFormat="1" x14ac:dyDescent="0.25">
      <c r="A279" s="79"/>
      <c r="B279" s="79"/>
      <c r="C279" s="79"/>
      <c r="D279" s="79"/>
      <c r="E279" s="79"/>
      <c r="F279" s="79"/>
      <c r="G279" s="79"/>
      <c r="H279" s="79"/>
      <c r="I279" s="79"/>
      <c r="J279" s="79"/>
      <c r="K279" s="80"/>
      <c r="P279" s="82"/>
      <c r="Q279" s="82"/>
      <c r="R279" s="82"/>
      <c r="S279" s="82"/>
      <c r="T279" s="82"/>
      <c r="U279" s="82"/>
      <c r="V279" s="82"/>
      <c r="W279" s="82"/>
      <c r="X279" s="82"/>
      <c r="Y279" s="82"/>
      <c r="Z279" s="82"/>
      <c r="AA279" s="82"/>
    </row>
    <row r="280" spans="1:27" s="81" customFormat="1" x14ac:dyDescent="0.25">
      <c r="A280" s="79"/>
      <c r="B280" s="79"/>
      <c r="C280" s="79"/>
      <c r="D280" s="79"/>
      <c r="E280" s="79"/>
      <c r="F280" s="79"/>
      <c r="G280" s="79"/>
      <c r="H280" s="79"/>
      <c r="I280" s="79"/>
      <c r="J280" s="79"/>
      <c r="K280" s="80"/>
      <c r="P280" s="82"/>
      <c r="Q280" s="82"/>
      <c r="R280" s="82"/>
      <c r="S280" s="82"/>
      <c r="T280" s="82"/>
      <c r="U280" s="82"/>
      <c r="V280" s="82"/>
      <c r="W280" s="82"/>
      <c r="X280" s="82"/>
      <c r="Y280" s="82"/>
      <c r="Z280" s="82"/>
      <c r="AA280" s="82"/>
    </row>
    <row r="281" spans="1:27" s="81" customFormat="1" x14ac:dyDescent="0.25">
      <c r="A281" s="79"/>
      <c r="B281" s="79"/>
      <c r="C281" s="79"/>
      <c r="D281" s="79"/>
      <c r="E281" s="79"/>
      <c r="F281" s="79"/>
      <c r="G281" s="79"/>
      <c r="H281" s="79"/>
      <c r="I281" s="79"/>
      <c r="J281" s="79"/>
      <c r="K281" s="80"/>
      <c r="P281" s="82"/>
      <c r="Q281" s="82"/>
      <c r="R281" s="82"/>
      <c r="S281" s="82"/>
      <c r="T281" s="82"/>
      <c r="U281" s="82"/>
      <c r="V281" s="82"/>
      <c r="W281" s="82"/>
      <c r="X281" s="82"/>
      <c r="Y281" s="82"/>
      <c r="Z281" s="82"/>
      <c r="AA281" s="82"/>
    </row>
    <row r="282" spans="1:27" s="81" customFormat="1" x14ac:dyDescent="0.25">
      <c r="A282" s="79"/>
      <c r="B282" s="79"/>
      <c r="C282" s="79"/>
      <c r="D282" s="79"/>
      <c r="E282" s="79"/>
      <c r="F282" s="79"/>
      <c r="G282" s="79"/>
      <c r="H282" s="79"/>
      <c r="I282" s="79"/>
      <c r="J282" s="79"/>
      <c r="K282" s="80"/>
      <c r="P282" s="82"/>
      <c r="Q282" s="82"/>
      <c r="R282" s="82"/>
      <c r="S282" s="82"/>
      <c r="T282" s="82"/>
      <c r="U282" s="82"/>
      <c r="V282" s="82"/>
      <c r="W282" s="82"/>
      <c r="X282" s="82"/>
      <c r="Y282" s="82"/>
      <c r="Z282" s="82"/>
      <c r="AA282" s="82"/>
    </row>
    <row r="283" spans="1:27" s="81" customFormat="1" x14ac:dyDescent="0.25">
      <c r="A283" s="79"/>
      <c r="B283" s="79"/>
      <c r="C283" s="79"/>
      <c r="D283" s="79"/>
      <c r="E283" s="79"/>
      <c r="F283" s="79"/>
      <c r="G283" s="79"/>
      <c r="H283" s="79"/>
      <c r="I283" s="79"/>
      <c r="J283" s="79"/>
      <c r="K283" s="80"/>
      <c r="P283" s="82"/>
      <c r="Q283" s="82"/>
      <c r="R283" s="82"/>
      <c r="S283" s="82"/>
      <c r="T283" s="82"/>
      <c r="U283" s="82"/>
      <c r="V283" s="82"/>
      <c r="W283" s="82"/>
      <c r="X283" s="82"/>
      <c r="Y283" s="82"/>
      <c r="Z283" s="82"/>
      <c r="AA283" s="82"/>
    </row>
    <row r="284" spans="1:27" s="81" customFormat="1" x14ac:dyDescent="0.25">
      <c r="A284" s="79"/>
      <c r="B284" s="79"/>
      <c r="C284" s="79"/>
      <c r="D284" s="79"/>
      <c r="E284" s="79"/>
      <c r="F284" s="79"/>
      <c r="G284" s="79"/>
      <c r="H284" s="79"/>
      <c r="I284" s="79"/>
      <c r="J284" s="79"/>
      <c r="K284" s="80"/>
      <c r="P284" s="82"/>
      <c r="Q284" s="82"/>
      <c r="R284" s="82"/>
      <c r="S284" s="82"/>
      <c r="T284" s="82"/>
      <c r="U284" s="82"/>
      <c r="V284" s="82"/>
      <c r="W284" s="82"/>
      <c r="X284" s="82"/>
      <c r="Y284" s="82"/>
      <c r="Z284" s="82"/>
      <c r="AA284" s="82"/>
    </row>
    <row r="285" spans="1:27" s="81" customFormat="1" x14ac:dyDescent="0.25">
      <c r="A285" s="79"/>
      <c r="B285" s="79"/>
      <c r="C285" s="79"/>
      <c r="D285" s="79"/>
      <c r="E285" s="79"/>
      <c r="F285" s="79"/>
      <c r="G285" s="79"/>
      <c r="H285" s="79"/>
      <c r="I285" s="79"/>
      <c r="J285" s="79"/>
      <c r="K285" s="80"/>
      <c r="P285" s="82"/>
      <c r="Q285" s="82"/>
      <c r="R285" s="82"/>
      <c r="S285" s="82"/>
      <c r="T285" s="82"/>
      <c r="U285" s="82"/>
      <c r="V285" s="82"/>
      <c r="W285" s="82"/>
      <c r="X285" s="82"/>
      <c r="Y285" s="82"/>
      <c r="Z285" s="82"/>
      <c r="AA285" s="82"/>
    </row>
    <row r="286" spans="1:27" s="81" customFormat="1" x14ac:dyDescent="0.25">
      <c r="A286" s="79"/>
      <c r="B286" s="79"/>
      <c r="C286" s="79"/>
      <c r="D286" s="79"/>
      <c r="E286" s="79"/>
      <c r="F286" s="79"/>
      <c r="G286" s="79"/>
      <c r="H286" s="79"/>
      <c r="I286" s="79"/>
      <c r="J286" s="79"/>
      <c r="K286" s="80"/>
      <c r="P286" s="82"/>
      <c r="Q286" s="82"/>
      <c r="R286" s="82"/>
      <c r="S286" s="82"/>
      <c r="T286" s="82"/>
      <c r="U286" s="82"/>
      <c r="V286" s="82"/>
      <c r="W286" s="82"/>
      <c r="X286" s="82"/>
      <c r="Y286" s="82"/>
      <c r="Z286" s="82"/>
      <c r="AA286" s="82"/>
    </row>
    <row r="287" spans="1:27" s="81" customFormat="1" x14ac:dyDescent="0.25">
      <c r="A287" s="79"/>
      <c r="B287" s="79"/>
      <c r="C287" s="79"/>
      <c r="D287" s="79"/>
      <c r="E287" s="79"/>
      <c r="F287" s="79"/>
      <c r="G287" s="79"/>
      <c r="H287" s="79"/>
      <c r="I287" s="79"/>
      <c r="J287" s="79"/>
      <c r="K287" s="80"/>
      <c r="P287" s="82"/>
      <c r="Q287" s="82"/>
      <c r="R287" s="82"/>
      <c r="S287" s="82"/>
      <c r="T287" s="82"/>
      <c r="U287" s="82"/>
      <c r="V287" s="82"/>
      <c r="W287" s="82"/>
      <c r="X287" s="82"/>
      <c r="Y287" s="82"/>
      <c r="Z287" s="82"/>
      <c r="AA287" s="82"/>
    </row>
    <row r="288" spans="1:27" s="81" customFormat="1" x14ac:dyDescent="0.25">
      <c r="A288" s="79"/>
      <c r="B288" s="79"/>
      <c r="C288" s="79"/>
      <c r="D288" s="79"/>
      <c r="E288" s="79"/>
      <c r="F288" s="79"/>
      <c r="G288" s="79"/>
      <c r="H288" s="79"/>
      <c r="I288" s="79"/>
      <c r="J288" s="79"/>
      <c r="K288" s="80"/>
      <c r="P288" s="82"/>
      <c r="Q288" s="82"/>
      <c r="R288" s="82"/>
      <c r="S288" s="82"/>
      <c r="T288" s="82"/>
      <c r="U288" s="82"/>
      <c r="V288" s="82"/>
      <c r="W288" s="82"/>
      <c r="X288" s="82"/>
      <c r="Y288" s="82"/>
      <c r="Z288" s="82"/>
      <c r="AA288" s="82"/>
    </row>
    <row r="289" spans="1:27" s="81" customFormat="1" x14ac:dyDescent="0.25">
      <c r="A289" s="79"/>
      <c r="B289" s="79"/>
      <c r="C289" s="79"/>
      <c r="D289" s="79"/>
      <c r="E289" s="79"/>
      <c r="F289" s="79"/>
      <c r="G289" s="79"/>
      <c r="H289" s="79"/>
      <c r="I289" s="79"/>
      <c r="J289" s="79"/>
      <c r="K289" s="80"/>
      <c r="P289" s="82"/>
      <c r="Q289" s="82"/>
      <c r="R289" s="82"/>
      <c r="S289" s="82"/>
      <c r="T289" s="82"/>
      <c r="U289" s="82"/>
      <c r="V289" s="82"/>
      <c r="W289" s="82"/>
      <c r="X289" s="82"/>
      <c r="Y289" s="82"/>
      <c r="Z289" s="82"/>
      <c r="AA289" s="82"/>
    </row>
    <row r="290" spans="1:27" s="81" customFormat="1" x14ac:dyDescent="0.25">
      <c r="A290" s="79"/>
      <c r="B290" s="79"/>
      <c r="C290" s="79"/>
      <c r="D290" s="79"/>
      <c r="E290" s="79"/>
      <c r="F290" s="79"/>
      <c r="G290" s="79"/>
      <c r="H290" s="79"/>
      <c r="I290" s="79"/>
      <c r="J290" s="79"/>
      <c r="K290" s="80"/>
      <c r="P290" s="82"/>
      <c r="Q290" s="82"/>
      <c r="R290" s="82"/>
      <c r="S290" s="82"/>
      <c r="T290" s="82"/>
      <c r="U290" s="82"/>
      <c r="V290" s="82"/>
      <c r="W290" s="82"/>
      <c r="X290" s="82"/>
      <c r="Y290" s="82"/>
      <c r="Z290" s="82"/>
      <c r="AA290" s="82"/>
    </row>
    <row r="291" spans="1:27" s="81" customFormat="1" x14ac:dyDescent="0.25">
      <c r="A291" s="79"/>
      <c r="B291" s="79"/>
      <c r="C291" s="79"/>
      <c r="D291" s="79"/>
      <c r="E291" s="79"/>
      <c r="F291" s="79"/>
      <c r="G291" s="79"/>
      <c r="H291" s="79"/>
      <c r="I291" s="79"/>
      <c r="J291" s="79"/>
      <c r="K291" s="80"/>
      <c r="P291" s="82"/>
      <c r="Q291" s="82"/>
      <c r="R291" s="82"/>
      <c r="S291" s="82"/>
      <c r="T291" s="82"/>
      <c r="U291" s="82"/>
      <c r="V291" s="82"/>
      <c r="W291" s="82"/>
      <c r="X291" s="82"/>
      <c r="Y291" s="82"/>
      <c r="Z291" s="82"/>
      <c r="AA291" s="82"/>
    </row>
    <row r="292" spans="1:27" s="81" customFormat="1" x14ac:dyDescent="0.25">
      <c r="A292" s="79"/>
      <c r="B292" s="79"/>
      <c r="C292" s="79"/>
      <c r="D292" s="79"/>
      <c r="E292" s="79"/>
      <c r="F292" s="79"/>
      <c r="G292" s="79"/>
      <c r="H292" s="79"/>
      <c r="I292" s="79"/>
      <c r="J292" s="79"/>
      <c r="K292" s="80"/>
      <c r="P292" s="82"/>
      <c r="Q292" s="82"/>
      <c r="R292" s="82"/>
      <c r="S292" s="82"/>
      <c r="T292" s="82"/>
      <c r="U292" s="82"/>
      <c r="V292" s="82"/>
      <c r="W292" s="82"/>
      <c r="X292" s="82"/>
      <c r="Y292" s="82"/>
      <c r="Z292" s="82"/>
      <c r="AA292" s="82"/>
    </row>
    <row r="293" spans="1:27" s="81" customFormat="1" x14ac:dyDescent="0.25">
      <c r="A293" s="79"/>
      <c r="B293" s="79"/>
      <c r="C293" s="79"/>
      <c r="D293" s="79"/>
      <c r="E293" s="79"/>
      <c r="F293" s="79"/>
      <c r="G293" s="79"/>
      <c r="H293" s="79"/>
      <c r="I293" s="79"/>
      <c r="J293" s="79"/>
      <c r="K293" s="80"/>
      <c r="P293" s="82"/>
      <c r="Q293" s="82"/>
      <c r="R293" s="82"/>
      <c r="S293" s="82"/>
      <c r="T293" s="82"/>
      <c r="U293" s="82"/>
      <c r="V293" s="82"/>
      <c r="W293" s="82"/>
      <c r="X293" s="82"/>
      <c r="Y293" s="82"/>
      <c r="Z293" s="82"/>
      <c r="AA293" s="82"/>
    </row>
    <row r="294" spans="1:27" s="81" customFormat="1" x14ac:dyDescent="0.25">
      <c r="A294" s="79"/>
      <c r="B294" s="79"/>
      <c r="C294" s="79"/>
      <c r="D294" s="79"/>
      <c r="E294" s="79"/>
      <c r="F294" s="79"/>
      <c r="G294" s="79"/>
      <c r="H294" s="79"/>
      <c r="I294" s="79"/>
      <c r="J294" s="79"/>
      <c r="K294" s="80"/>
      <c r="P294" s="82"/>
      <c r="Q294" s="82"/>
      <c r="R294" s="82"/>
      <c r="S294" s="82"/>
      <c r="T294" s="82"/>
      <c r="U294" s="82"/>
      <c r="V294" s="82"/>
      <c r="W294" s="82"/>
      <c r="X294" s="82"/>
      <c r="Y294" s="82"/>
      <c r="Z294" s="82"/>
      <c r="AA294" s="82"/>
    </row>
    <row r="295" spans="1:27" s="81" customFormat="1" x14ac:dyDescent="0.25">
      <c r="A295" s="79"/>
      <c r="B295" s="79"/>
      <c r="C295" s="79"/>
      <c r="D295" s="79"/>
      <c r="E295" s="79"/>
      <c r="F295" s="79"/>
      <c r="G295" s="79"/>
      <c r="H295" s="79"/>
      <c r="I295" s="79"/>
      <c r="J295" s="79"/>
      <c r="K295" s="80"/>
      <c r="P295" s="82"/>
      <c r="Q295" s="82"/>
      <c r="R295" s="82"/>
      <c r="S295" s="82"/>
      <c r="T295" s="82"/>
      <c r="U295" s="82"/>
      <c r="V295" s="82"/>
      <c r="W295" s="82"/>
      <c r="X295" s="82"/>
      <c r="Y295" s="82"/>
      <c r="Z295" s="82"/>
      <c r="AA295" s="82"/>
    </row>
    <row r="296" spans="1:27" s="81" customFormat="1" x14ac:dyDescent="0.25">
      <c r="A296" s="79"/>
      <c r="B296" s="79"/>
      <c r="C296" s="79"/>
      <c r="D296" s="79"/>
      <c r="E296" s="79"/>
      <c r="F296" s="79"/>
      <c r="G296" s="79"/>
      <c r="H296" s="79"/>
      <c r="I296" s="79"/>
      <c r="J296" s="79"/>
      <c r="K296" s="80"/>
      <c r="P296" s="82"/>
      <c r="Q296" s="82"/>
      <c r="R296" s="82"/>
      <c r="S296" s="82"/>
      <c r="T296" s="82"/>
      <c r="U296" s="82"/>
      <c r="V296" s="82"/>
      <c r="W296" s="82"/>
      <c r="X296" s="82"/>
      <c r="Y296" s="82"/>
      <c r="Z296" s="82"/>
      <c r="AA296" s="82"/>
    </row>
    <row r="297" spans="1:27" s="81" customFormat="1" x14ac:dyDescent="0.25">
      <c r="A297" s="79"/>
      <c r="B297" s="79"/>
      <c r="C297" s="79"/>
      <c r="D297" s="79"/>
      <c r="E297" s="79"/>
      <c r="F297" s="79"/>
      <c r="G297" s="79"/>
      <c r="H297" s="79"/>
      <c r="I297" s="79"/>
      <c r="J297" s="79"/>
      <c r="K297" s="80"/>
      <c r="P297" s="82"/>
      <c r="Q297" s="82"/>
      <c r="R297" s="82"/>
      <c r="S297" s="82"/>
      <c r="T297" s="82"/>
      <c r="U297" s="82"/>
      <c r="V297" s="82"/>
      <c r="W297" s="82"/>
      <c r="X297" s="82"/>
      <c r="Y297" s="82"/>
      <c r="Z297" s="82"/>
      <c r="AA297" s="82"/>
    </row>
    <row r="298" spans="1:27" s="81" customFormat="1" x14ac:dyDescent="0.25">
      <c r="A298" s="79"/>
      <c r="B298" s="79"/>
      <c r="C298" s="79"/>
      <c r="D298" s="79"/>
      <c r="E298" s="79"/>
      <c r="F298" s="79"/>
      <c r="G298" s="79"/>
      <c r="H298" s="79"/>
      <c r="I298" s="79"/>
      <c r="J298" s="79"/>
      <c r="K298" s="80"/>
      <c r="P298" s="82"/>
      <c r="Q298" s="82"/>
      <c r="R298" s="82"/>
      <c r="S298" s="82"/>
      <c r="T298" s="82"/>
      <c r="U298" s="82"/>
      <c r="V298" s="82"/>
      <c r="W298" s="82"/>
      <c r="X298" s="82"/>
      <c r="Y298" s="82"/>
      <c r="Z298" s="82"/>
      <c r="AA298" s="82"/>
    </row>
    <row r="299" spans="1:27" s="81" customFormat="1" x14ac:dyDescent="0.25">
      <c r="A299" s="79"/>
      <c r="B299" s="79"/>
      <c r="C299" s="79"/>
      <c r="D299" s="79"/>
      <c r="E299" s="79"/>
      <c r="F299" s="79"/>
      <c r="G299" s="79"/>
      <c r="H299" s="79"/>
      <c r="I299" s="79"/>
      <c r="J299" s="79"/>
      <c r="K299" s="80"/>
      <c r="P299" s="82"/>
      <c r="Q299" s="82"/>
      <c r="R299" s="82"/>
      <c r="S299" s="82"/>
      <c r="T299" s="82"/>
      <c r="U299" s="82"/>
      <c r="V299" s="82"/>
      <c r="W299" s="82"/>
      <c r="X299" s="82"/>
      <c r="Y299" s="82"/>
      <c r="Z299" s="82"/>
      <c r="AA299" s="82"/>
    </row>
    <row r="300" spans="1:27" s="81" customFormat="1" x14ac:dyDescent="0.25">
      <c r="A300" s="79"/>
      <c r="B300" s="79"/>
      <c r="C300" s="79"/>
      <c r="D300" s="79"/>
      <c r="E300" s="79"/>
      <c r="F300" s="79"/>
      <c r="G300" s="79"/>
      <c r="H300" s="79"/>
      <c r="I300" s="79"/>
      <c r="J300" s="79"/>
      <c r="K300" s="80"/>
      <c r="P300" s="82"/>
      <c r="Q300" s="82"/>
      <c r="R300" s="82"/>
      <c r="S300" s="82"/>
      <c r="T300" s="82"/>
      <c r="U300" s="82"/>
      <c r="V300" s="82"/>
      <c r="W300" s="82"/>
      <c r="X300" s="82"/>
      <c r="Y300" s="82"/>
      <c r="Z300" s="82"/>
      <c r="AA300" s="82"/>
    </row>
    <row r="301" spans="1:27" s="81" customFormat="1" x14ac:dyDescent="0.25">
      <c r="A301" s="79"/>
      <c r="B301" s="79"/>
      <c r="C301" s="79"/>
      <c r="D301" s="79"/>
      <c r="E301" s="79"/>
      <c r="F301" s="79"/>
      <c r="G301" s="79"/>
      <c r="H301" s="79"/>
      <c r="I301" s="79"/>
      <c r="J301" s="79"/>
      <c r="K301" s="80"/>
      <c r="P301" s="82"/>
      <c r="Q301" s="82"/>
      <c r="R301" s="82"/>
      <c r="S301" s="82"/>
      <c r="T301" s="82"/>
      <c r="U301" s="82"/>
      <c r="V301" s="82"/>
      <c r="W301" s="82"/>
      <c r="X301" s="82"/>
      <c r="Y301" s="82"/>
      <c r="Z301" s="82"/>
      <c r="AA301" s="82"/>
    </row>
    <row r="302" spans="1:27" s="81" customFormat="1" x14ac:dyDescent="0.25">
      <c r="A302" s="79"/>
      <c r="B302" s="79"/>
      <c r="C302" s="79"/>
      <c r="D302" s="79"/>
      <c r="E302" s="79"/>
      <c r="F302" s="79"/>
      <c r="G302" s="79"/>
      <c r="H302" s="79"/>
      <c r="I302" s="79"/>
      <c r="J302" s="79"/>
      <c r="K302" s="80"/>
      <c r="P302" s="82"/>
      <c r="Q302" s="82"/>
      <c r="R302" s="82"/>
      <c r="S302" s="82"/>
      <c r="T302" s="82"/>
      <c r="U302" s="82"/>
      <c r="V302" s="82"/>
      <c r="W302" s="82"/>
      <c r="X302" s="82"/>
      <c r="Y302" s="82"/>
      <c r="Z302" s="82"/>
      <c r="AA302" s="82"/>
    </row>
    <row r="303" spans="1:27" s="81" customFormat="1" x14ac:dyDescent="0.25">
      <c r="A303" s="79"/>
      <c r="B303" s="79"/>
      <c r="C303" s="79"/>
      <c r="D303" s="79"/>
      <c r="E303" s="79"/>
      <c r="F303" s="79"/>
      <c r="G303" s="79"/>
      <c r="H303" s="79"/>
      <c r="I303" s="79"/>
      <c r="J303" s="79"/>
      <c r="K303" s="80"/>
      <c r="P303" s="82"/>
      <c r="Q303" s="82"/>
      <c r="R303" s="82"/>
      <c r="S303" s="82"/>
      <c r="T303" s="82"/>
      <c r="U303" s="82"/>
      <c r="V303" s="82"/>
      <c r="W303" s="82"/>
      <c r="X303" s="82"/>
      <c r="Y303" s="82"/>
      <c r="Z303" s="82"/>
      <c r="AA303" s="82"/>
    </row>
    <row r="304" spans="1:27" s="81" customFormat="1" x14ac:dyDescent="0.25">
      <c r="A304" s="79"/>
      <c r="B304" s="79"/>
      <c r="C304" s="79"/>
      <c r="D304" s="79"/>
      <c r="E304" s="79"/>
      <c r="F304" s="79"/>
      <c r="G304" s="79"/>
      <c r="H304" s="79"/>
      <c r="I304" s="79"/>
      <c r="J304" s="79"/>
      <c r="K304" s="80"/>
      <c r="P304" s="82"/>
      <c r="Q304" s="82"/>
      <c r="R304" s="82"/>
      <c r="S304" s="82"/>
      <c r="T304" s="82"/>
      <c r="U304" s="82"/>
      <c r="V304" s="82"/>
      <c r="W304" s="82"/>
      <c r="X304" s="82"/>
      <c r="Y304" s="82"/>
      <c r="Z304" s="82"/>
      <c r="AA304" s="82"/>
    </row>
    <row r="305" spans="1:27" s="81" customFormat="1" x14ac:dyDescent="0.25">
      <c r="A305" s="79"/>
      <c r="B305" s="79"/>
      <c r="C305" s="79"/>
      <c r="D305" s="79"/>
      <c r="E305" s="79"/>
      <c r="F305" s="79"/>
      <c r="G305" s="79"/>
      <c r="H305" s="79"/>
      <c r="I305" s="79"/>
      <c r="J305" s="79"/>
      <c r="K305" s="80"/>
      <c r="P305" s="82"/>
      <c r="Q305" s="82"/>
      <c r="R305" s="82"/>
      <c r="S305" s="82"/>
      <c r="T305" s="82"/>
      <c r="U305" s="82"/>
      <c r="V305" s="82"/>
      <c r="W305" s="82"/>
      <c r="X305" s="82"/>
      <c r="Y305" s="82"/>
      <c r="Z305" s="82"/>
      <c r="AA305" s="82"/>
    </row>
    <row r="306" spans="1:27" s="81" customFormat="1" x14ac:dyDescent="0.25">
      <c r="A306" s="79"/>
      <c r="B306" s="79"/>
      <c r="C306" s="79"/>
      <c r="D306" s="79"/>
      <c r="E306" s="79"/>
      <c r="F306" s="79"/>
      <c r="G306" s="79"/>
      <c r="H306" s="79"/>
      <c r="I306" s="79"/>
      <c r="J306" s="79"/>
      <c r="K306" s="80"/>
      <c r="P306" s="82"/>
      <c r="Q306" s="82"/>
      <c r="R306" s="82"/>
      <c r="S306" s="82"/>
      <c r="T306" s="82"/>
      <c r="U306" s="82"/>
      <c r="V306" s="82"/>
      <c r="W306" s="82"/>
      <c r="X306" s="82"/>
      <c r="Y306" s="82"/>
      <c r="Z306" s="82"/>
      <c r="AA306" s="82"/>
    </row>
    <row r="307" spans="1:27" s="81" customFormat="1" x14ac:dyDescent="0.25">
      <c r="A307" s="79"/>
      <c r="B307" s="79"/>
      <c r="C307" s="79"/>
      <c r="D307" s="79"/>
      <c r="E307" s="79"/>
      <c r="F307" s="79"/>
      <c r="G307" s="79"/>
      <c r="H307" s="79"/>
      <c r="I307" s="79"/>
      <c r="J307" s="79"/>
      <c r="K307" s="80"/>
      <c r="P307" s="82"/>
      <c r="Q307" s="82"/>
      <c r="R307" s="82"/>
      <c r="S307" s="82"/>
      <c r="T307" s="82"/>
      <c r="U307" s="82"/>
      <c r="V307" s="82"/>
      <c r="W307" s="82"/>
      <c r="X307" s="82"/>
      <c r="Y307" s="82"/>
      <c r="Z307" s="82"/>
      <c r="AA307" s="82"/>
    </row>
    <row r="308" spans="1:27" s="81" customFormat="1" x14ac:dyDescent="0.25">
      <c r="A308" s="79"/>
      <c r="B308" s="79"/>
      <c r="C308" s="79"/>
      <c r="D308" s="79"/>
      <c r="E308" s="79"/>
      <c r="F308" s="79"/>
      <c r="G308" s="79"/>
      <c r="H308" s="79"/>
      <c r="I308" s="79"/>
      <c r="J308" s="79"/>
      <c r="K308" s="80"/>
      <c r="P308" s="82"/>
      <c r="Q308" s="82"/>
      <c r="R308" s="82"/>
      <c r="S308" s="82"/>
      <c r="T308" s="82"/>
      <c r="U308" s="82"/>
      <c r="V308" s="82"/>
      <c r="W308" s="82"/>
      <c r="X308" s="82"/>
      <c r="Y308" s="82"/>
      <c r="Z308" s="82"/>
      <c r="AA308" s="82"/>
    </row>
    <row r="309" spans="1:27" s="81" customFormat="1" x14ac:dyDescent="0.25">
      <c r="A309" s="79"/>
      <c r="B309" s="79"/>
      <c r="C309" s="79"/>
      <c r="D309" s="79"/>
      <c r="E309" s="79"/>
      <c r="F309" s="79"/>
      <c r="G309" s="79"/>
      <c r="H309" s="79"/>
      <c r="I309" s="79"/>
      <c r="J309" s="79"/>
      <c r="K309" s="80"/>
      <c r="P309" s="82"/>
      <c r="Q309" s="82"/>
      <c r="R309" s="82"/>
      <c r="S309" s="82"/>
      <c r="T309" s="82"/>
      <c r="U309" s="82"/>
      <c r="V309" s="82"/>
      <c r="W309" s="82"/>
      <c r="X309" s="82"/>
      <c r="Y309" s="82"/>
      <c r="Z309" s="82"/>
      <c r="AA309" s="82"/>
    </row>
    <row r="310" spans="1:27" s="81" customFormat="1" x14ac:dyDescent="0.25">
      <c r="A310" s="79"/>
      <c r="B310" s="79"/>
      <c r="C310" s="79"/>
      <c r="D310" s="79"/>
      <c r="E310" s="79"/>
      <c r="F310" s="79"/>
      <c r="G310" s="79"/>
      <c r="H310" s="79"/>
      <c r="I310" s="79"/>
      <c r="J310" s="79"/>
      <c r="K310" s="80"/>
      <c r="P310" s="82"/>
      <c r="Q310" s="82"/>
      <c r="R310" s="82"/>
      <c r="S310" s="82"/>
      <c r="T310" s="82"/>
      <c r="U310" s="82"/>
      <c r="V310" s="82"/>
      <c r="W310" s="82"/>
      <c r="X310" s="82"/>
      <c r="Y310" s="82"/>
      <c r="Z310" s="82"/>
      <c r="AA310" s="82"/>
    </row>
    <row r="311" spans="1:27" s="81" customFormat="1" x14ac:dyDescent="0.25">
      <c r="A311" s="79"/>
      <c r="B311" s="79"/>
      <c r="C311" s="79"/>
      <c r="D311" s="79"/>
      <c r="E311" s="79"/>
      <c r="F311" s="79"/>
      <c r="G311" s="79"/>
      <c r="H311" s="79"/>
      <c r="I311" s="79"/>
      <c r="J311" s="79"/>
      <c r="K311" s="80"/>
      <c r="P311" s="82"/>
      <c r="Q311" s="82"/>
      <c r="R311" s="82"/>
      <c r="S311" s="82"/>
      <c r="T311" s="82"/>
      <c r="U311" s="82"/>
      <c r="V311" s="82"/>
      <c r="W311" s="82"/>
      <c r="X311" s="82"/>
      <c r="Y311" s="82"/>
      <c r="Z311" s="82"/>
      <c r="AA311" s="82"/>
    </row>
    <row r="312" spans="1:27" s="81" customFormat="1" x14ac:dyDescent="0.25">
      <c r="A312" s="79"/>
      <c r="B312" s="79"/>
      <c r="C312" s="79"/>
      <c r="D312" s="79"/>
      <c r="E312" s="79"/>
      <c r="F312" s="79"/>
      <c r="G312" s="79"/>
      <c r="H312" s="79"/>
      <c r="I312" s="79"/>
      <c r="J312" s="79"/>
      <c r="K312" s="80"/>
      <c r="P312" s="82"/>
      <c r="Q312" s="82"/>
      <c r="R312" s="82"/>
      <c r="S312" s="82"/>
      <c r="T312" s="82"/>
      <c r="U312" s="82"/>
      <c r="V312" s="82"/>
      <c r="W312" s="82"/>
      <c r="X312" s="82"/>
      <c r="Y312" s="82"/>
      <c r="Z312" s="82"/>
      <c r="AA312" s="82"/>
    </row>
    <row r="313" spans="1:27" s="81" customFormat="1" x14ac:dyDescent="0.25">
      <c r="A313" s="79"/>
      <c r="B313" s="79"/>
      <c r="C313" s="79"/>
      <c r="D313" s="79"/>
      <c r="E313" s="79"/>
      <c r="F313" s="79"/>
      <c r="G313" s="79"/>
      <c r="H313" s="79"/>
      <c r="I313" s="79"/>
      <c r="J313" s="79"/>
      <c r="K313" s="80"/>
      <c r="P313" s="82"/>
      <c r="Q313" s="82"/>
      <c r="R313" s="82"/>
      <c r="S313" s="82"/>
      <c r="T313" s="82"/>
      <c r="U313" s="82"/>
      <c r="V313" s="82"/>
      <c r="W313" s="82"/>
      <c r="X313" s="82"/>
      <c r="Y313" s="82"/>
      <c r="Z313" s="82"/>
      <c r="AA313" s="82"/>
    </row>
    <row r="314" spans="1:27" s="81" customFormat="1" x14ac:dyDescent="0.25">
      <c r="A314" s="79"/>
      <c r="B314" s="79"/>
      <c r="C314" s="79"/>
      <c r="D314" s="79"/>
      <c r="E314" s="79"/>
      <c r="F314" s="79"/>
      <c r="G314" s="79"/>
      <c r="H314" s="79"/>
      <c r="I314" s="79"/>
      <c r="J314" s="79"/>
      <c r="K314" s="80"/>
      <c r="P314" s="82"/>
      <c r="Q314" s="82"/>
      <c r="R314" s="82"/>
      <c r="S314" s="82"/>
      <c r="T314" s="82"/>
      <c r="U314" s="82"/>
      <c r="V314" s="82"/>
      <c r="W314" s="82"/>
      <c r="X314" s="82"/>
      <c r="Y314" s="82"/>
      <c r="Z314" s="82"/>
      <c r="AA314" s="82"/>
    </row>
    <row r="315" spans="1:27" s="81" customFormat="1" x14ac:dyDescent="0.25">
      <c r="A315" s="79"/>
      <c r="B315" s="79"/>
      <c r="C315" s="79"/>
      <c r="D315" s="79"/>
      <c r="E315" s="79"/>
      <c r="F315" s="79"/>
      <c r="G315" s="79"/>
      <c r="H315" s="79"/>
      <c r="I315" s="79"/>
      <c r="J315" s="79"/>
      <c r="K315" s="80"/>
      <c r="P315" s="82"/>
      <c r="Q315" s="82"/>
      <c r="R315" s="82"/>
      <c r="S315" s="82"/>
      <c r="T315" s="82"/>
      <c r="U315" s="82"/>
      <c r="V315" s="82"/>
      <c r="W315" s="82"/>
      <c r="X315" s="82"/>
      <c r="Y315" s="82"/>
      <c r="Z315" s="82"/>
      <c r="AA315" s="82"/>
    </row>
    <row r="316" spans="1:27" s="81" customFormat="1" x14ac:dyDescent="0.25">
      <c r="A316" s="79"/>
      <c r="B316" s="79"/>
      <c r="C316" s="79"/>
      <c r="D316" s="79"/>
      <c r="E316" s="79"/>
      <c r="F316" s="79"/>
      <c r="G316" s="79"/>
      <c r="H316" s="79"/>
      <c r="I316" s="79"/>
      <c r="J316" s="79"/>
      <c r="K316" s="80"/>
      <c r="P316" s="82"/>
      <c r="Q316" s="82"/>
      <c r="R316" s="82"/>
      <c r="S316" s="82"/>
      <c r="T316" s="82"/>
      <c r="U316" s="82"/>
      <c r="V316" s="82"/>
      <c r="W316" s="82"/>
      <c r="X316" s="82"/>
      <c r="Y316" s="82"/>
      <c r="Z316" s="82"/>
      <c r="AA316" s="82"/>
    </row>
    <row r="317" spans="1:27" s="81" customFormat="1" x14ac:dyDescent="0.25">
      <c r="A317" s="79"/>
      <c r="B317" s="79"/>
      <c r="C317" s="79"/>
      <c r="D317" s="79"/>
      <c r="E317" s="79"/>
      <c r="F317" s="79"/>
      <c r="G317" s="79"/>
      <c r="H317" s="79"/>
      <c r="I317" s="79"/>
      <c r="J317" s="79"/>
      <c r="K317" s="80"/>
      <c r="P317" s="82"/>
      <c r="Q317" s="82"/>
      <c r="R317" s="82"/>
      <c r="S317" s="82"/>
      <c r="T317" s="82"/>
      <c r="U317" s="82"/>
      <c r="V317" s="82"/>
      <c r="W317" s="82"/>
      <c r="X317" s="82"/>
      <c r="Y317" s="82"/>
      <c r="Z317" s="82"/>
      <c r="AA317" s="82"/>
    </row>
    <row r="318" spans="1:27" s="81" customFormat="1" x14ac:dyDescent="0.25">
      <c r="A318" s="79"/>
      <c r="B318" s="79"/>
      <c r="C318" s="79"/>
      <c r="D318" s="79"/>
      <c r="E318" s="79"/>
      <c r="F318" s="79"/>
      <c r="G318" s="79"/>
      <c r="H318" s="79"/>
      <c r="I318" s="79"/>
      <c r="J318" s="79"/>
      <c r="K318" s="80"/>
      <c r="P318" s="82"/>
      <c r="Q318" s="82"/>
      <c r="R318" s="82"/>
      <c r="S318" s="82"/>
      <c r="T318" s="82"/>
      <c r="U318" s="82"/>
      <c r="V318" s="82"/>
      <c r="W318" s="82"/>
      <c r="X318" s="82"/>
      <c r="Y318" s="82"/>
      <c r="Z318" s="82"/>
      <c r="AA318" s="82"/>
    </row>
    <row r="319" spans="1:27" s="81" customFormat="1" x14ac:dyDescent="0.25">
      <c r="A319" s="79"/>
      <c r="B319" s="79"/>
      <c r="C319" s="79"/>
      <c r="D319" s="79"/>
      <c r="E319" s="79"/>
      <c r="F319" s="79"/>
      <c r="G319" s="79"/>
      <c r="H319" s="79"/>
      <c r="I319" s="79"/>
      <c r="J319" s="79"/>
      <c r="K319" s="80"/>
      <c r="P319" s="82"/>
      <c r="Q319" s="82"/>
      <c r="R319" s="82"/>
      <c r="S319" s="82"/>
      <c r="T319" s="82"/>
      <c r="U319" s="82"/>
      <c r="V319" s="82"/>
      <c r="W319" s="82"/>
      <c r="X319" s="82"/>
      <c r="Y319" s="82"/>
      <c r="Z319" s="82"/>
      <c r="AA319" s="82"/>
    </row>
    <row r="320" spans="1:27" s="81" customFormat="1" x14ac:dyDescent="0.25">
      <c r="A320" s="79"/>
      <c r="B320" s="79"/>
      <c r="C320" s="79"/>
      <c r="D320" s="79"/>
      <c r="E320" s="79"/>
      <c r="F320" s="79"/>
      <c r="G320" s="79"/>
      <c r="H320" s="79"/>
      <c r="I320" s="79"/>
      <c r="J320" s="79"/>
      <c r="K320" s="80"/>
      <c r="P320" s="82"/>
      <c r="Q320" s="82"/>
      <c r="R320" s="82"/>
      <c r="S320" s="82"/>
      <c r="T320" s="82"/>
      <c r="U320" s="82"/>
      <c r="V320" s="82"/>
      <c r="W320" s="82"/>
      <c r="X320" s="82"/>
      <c r="Y320" s="82"/>
      <c r="Z320" s="82"/>
      <c r="AA320" s="82"/>
    </row>
    <row r="321" spans="1:27" s="81" customFormat="1" x14ac:dyDescent="0.25">
      <c r="A321" s="79"/>
      <c r="B321" s="79"/>
      <c r="C321" s="79"/>
      <c r="D321" s="79"/>
      <c r="E321" s="79"/>
      <c r="F321" s="79"/>
      <c r="G321" s="79"/>
      <c r="H321" s="79"/>
      <c r="I321" s="79"/>
      <c r="J321" s="79"/>
      <c r="K321" s="80"/>
      <c r="P321" s="82"/>
      <c r="Q321" s="82"/>
      <c r="R321" s="82"/>
      <c r="S321" s="82"/>
      <c r="T321" s="82"/>
      <c r="U321" s="82"/>
      <c r="V321" s="82"/>
      <c r="W321" s="82"/>
      <c r="X321" s="82"/>
      <c r="Y321" s="82"/>
      <c r="Z321" s="82"/>
      <c r="AA321" s="82"/>
    </row>
    <row r="322" spans="1:27" s="81" customFormat="1" x14ac:dyDescent="0.25">
      <c r="A322" s="79"/>
      <c r="B322" s="79"/>
      <c r="C322" s="79"/>
      <c r="D322" s="79"/>
      <c r="E322" s="79"/>
      <c r="F322" s="79"/>
      <c r="G322" s="79"/>
      <c r="H322" s="79"/>
      <c r="I322" s="79"/>
      <c r="J322" s="79"/>
      <c r="K322" s="80"/>
      <c r="P322" s="82"/>
      <c r="Q322" s="82"/>
      <c r="R322" s="82"/>
      <c r="S322" s="82"/>
      <c r="T322" s="82"/>
      <c r="U322" s="82"/>
      <c r="V322" s="82"/>
      <c r="W322" s="82"/>
      <c r="X322" s="82"/>
      <c r="Y322" s="82"/>
      <c r="Z322" s="82"/>
      <c r="AA322" s="82"/>
    </row>
    <row r="323" spans="1:27" s="81" customFormat="1" x14ac:dyDescent="0.25">
      <c r="A323" s="79"/>
      <c r="B323" s="79"/>
      <c r="C323" s="79"/>
      <c r="D323" s="79"/>
      <c r="E323" s="79"/>
      <c r="F323" s="79"/>
      <c r="G323" s="79"/>
      <c r="H323" s="79"/>
      <c r="I323" s="79"/>
      <c r="J323" s="79"/>
      <c r="K323" s="80"/>
      <c r="P323" s="82"/>
      <c r="Q323" s="82"/>
      <c r="R323" s="82"/>
      <c r="S323" s="82"/>
      <c r="T323" s="82"/>
      <c r="U323" s="82"/>
      <c r="V323" s="82"/>
      <c r="W323" s="82"/>
      <c r="X323" s="82"/>
      <c r="Y323" s="82"/>
      <c r="Z323" s="82"/>
      <c r="AA323" s="82"/>
    </row>
    <row r="324" spans="1:27" s="81" customFormat="1" x14ac:dyDescent="0.25">
      <c r="A324" s="79"/>
      <c r="B324" s="79"/>
      <c r="C324" s="79"/>
      <c r="D324" s="79"/>
      <c r="E324" s="79"/>
      <c r="F324" s="79"/>
      <c r="G324" s="79"/>
      <c r="H324" s="79"/>
      <c r="I324" s="79"/>
      <c r="J324" s="79"/>
      <c r="K324" s="80"/>
      <c r="P324" s="82"/>
      <c r="Q324" s="82"/>
      <c r="R324" s="82"/>
      <c r="S324" s="82"/>
      <c r="T324" s="82"/>
      <c r="U324" s="82"/>
      <c r="V324" s="82"/>
      <c r="W324" s="82"/>
      <c r="X324" s="82"/>
      <c r="Y324" s="82"/>
      <c r="Z324" s="82"/>
      <c r="AA324" s="82"/>
    </row>
    <row r="325" spans="1:27" s="81" customFormat="1" x14ac:dyDescent="0.25">
      <c r="A325" s="79"/>
      <c r="B325" s="79"/>
      <c r="C325" s="79"/>
      <c r="D325" s="79"/>
      <c r="E325" s="79"/>
      <c r="F325" s="79"/>
      <c r="G325" s="79"/>
      <c r="H325" s="79"/>
      <c r="I325" s="79"/>
      <c r="J325" s="79"/>
      <c r="K325" s="80"/>
      <c r="P325" s="82"/>
      <c r="Q325" s="82"/>
      <c r="R325" s="82"/>
      <c r="S325" s="82"/>
      <c r="T325" s="82"/>
      <c r="U325" s="82"/>
      <c r="V325" s="82"/>
      <c r="W325" s="82"/>
      <c r="X325" s="82"/>
      <c r="Y325" s="82"/>
      <c r="Z325" s="82"/>
      <c r="AA325" s="82"/>
    </row>
    <row r="326" spans="1:27" s="81" customFormat="1" x14ac:dyDescent="0.25">
      <c r="A326" s="79"/>
      <c r="B326" s="79"/>
      <c r="C326" s="79"/>
      <c r="D326" s="79"/>
      <c r="E326" s="79"/>
      <c r="F326" s="79"/>
      <c r="G326" s="79"/>
      <c r="H326" s="79"/>
      <c r="I326" s="79"/>
      <c r="J326" s="79"/>
      <c r="K326" s="80"/>
      <c r="P326" s="82"/>
      <c r="Q326" s="82"/>
      <c r="R326" s="82"/>
      <c r="S326" s="82"/>
      <c r="T326" s="82"/>
      <c r="U326" s="82"/>
      <c r="V326" s="82"/>
      <c r="W326" s="82"/>
      <c r="X326" s="82"/>
      <c r="Y326" s="82"/>
      <c r="Z326" s="82"/>
      <c r="AA326" s="82"/>
    </row>
    <row r="327" spans="1:27" s="81" customFormat="1" x14ac:dyDescent="0.25">
      <c r="A327" s="79"/>
      <c r="B327" s="79"/>
      <c r="C327" s="79"/>
      <c r="D327" s="79"/>
      <c r="E327" s="79"/>
      <c r="F327" s="79"/>
      <c r="G327" s="79"/>
      <c r="H327" s="79"/>
      <c r="I327" s="79"/>
      <c r="J327" s="79"/>
      <c r="K327" s="80"/>
      <c r="P327" s="82"/>
      <c r="Q327" s="82"/>
      <c r="R327" s="82"/>
      <c r="S327" s="82"/>
      <c r="T327" s="82"/>
      <c r="U327" s="82"/>
      <c r="V327" s="82"/>
      <c r="W327" s="82"/>
      <c r="X327" s="82"/>
      <c r="Y327" s="82"/>
      <c r="Z327" s="82"/>
      <c r="AA327" s="82"/>
    </row>
    <row r="328" spans="1:27" s="81" customFormat="1" x14ac:dyDescent="0.25">
      <c r="A328" s="79"/>
      <c r="B328" s="79"/>
      <c r="C328" s="79"/>
      <c r="D328" s="79"/>
      <c r="E328" s="79"/>
      <c r="F328" s="79"/>
      <c r="G328" s="79"/>
      <c r="H328" s="79"/>
      <c r="I328" s="79"/>
      <c r="J328" s="79"/>
      <c r="K328" s="80"/>
      <c r="P328" s="82"/>
      <c r="Q328" s="82"/>
      <c r="R328" s="82"/>
      <c r="S328" s="82"/>
      <c r="T328" s="82"/>
      <c r="U328" s="82"/>
      <c r="V328" s="82"/>
      <c r="W328" s="82"/>
      <c r="X328" s="82"/>
      <c r="Y328" s="82"/>
      <c r="Z328" s="82"/>
      <c r="AA328" s="82"/>
    </row>
    <row r="329" spans="1:27" s="81" customFormat="1" x14ac:dyDescent="0.25">
      <c r="A329" s="79"/>
      <c r="B329" s="79"/>
      <c r="C329" s="79"/>
      <c r="D329" s="79"/>
      <c r="E329" s="79"/>
      <c r="F329" s="79"/>
      <c r="G329" s="79"/>
      <c r="H329" s="79"/>
      <c r="I329" s="79"/>
      <c r="J329" s="79"/>
      <c r="K329" s="80"/>
      <c r="P329" s="82"/>
      <c r="Q329" s="82"/>
      <c r="R329" s="82"/>
      <c r="S329" s="82"/>
      <c r="T329" s="82"/>
      <c r="U329" s="82"/>
      <c r="V329" s="82"/>
      <c r="W329" s="82"/>
      <c r="X329" s="82"/>
      <c r="Y329" s="82"/>
      <c r="Z329" s="82"/>
      <c r="AA329" s="82"/>
    </row>
    <row r="330" spans="1:27" s="81" customFormat="1" x14ac:dyDescent="0.25">
      <c r="A330" s="79"/>
      <c r="B330" s="79"/>
      <c r="C330" s="79"/>
      <c r="D330" s="79"/>
      <c r="E330" s="79"/>
      <c r="F330" s="79"/>
      <c r="G330" s="79"/>
      <c r="H330" s="79"/>
      <c r="I330" s="79"/>
      <c r="J330" s="79"/>
      <c r="K330" s="80"/>
      <c r="P330" s="82"/>
      <c r="Q330" s="82"/>
      <c r="R330" s="82"/>
      <c r="S330" s="82"/>
      <c r="T330" s="82"/>
      <c r="U330" s="82"/>
      <c r="V330" s="82"/>
      <c r="W330" s="82"/>
      <c r="X330" s="82"/>
      <c r="Y330" s="82"/>
      <c r="Z330" s="82"/>
      <c r="AA330" s="82"/>
    </row>
    <row r="331" spans="1:27" s="81" customFormat="1" x14ac:dyDescent="0.25">
      <c r="A331" s="79"/>
      <c r="B331" s="79"/>
      <c r="C331" s="79"/>
      <c r="D331" s="79"/>
      <c r="E331" s="79"/>
      <c r="F331" s="79"/>
      <c r="G331" s="79"/>
      <c r="H331" s="79"/>
      <c r="I331" s="79"/>
      <c r="J331" s="79"/>
      <c r="K331" s="80"/>
      <c r="P331" s="82"/>
      <c r="Q331" s="82"/>
      <c r="R331" s="82"/>
      <c r="S331" s="82"/>
      <c r="T331" s="82"/>
      <c r="U331" s="82"/>
      <c r="V331" s="82"/>
      <c r="W331" s="82"/>
      <c r="X331" s="82"/>
      <c r="Y331" s="82"/>
      <c r="Z331" s="82"/>
      <c r="AA331" s="82"/>
    </row>
    <row r="332" spans="1:27" s="81" customFormat="1" x14ac:dyDescent="0.25">
      <c r="A332" s="79"/>
      <c r="B332" s="79"/>
      <c r="C332" s="79"/>
      <c r="D332" s="79"/>
      <c r="E332" s="79"/>
      <c r="F332" s="79"/>
      <c r="G332" s="79"/>
      <c r="H332" s="79"/>
      <c r="I332" s="79"/>
      <c r="J332" s="79"/>
      <c r="K332" s="80"/>
      <c r="P332" s="82"/>
      <c r="Q332" s="82"/>
      <c r="R332" s="82"/>
      <c r="S332" s="82"/>
      <c r="T332" s="82"/>
      <c r="U332" s="82"/>
      <c r="V332" s="82"/>
      <c r="W332" s="82"/>
      <c r="X332" s="82"/>
      <c r="Y332" s="82"/>
      <c r="Z332" s="82"/>
      <c r="AA332" s="82"/>
    </row>
    <row r="333" spans="1:27" s="81" customFormat="1" x14ac:dyDescent="0.25">
      <c r="A333" s="79"/>
      <c r="B333" s="79"/>
      <c r="C333" s="79"/>
      <c r="D333" s="79"/>
      <c r="E333" s="79"/>
      <c r="F333" s="79"/>
      <c r="G333" s="79"/>
      <c r="H333" s="79"/>
      <c r="I333" s="79"/>
      <c r="J333" s="79"/>
      <c r="K333" s="80"/>
      <c r="P333" s="82"/>
      <c r="Q333" s="82"/>
      <c r="R333" s="82"/>
      <c r="S333" s="82"/>
      <c r="T333" s="82"/>
      <c r="U333" s="82"/>
      <c r="V333" s="82"/>
      <c r="W333" s="82"/>
      <c r="X333" s="82"/>
      <c r="Y333" s="82"/>
      <c r="Z333" s="82"/>
      <c r="AA333" s="82"/>
    </row>
    <row r="334" spans="1:27" s="81" customFormat="1" x14ac:dyDescent="0.25">
      <c r="A334" s="79"/>
      <c r="B334" s="79"/>
      <c r="C334" s="79"/>
      <c r="D334" s="79"/>
      <c r="E334" s="79"/>
      <c r="F334" s="79"/>
      <c r="G334" s="79"/>
      <c r="H334" s="79"/>
      <c r="I334" s="79"/>
      <c r="J334" s="79"/>
      <c r="K334" s="80"/>
      <c r="P334" s="82"/>
      <c r="Q334" s="82"/>
      <c r="R334" s="82"/>
      <c r="S334" s="82"/>
      <c r="T334" s="82"/>
      <c r="U334" s="82"/>
      <c r="V334" s="82"/>
      <c r="W334" s="82"/>
      <c r="X334" s="82"/>
      <c r="Y334" s="82"/>
      <c r="Z334" s="82"/>
      <c r="AA334" s="82"/>
    </row>
    <row r="335" spans="1:27" s="81" customFormat="1" x14ac:dyDescent="0.25">
      <c r="A335" s="79"/>
      <c r="B335" s="79"/>
      <c r="C335" s="79"/>
      <c r="D335" s="79"/>
      <c r="E335" s="79"/>
      <c r="F335" s="79"/>
      <c r="G335" s="79"/>
      <c r="H335" s="79"/>
      <c r="I335" s="79"/>
      <c r="J335" s="79"/>
      <c r="K335" s="80"/>
      <c r="P335" s="82"/>
      <c r="Q335" s="82"/>
      <c r="R335" s="82"/>
      <c r="S335" s="82"/>
      <c r="T335" s="82"/>
      <c r="U335" s="82"/>
      <c r="V335" s="82"/>
      <c r="W335" s="82"/>
      <c r="X335" s="82"/>
      <c r="Y335" s="82"/>
      <c r="Z335" s="82"/>
      <c r="AA335" s="82"/>
    </row>
    <row r="336" spans="1:27" s="81" customFormat="1" x14ac:dyDescent="0.25">
      <c r="A336" s="79"/>
      <c r="B336" s="79"/>
      <c r="C336" s="79"/>
      <c r="D336" s="79"/>
      <c r="E336" s="79"/>
      <c r="F336" s="79"/>
      <c r="G336" s="79"/>
      <c r="H336" s="79"/>
      <c r="I336" s="79"/>
      <c r="J336" s="79"/>
      <c r="K336" s="80"/>
      <c r="P336" s="82"/>
      <c r="Q336" s="82"/>
      <c r="R336" s="82"/>
      <c r="S336" s="82"/>
      <c r="T336" s="82"/>
      <c r="U336" s="82"/>
      <c r="V336" s="82"/>
      <c r="W336" s="82"/>
      <c r="X336" s="82"/>
      <c r="Y336" s="82"/>
      <c r="Z336" s="82"/>
      <c r="AA336" s="82"/>
    </row>
    <row r="337" spans="1:27" s="81" customFormat="1" x14ac:dyDescent="0.25">
      <c r="A337" s="79"/>
      <c r="B337" s="79"/>
      <c r="C337" s="79"/>
      <c r="D337" s="79"/>
      <c r="E337" s="79"/>
      <c r="F337" s="79"/>
      <c r="G337" s="79"/>
      <c r="H337" s="79"/>
      <c r="I337" s="79"/>
      <c r="J337" s="79"/>
      <c r="K337" s="80"/>
      <c r="P337" s="82"/>
      <c r="Q337" s="82"/>
      <c r="R337" s="82"/>
      <c r="S337" s="82"/>
      <c r="T337" s="82"/>
      <c r="U337" s="82"/>
      <c r="V337" s="82"/>
      <c r="W337" s="82"/>
      <c r="X337" s="82"/>
      <c r="Y337" s="82"/>
      <c r="Z337" s="82"/>
      <c r="AA337" s="82"/>
    </row>
    <row r="338" spans="1:27" s="81" customFormat="1" x14ac:dyDescent="0.25">
      <c r="A338" s="79"/>
      <c r="B338" s="79"/>
      <c r="C338" s="79"/>
      <c r="D338" s="79"/>
      <c r="E338" s="79"/>
      <c r="F338" s="79"/>
      <c r="G338" s="79"/>
      <c r="H338" s="79"/>
      <c r="I338" s="79"/>
      <c r="J338" s="79"/>
      <c r="K338" s="80"/>
      <c r="P338" s="82"/>
      <c r="Q338" s="82"/>
      <c r="R338" s="82"/>
      <c r="S338" s="82"/>
      <c r="T338" s="82"/>
      <c r="U338" s="82"/>
      <c r="V338" s="82"/>
      <c r="W338" s="82"/>
      <c r="X338" s="82"/>
      <c r="Y338" s="82"/>
      <c r="Z338" s="82"/>
      <c r="AA338" s="82"/>
    </row>
    <row r="339" spans="1:27" s="81" customFormat="1" x14ac:dyDescent="0.25">
      <c r="A339" s="79"/>
      <c r="B339" s="79"/>
      <c r="C339" s="79"/>
      <c r="D339" s="79"/>
      <c r="E339" s="79"/>
      <c r="F339" s="79"/>
      <c r="G339" s="79"/>
      <c r="H339" s="79"/>
      <c r="I339" s="79"/>
      <c r="J339" s="79"/>
      <c r="K339" s="80"/>
      <c r="P339" s="82"/>
      <c r="Q339" s="82"/>
      <c r="R339" s="82"/>
      <c r="S339" s="82"/>
      <c r="T339" s="82"/>
      <c r="U339" s="82"/>
      <c r="V339" s="82"/>
      <c r="W339" s="82"/>
      <c r="X339" s="82"/>
      <c r="Y339" s="82"/>
      <c r="Z339" s="82"/>
      <c r="AA339" s="82"/>
    </row>
    <row r="340" spans="1:27" s="81" customFormat="1" x14ac:dyDescent="0.25">
      <c r="A340" s="79"/>
      <c r="B340" s="79"/>
      <c r="C340" s="79"/>
      <c r="D340" s="79"/>
      <c r="E340" s="79"/>
      <c r="F340" s="79"/>
      <c r="G340" s="79"/>
      <c r="H340" s="79"/>
      <c r="I340" s="79"/>
      <c r="J340" s="79"/>
      <c r="K340" s="80"/>
      <c r="P340" s="82"/>
      <c r="Q340" s="82"/>
      <c r="R340" s="82"/>
      <c r="S340" s="82"/>
      <c r="T340" s="82"/>
      <c r="U340" s="82"/>
      <c r="V340" s="82"/>
      <c r="W340" s="82"/>
      <c r="X340" s="82"/>
      <c r="Y340" s="82"/>
      <c r="Z340" s="82"/>
      <c r="AA340" s="82"/>
    </row>
    <row r="341" spans="1:27" s="81" customFormat="1" x14ac:dyDescent="0.25">
      <c r="A341" s="79"/>
      <c r="B341" s="79"/>
      <c r="C341" s="79"/>
      <c r="D341" s="79"/>
      <c r="E341" s="79"/>
      <c r="F341" s="79"/>
      <c r="G341" s="79"/>
      <c r="H341" s="79"/>
      <c r="I341" s="79"/>
      <c r="J341" s="79"/>
      <c r="K341" s="80"/>
      <c r="P341" s="82"/>
      <c r="Q341" s="82"/>
      <c r="R341" s="82"/>
      <c r="S341" s="82"/>
      <c r="T341" s="82"/>
      <c r="U341" s="82"/>
      <c r="V341" s="82"/>
      <c r="W341" s="82"/>
      <c r="X341" s="82"/>
      <c r="Y341" s="82"/>
      <c r="Z341" s="82"/>
      <c r="AA341" s="82"/>
    </row>
    <row r="342" spans="1:27" s="81" customFormat="1" x14ac:dyDescent="0.25">
      <c r="A342" s="79"/>
      <c r="B342" s="79"/>
      <c r="C342" s="79"/>
      <c r="D342" s="79"/>
      <c r="E342" s="79"/>
      <c r="F342" s="79"/>
      <c r="G342" s="79"/>
      <c r="H342" s="79"/>
      <c r="I342" s="79"/>
      <c r="J342" s="79"/>
      <c r="K342" s="80"/>
      <c r="P342" s="82"/>
      <c r="Q342" s="82"/>
      <c r="R342" s="82"/>
      <c r="S342" s="82"/>
      <c r="T342" s="82"/>
      <c r="U342" s="82"/>
      <c r="V342" s="82"/>
      <c r="W342" s="82"/>
      <c r="X342" s="82"/>
      <c r="Y342" s="82"/>
      <c r="Z342" s="82"/>
      <c r="AA342" s="82"/>
    </row>
    <row r="343" spans="1:27" s="81" customFormat="1" x14ac:dyDescent="0.25">
      <c r="A343" s="79"/>
      <c r="B343" s="79"/>
      <c r="C343" s="79"/>
      <c r="D343" s="79"/>
      <c r="E343" s="79"/>
      <c r="F343" s="79"/>
      <c r="G343" s="79"/>
      <c r="H343" s="79"/>
      <c r="I343" s="79"/>
      <c r="J343" s="79"/>
      <c r="K343" s="80"/>
      <c r="P343" s="82"/>
      <c r="Q343" s="82"/>
      <c r="R343" s="82"/>
      <c r="S343" s="82"/>
      <c r="T343" s="82"/>
      <c r="U343" s="82"/>
      <c r="V343" s="82"/>
      <c r="W343" s="82"/>
      <c r="X343" s="82"/>
      <c r="Y343" s="82"/>
      <c r="Z343" s="82"/>
      <c r="AA343" s="82"/>
    </row>
    <row r="344" spans="1:27" s="81" customFormat="1" x14ac:dyDescent="0.25">
      <c r="A344" s="79"/>
      <c r="B344" s="79"/>
      <c r="C344" s="79"/>
      <c r="D344" s="79"/>
      <c r="E344" s="79"/>
      <c r="F344" s="79"/>
      <c r="G344" s="79"/>
      <c r="H344" s="79"/>
      <c r="I344" s="79"/>
      <c r="J344" s="79"/>
      <c r="K344" s="80"/>
      <c r="P344" s="82"/>
      <c r="Q344" s="82"/>
      <c r="R344" s="82"/>
      <c r="S344" s="82"/>
      <c r="T344" s="82"/>
      <c r="U344" s="82"/>
      <c r="V344" s="82"/>
      <c r="W344" s="82"/>
      <c r="X344" s="82"/>
      <c r="Y344" s="82"/>
      <c r="Z344" s="82"/>
      <c r="AA344" s="82"/>
    </row>
    <row r="345" spans="1:27" s="81" customFormat="1" x14ac:dyDescent="0.25">
      <c r="A345" s="79"/>
      <c r="B345" s="79"/>
      <c r="C345" s="79"/>
      <c r="D345" s="79"/>
      <c r="E345" s="79"/>
      <c r="F345" s="79"/>
      <c r="G345" s="79"/>
      <c r="H345" s="79"/>
      <c r="I345" s="79"/>
      <c r="J345" s="79"/>
      <c r="K345" s="80"/>
      <c r="P345" s="82"/>
      <c r="Q345" s="82"/>
      <c r="R345" s="82"/>
      <c r="S345" s="82"/>
      <c r="T345" s="82"/>
      <c r="U345" s="82"/>
      <c r="V345" s="82"/>
      <c r="W345" s="82"/>
      <c r="X345" s="82"/>
      <c r="Y345" s="82"/>
      <c r="Z345" s="82"/>
      <c r="AA345" s="82"/>
    </row>
    <row r="346" spans="1:27" s="81" customFormat="1" x14ac:dyDescent="0.25">
      <c r="A346" s="79"/>
      <c r="B346" s="79"/>
      <c r="C346" s="79"/>
      <c r="D346" s="79"/>
      <c r="E346" s="79"/>
      <c r="F346" s="79"/>
      <c r="G346" s="79"/>
      <c r="H346" s="79"/>
      <c r="I346" s="79"/>
      <c r="J346" s="79"/>
      <c r="K346" s="80"/>
      <c r="P346" s="82"/>
      <c r="Q346" s="82"/>
      <c r="R346" s="82"/>
      <c r="S346" s="82"/>
      <c r="T346" s="82"/>
      <c r="U346" s="82"/>
      <c r="V346" s="82"/>
      <c r="W346" s="82"/>
      <c r="X346" s="82"/>
      <c r="Y346" s="82"/>
      <c r="Z346" s="82"/>
      <c r="AA346" s="82"/>
    </row>
    <row r="347" spans="1:27" s="81" customFormat="1" x14ac:dyDescent="0.25">
      <c r="A347" s="79"/>
      <c r="B347" s="79"/>
      <c r="C347" s="79"/>
      <c r="D347" s="79"/>
      <c r="E347" s="79"/>
      <c r="F347" s="79"/>
      <c r="G347" s="79"/>
      <c r="H347" s="79"/>
      <c r="I347" s="79"/>
      <c r="J347" s="79"/>
      <c r="K347" s="80"/>
      <c r="P347" s="82"/>
      <c r="Q347" s="82"/>
      <c r="R347" s="82"/>
      <c r="S347" s="82"/>
      <c r="T347" s="82"/>
      <c r="U347" s="82"/>
      <c r="V347" s="82"/>
      <c r="W347" s="82"/>
      <c r="X347" s="82"/>
      <c r="Y347" s="82"/>
      <c r="Z347" s="82"/>
      <c r="AA347" s="82"/>
    </row>
    <row r="348" spans="1:27" s="81" customFormat="1" x14ac:dyDescent="0.25">
      <c r="A348" s="79"/>
      <c r="B348" s="79"/>
      <c r="C348" s="79"/>
      <c r="D348" s="79"/>
      <c r="E348" s="79"/>
      <c r="F348" s="79"/>
      <c r="G348" s="79"/>
      <c r="H348" s="79"/>
      <c r="I348" s="79"/>
      <c r="J348" s="79"/>
      <c r="K348" s="80"/>
      <c r="P348" s="82"/>
      <c r="Q348" s="82"/>
      <c r="R348" s="82"/>
      <c r="S348" s="82"/>
      <c r="T348" s="82"/>
      <c r="U348" s="82"/>
      <c r="V348" s="82"/>
      <c r="W348" s="82"/>
      <c r="X348" s="82"/>
      <c r="Y348" s="82"/>
      <c r="Z348" s="82"/>
      <c r="AA348" s="82"/>
    </row>
    <row r="349" spans="1:27" s="81" customFormat="1" x14ac:dyDescent="0.25">
      <c r="A349" s="79"/>
      <c r="B349" s="79"/>
      <c r="C349" s="79"/>
      <c r="D349" s="79"/>
      <c r="E349" s="79"/>
      <c r="F349" s="79"/>
      <c r="G349" s="79"/>
      <c r="H349" s="79"/>
      <c r="I349" s="79"/>
      <c r="J349" s="79"/>
      <c r="K349" s="80"/>
      <c r="P349" s="82"/>
      <c r="Q349" s="82"/>
      <c r="R349" s="82"/>
      <c r="S349" s="82"/>
      <c r="T349" s="82"/>
      <c r="U349" s="82"/>
      <c r="V349" s="82"/>
      <c r="W349" s="82"/>
      <c r="X349" s="82"/>
      <c r="Y349" s="82"/>
      <c r="Z349" s="82"/>
      <c r="AA349" s="82"/>
    </row>
    <row r="350" spans="1:27" s="81" customFormat="1" x14ac:dyDescent="0.25">
      <c r="A350" s="79"/>
      <c r="B350" s="79"/>
      <c r="C350" s="79"/>
      <c r="D350" s="79"/>
      <c r="E350" s="79"/>
      <c r="F350" s="79"/>
      <c r="G350" s="79"/>
      <c r="H350" s="79"/>
      <c r="I350" s="79"/>
      <c r="J350" s="79"/>
      <c r="K350" s="80"/>
      <c r="P350" s="82"/>
      <c r="Q350" s="82"/>
      <c r="R350" s="82"/>
      <c r="S350" s="82"/>
      <c r="T350" s="82"/>
      <c r="U350" s="82"/>
      <c r="V350" s="82"/>
      <c r="W350" s="82"/>
      <c r="X350" s="82"/>
      <c r="Y350" s="82"/>
      <c r="Z350" s="82"/>
      <c r="AA350" s="82"/>
    </row>
    <row r="351" spans="1:27" s="81" customFormat="1" x14ac:dyDescent="0.25">
      <c r="A351" s="79"/>
      <c r="B351" s="79"/>
      <c r="C351" s="79"/>
      <c r="D351" s="79"/>
      <c r="E351" s="79"/>
      <c r="F351" s="79"/>
      <c r="G351" s="79"/>
      <c r="H351" s="79"/>
      <c r="I351" s="79"/>
      <c r="J351" s="79"/>
      <c r="K351" s="80"/>
      <c r="P351" s="82"/>
      <c r="Q351" s="82"/>
      <c r="R351" s="82"/>
      <c r="S351" s="82"/>
      <c r="T351" s="82"/>
      <c r="U351" s="82"/>
      <c r="V351" s="82"/>
      <c r="W351" s="82"/>
      <c r="X351" s="82"/>
      <c r="Y351" s="82"/>
      <c r="Z351" s="82"/>
      <c r="AA351" s="82"/>
    </row>
    <row r="352" spans="1:27" s="81" customFormat="1" x14ac:dyDescent="0.25">
      <c r="A352" s="79"/>
      <c r="B352" s="79"/>
      <c r="C352" s="79"/>
      <c r="D352" s="79"/>
      <c r="E352" s="79"/>
      <c r="F352" s="79"/>
      <c r="G352" s="79"/>
      <c r="H352" s="79"/>
      <c r="I352" s="79"/>
      <c r="J352" s="79"/>
      <c r="K352" s="80"/>
      <c r="P352" s="82"/>
      <c r="Q352" s="82"/>
      <c r="R352" s="82"/>
      <c r="S352" s="82"/>
      <c r="T352" s="82"/>
      <c r="U352" s="82"/>
      <c r="V352" s="82"/>
      <c r="W352" s="82"/>
      <c r="X352" s="82"/>
      <c r="Y352" s="82"/>
      <c r="Z352" s="82"/>
      <c r="AA352" s="82"/>
    </row>
    <row r="353" spans="1:27" s="81" customFormat="1" x14ac:dyDescent="0.25">
      <c r="A353" s="79"/>
      <c r="B353" s="79"/>
      <c r="C353" s="79"/>
      <c r="D353" s="79"/>
      <c r="E353" s="79"/>
      <c r="F353" s="79"/>
      <c r="G353" s="79"/>
      <c r="H353" s="79"/>
      <c r="I353" s="79"/>
      <c r="J353" s="79"/>
      <c r="K353" s="80"/>
      <c r="P353" s="82"/>
      <c r="Q353" s="82"/>
      <c r="R353" s="82"/>
      <c r="S353" s="82"/>
      <c r="T353" s="82"/>
      <c r="U353" s="82"/>
      <c r="V353" s="82"/>
      <c r="W353" s="82"/>
      <c r="X353" s="82"/>
      <c r="Y353" s="82"/>
      <c r="Z353" s="82"/>
      <c r="AA353" s="82"/>
    </row>
    <row r="354" spans="1:27" s="81" customFormat="1" x14ac:dyDescent="0.25">
      <c r="A354" s="79"/>
      <c r="B354" s="79"/>
      <c r="C354" s="79"/>
      <c r="D354" s="79"/>
      <c r="E354" s="79"/>
      <c r="F354" s="79"/>
      <c r="G354" s="79"/>
      <c r="H354" s="79"/>
      <c r="I354" s="79"/>
      <c r="J354" s="79"/>
      <c r="K354" s="80"/>
      <c r="P354" s="82"/>
      <c r="Q354" s="82"/>
      <c r="R354" s="82"/>
      <c r="S354" s="82"/>
      <c r="T354" s="82"/>
      <c r="U354" s="82"/>
      <c r="V354" s="82"/>
      <c r="W354" s="82"/>
      <c r="X354" s="82"/>
      <c r="Y354" s="82"/>
      <c r="Z354" s="82"/>
      <c r="AA354" s="82"/>
    </row>
    <row r="355" spans="1:27" s="81" customFormat="1" x14ac:dyDescent="0.25">
      <c r="A355" s="79"/>
      <c r="B355" s="79"/>
      <c r="C355" s="79"/>
      <c r="D355" s="79"/>
      <c r="E355" s="79"/>
      <c r="F355" s="79"/>
      <c r="G355" s="79"/>
      <c r="H355" s="79"/>
      <c r="I355" s="79"/>
      <c r="J355" s="79"/>
      <c r="K355" s="80"/>
      <c r="P355" s="82"/>
      <c r="Q355" s="82"/>
      <c r="R355" s="82"/>
      <c r="S355" s="82"/>
      <c r="T355" s="82"/>
      <c r="U355" s="82"/>
      <c r="V355" s="82"/>
      <c r="W355" s="82"/>
      <c r="X355" s="82"/>
      <c r="Y355" s="82"/>
      <c r="Z355" s="82"/>
      <c r="AA355" s="82"/>
    </row>
    <row r="356" spans="1:27" s="81" customFormat="1" x14ac:dyDescent="0.25">
      <c r="A356" s="79"/>
      <c r="B356" s="79"/>
      <c r="C356" s="79"/>
      <c r="D356" s="79"/>
      <c r="E356" s="79"/>
      <c r="F356" s="79"/>
      <c r="G356" s="79"/>
      <c r="H356" s="79"/>
      <c r="I356" s="79"/>
      <c r="J356" s="79"/>
      <c r="K356" s="80"/>
      <c r="P356" s="82"/>
      <c r="Q356" s="82"/>
      <c r="R356" s="82"/>
      <c r="S356" s="82"/>
      <c r="T356" s="82"/>
      <c r="U356" s="82"/>
      <c r="V356" s="82"/>
      <c r="W356" s="82"/>
      <c r="X356" s="82"/>
      <c r="Y356" s="82"/>
      <c r="Z356" s="82"/>
      <c r="AA356" s="82"/>
    </row>
    <row r="357" spans="1:27" s="81" customFormat="1" x14ac:dyDescent="0.25">
      <c r="A357" s="79"/>
      <c r="B357" s="79"/>
      <c r="C357" s="79"/>
      <c r="D357" s="79"/>
      <c r="E357" s="79"/>
      <c r="F357" s="79"/>
      <c r="G357" s="79"/>
      <c r="H357" s="79"/>
      <c r="I357" s="79"/>
      <c r="J357" s="79"/>
      <c r="K357" s="80"/>
      <c r="P357" s="82"/>
      <c r="Q357" s="82"/>
      <c r="R357" s="82"/>
      <c r="S357" s="82"/>
      <c r="T357" s="82"/>
      <c r="U357" s="82"/>
      <c r="V357" s="82"/>
      <c r="W357" s="82"/>
      <c r="X357" s="82"/>
      <c r="Y357" s="82"/>
      <c r="Z357" s="82"/>
      <c r="AA357" s="82"/>
    </row>
    <row r="358" spans="1:27" s="81" customFormat="1" x14ac:dyDescent="0.25">
      <c r="A358" s="79"/>
      <c r="B358" s="79"/>
      <c r="C358" s="79"/>
      <c r="D358" s="79"/>
      <c r="E358" s="79"/>
      <c r="F358" s="79"/>
      <c r="G358" s="79"/>
      <c r="H358" s="79"/>
      <c r="I358" s="79"/>
      <c r="J358" s="79"/>
      <c r="K358" s="80"/>
      <c r="P358" s="82"/>
      <c r="Q358" s="82"/>
      <c r="R358" s="82"/>
      <c r="S358" s="82"/>
      <c r="T358" s="82"/>
      <c r="U358" s="82"/>
      <c r="V358" s="82"/>
      <c r="W358" s="82"/>
      <c r="X358" s="82"/>
      <c r="Y358" s="82"/>
      <c r="Z358" s="82"/>
      <c r="AA358" s="82"/>
    </row>
    <row r="359" spans="1:27" s="81" customFormat="1" x14ac:dyDescent="0.25">
      <c r="A359" s="79"/>
      <c r="B359" s="79"/>
      <c r="C359" s="79"/>
      <c r="D359" s="79"/>
      <c r="E359" s="79"/>
      <c r="F359" s="79"/>
      <c r="G359" s="79"/>
      <c r="H359" s="79"/>
      <c r="I359" s="79"/>
      <c r="J359" s="79"/>
      <c r="K359" s="80"/>
      <c r="P359" s="82"/>
      <c r="Q359" s="82"/>
      <c r="R359" s="82"/>
      <c r="S359" s="82"/>
      <c r="T359" s="82"/>
      <c r="U359" s="82"/>
      <c r="V359" s="82"/>
      <c r="W359" s="82"/>
      <c r="X359" s="82"/>
      <c r="Y359" s="82"/>
      <c r="Z359" s="82"/>
      <c r="AA359" s="82"/>
    </row>
    <row r="360" spans="1:27" s="81" customFormat="1" x14ac:dyDescent="0.25">
      <c r="A360" s="79"/>
      <c r="B360" s="79"/>
      <c r="C360" s="79"/>
      <c r="D360" s="79"/>
      <c r="E360" s="79"/>
      <c r="F360" s="79"/>
      <c r="G360" s="79"/>
      <c r="H360" s="79"/>
      <c r="I360" s="79"/>
      <c r="J360" s="79"/>
      <c r="K360" s="80"/>
      <c r="P360" s="82"/>
      <c r="Q360" s="82"/>
      <c r="R360" s="82"/>
      <c r="S360" s="82"/>
      <c r="T360" s="82"/>
      <c r="U360" s="82"/>
      <c r="V360" s="82"/>
      <c r="W360" s="82"/>
      <c r="X360" s="82"/>
      <c r="Y360" s="82"/>
      <c r="Z360" s="82"/>
      <c r="AA360" s="82"/>
    </row>
    <row r="361" spans="1:27" s="81" customFormat="1" x14ac:dyDescent="0.25">
      <c r="A361" s="79"/>
      <c r="B361" s="79"/>
      <c r="C361" s="79"/>
      <c r="D361" s="79"/>
      <c r="E361" s="79"/>
      <c r="F361" s="79"/>
      <c r="G361" s="79"/>
      <c r="H361" s="79"/>
      <c r="I361" s="79"/>
      <c r="J361" s="79"/>
      <c r="K361" s="80"/>
      <c r="P361" s="82"/>
      <c r="Q361" s="82"/>
      <c r="R361" s="82"/>
      <c r="S361" s="82"/>
      <c r="T361" s="82"/>
      <c r="U361" s="82"/>
      <c r="V361" s="82"/>
      <c r="W361" s="82"/>
      <c r="X361" s="82"/>
      <c r="Y361" s="82"/>
      <c r="Z361" s="82"/>
      <c r="AA361" s="82"/>
    </row>
    <row r="362" spans="1:27" s="81" customFormat="1" x14ac:dyDescent="0.25">
      <c r="A362" s="79"/>
      <c r="B362" s="79"/>
      <c r="C362" s="79"/>
      <c r="D362" s="79"/>
      <c r="E362" s="79"/>
      <c r="F362" s="79"/>
      <c r="G362" s="79"/>
      <c r="H362" s="79"/>
      <c r="I362" s="79"/>
      <c r="J362" s="79"/>
      <c r="K362" s="80"/>
      <c r="P362" s="82"/>
      <c r="Q362" s="82"/>
      <c r="R362" s="82"/>
      <c r="S362" s="82"/>
      <c r="T362" s="82"/>
      <c r="U362" s="82"/>
      <c r="V362" s="82"/>
      <c r="W362" s="82"/>
      <c r="X362" s="82"/>
      <c r="Y362" s="82"/>
      <c r="Z362" s="82"/>
      <c r="AA362" s="82"/>
    </row>
    <row r="363" spans="1:27" s="81" customFormat="1" x14ac:dyDescent="0.25">
      <c r="A363" s="79"/>
      <c r="B363" s="79"/>
      <c r="C363" s="79"/>
      <c r="D363" s="79"/>
      <c r="E363" s="79"/>
      <c r="F363" s="79"/>
      <c r="G363" s="79"/>
      <c r="H363" s="79"/>
      <c r="I363" s="79"/>
      <c r="J363" s="79"/>
      <c r="K363" s="80"/>
      <c r="P363" s="82"/>
      <c r="Q363" s="82"/>
      <c r="R363" s="82"/>
      <c r="S363" s="82"/>
      <c r="T363" s="82"/>
      <c r="U363" s="82"/>
      <c r="V363" s="82"/>
      <c r="W363" s="82"/>
      <c r="X363" s="82"/>
      <c r="Y363" s="82"/>
      <c r="Z363" s="82"/>
      <c r="AA363" s="82"/>
    </row>
    <row r="364" spans="1:27" s="81" customFormat="1" x14ac:dyDescent="0.25">
      <c r="A364" s="79"/>
      <c r="B364" s="79"/>
      <c r="C364" s="79"/>
      <c r="D364" s="79"/>
      <c r="E364" s="79"/>
      <c r="F364" s="79"/>
      <c r="G364" s="79"/>
      <c r="H364" s="79"/>
      <c r="I364" s="79"/>
      <c r="J364" s="79"/>
      <c r="K364" s="80"/>
      <c r="P364" s="82"/>
      <c r="Q364" s="82"/>
      <c r="R364" s="82"/>
      <c r="S364" s="82"/>
      <c r="T364" s="82"/>
      <c r="U364" s="82"/>
      <c r="V364" s="82"/>
      <c r="W364" s="82"/>
      <c r="X364" s="82"/>
      <c r="Y364" s="82"/>
      <c r="Z364" s="82"/>
      <c r="AA364" s="82"/>
    </row>
    <row r="365" spans="1:27" s="81" customFormat="1" x14ac:dyDescent="0.25">
      <c r="A365" s="79"/>
      <c r="B365" s="79"/>
      <c r="C365" s="79"/>
      <c r="D365" s="79"/>
      <c r="E365" s="79"/>
      <c r="F365" s="79"/>
      <c r="G365" s="79"/>
      <c r="H365" s="79"/>
      <c r="I365" s="79"/>
      <c r="J365" s="79"/>
      <c r="K365" s="80"/>
      <c r="P365" s="82"/>
      <c r="Q365" s="82"/>
      <c r="R365" s="82"/>
      <c r="S365" s="82"/>
      <c r="T365" s="82"/>
      <c r="U365" s="82"/>
      <c r="V365" s="82"/>
      <c r="W365" s="82"/>
      <c r="X365" s="82"/>
      <c r="Y365" s="82"/>
      <c r="Z365" s="82"/>
      <c r="AA365" s="82"/>
    </row>
    <row r="366" spans="1:27" s="81" customFormat="1" x14ac:dyDescent="0.25">
      <c r="A366" s="79"/>
      <c r="B366" s="79"/>
      <c r="C366" s="79"/>
      <c r="D366" s="79"/>
      <c r="E366" s="79"/>
      <c r="F366" s="79"/>
      <c r="G366" s="79"/>
      <c r="H366" s="79"/>
      <c r="I366" s="79"/>
      <c r="J366" s="79"/>
      <c r="K366" s="80"/>
      <c r="P366" s="82"/>
      <c r="Q366" s="82"/>
      <c r="R366" s="82"/>
      <c r="S366" s="82"/>
      <c r="T366" s="82"/>
      <c r="U366" s="82"/>
      <c r="V366" s="82"/>
      <c r="W366" s="82"/>
      <c r="X366" s="82"/>
      <c r="Y366" s="82"/>
      <c r="Z366" s="82"/>
      <c r="AA366" s="82"/>
    </row>
    <row r="367" spans="1:27" s="81" customFormat="1" x14ac:dyDescent="0.25">
      <c r="A367" s="79"/>
      <c r="B367" s="79"/>
      <c r="C367" s="79"/>
      <c r="D367" s="79"/>
      <c r="E367" s="79"/>
      <c r="F367" s="79"/>
      <c r="G367" s="79"/>
      <c r="H367" s="79"/>
      <c r="I367" s="79"/>
      <c r="J367" s="79"/>
      <c r="K367" s="80"/>
      <c r="P367" s="82"/>
      <c r="Q367" s="82"/>
      <c r="R367" s="82"/>
      <c r="S367" s="82"/>
      <c r="T367" s="82"/>
      <c r="U367" s="82"/>
      <c r="V367" s="82"/>
      <c r="W367" s="82"/>
      <c r="X367" s="82"/>
      <c r="Y367" s="82"/>
      <c r="Z367" s="82"/>
      <c r="AA367" s="82"/>
    </row>
    <row r="368" spans="1:27" s="81" customFormat="1" x14ac:dyDescent="0.25">
      <c r="A368" s="79"/>
      <c r="B368" s="79"/>
      <c r="C368" s="79"/>
      <c r="D368" s="79"/>
      <c r="E368" s="79"/>
      <c r="F368" s="79"/>
      <c r="G368" s="79"/>
      <c r="H368" s="79"/>
      <c r="I368" s="79"/>
      <c r="J368" s="79"/>
      <c r="K368" s="80"/>
      <c r="P368" s="82"/>
      <c r="Q368" s="82"/>
      <c r="R368" s="82"/>
      <c r="S368" s="82"/>
      <c r="T368" s="82"/>
      <c r="U368" s="82"/>
      <c r="V368" s="82"/>
      <c r="W368" s="82"/>
      <c r="X368" s="82"/>
      <c r="Y368" s="82"/>
      <c r="Z368" s="82"/>
      <c r="AA368" s="82"/>
    </row>
    <row r="369" spans="1:27" s="81" customFormat="1" x14ac:dyDescent="0.25">
      <c r="A369" s="79"/>
      <c r="B369" s="79"/>
      <c r="C369" s="79"/>
      <c r="D369" s="79"/>
      <c r="E369" s="79"/>
      <c r="F369" s="79"/>
      <c r="G369" s="79"/>
      <c r="H369" s="79"/>
      <c r="I369" s="79"/>
      <c r="J369" s="79"/>
      <c r="K369" s="80"/>
      <c r="P369" s="82"/>
      <c r="Q369" s="82"/>
      <c r="R369" s="82"/>
      <c r="S369" s="82"/>
      <c r="T369" s="82"/>
      <c r="U369" s="82"/>
      <c r="V369" s="82"/>
      <c r="W369" s="82"/>
      <c r="X369" s="82"/>
      <c r="Y369" s="82"/>
      <c r="Z369" s="82"/>
      <c r="AA369" s="82"/>
    </row>
    <row r="370" spans="1:27" s="81" customFormat="1" x14ac:dyDescent="0.25">
      <c r="A370" s="79"/>
      <c r="B370" s="79"/>
      <c r="C370" s="79"/>
      <c r="D370" s="79"/>
      <c r="E370" s="79"/>
      <c r="F370" s="79"/>
      <c r="G370" s="79"/>
      <c r="H370" s="79"/>
      <c r="I370" s="79"/>
      <c r="J370" s="79"/>
      <c r="K370" s="80"/>
      <c r="P370" s="82"/>
      <c r="Q370" s="82"/>
      <c r="R370" s="82"/>
      <c r="S370" s="82"/>
      <c r="T370" s="82"/>
      <c r="U370" s="82"/>
      <c r="V370" s="82"/>
      <c r="W370" s="82"/>
      <c r="X370" s="82"/>
      <c r="Y370" s="82"/>
      <c r="Z370" s="82"/>
      <c r="AA370" s="82"/>
    </row>
    <row r="371" spans="1:27" s="81" customFormat="1" x14ac:dyDescent="0.25">
      <c r="A371" s="79"/>
      <c r="B371" s="79"/>
      <c r="C371" s="79"/>
      <c r="D371" s="79"/>
      <c r="E371" s="79"/>
      <c r="F371" s="79"/>
      <c r="G371" s="79"/>
      <c r="H371" s="79"/>
      <c r="I371" s="79"/>
      <c r="J371" s="79"/>
      <c r="K371" s="80"/>
      <c r="P371" s="82"/>
      <c r="Q371" s="82"/>
      <c r="R371" s="82"/>
      <c r="S371" s="82"/>
      <c r="T371" s="82"/>
      <c r="U371" s="82"/>
      <c r="V371" s="82"/>
      <c r="W371" s="82"/>
      <c r="X371" s="82"/>
      <c r="Y371" s="82"/>
      <c r="Z371" s="82"/>
      <c r="AA371" s="82"/>
    </row>
    <row r="372" spans="1:27" s="81" customFormat="1" x14ac:dyDescent="0.25">
      <c r="A372" s="79"/>
      <c r="B372" s="79"/>
      <c r="C372" s="79"/>
      <c r="D372" s="79"/>
      <c r="E372" s="79"/>
      <c r="F372" s="79"/>
      <c r="G372" s="79"/>
      <c r="H372" s="79"/>
      <c r="I372" s="79"/>
      <c r="J372" s="79"/>
      <c r="K372" s="80"/>
      <c r="P372" s="82"/>
      <c r="Q372" s="82"/>
      <c r="R372" s="82"/>
      <c r="S372" s="82"/>
      <c r="T372" s="82"/>
      <c r="U372" s="82"/>
      <c r="V372" s="82"/>
      <c r="W372" s="82"/>
      <c r="X372" s="82"/>
      <c r="Y372" s="82"/>
      <c r="Z372" s="82"/>
      <c r="AA372" s="82"/>
    </row>
    <row r="373" spans="1:27" s="81" customFormat="1" x14ac:dyDescent="0.25">
      <c r="A373" s="79"/>
      <c r="B373" s="79"/>
      <c r="C373" s="79"/>
      <c r="D373" s="79"/>
      <c r="E373" s="79"/>
      <c r="F373" s="79"/>
      <c r="G373" s="79"/>
      <c r="H373" s="79"/>
      <c r="I373" s="79"/>
      <c r="J373" s="79"/>
      <c r="K373" s="80"/>
      <c r="P373" s="82"/>
      <c r="Q373" s="82"/>
      <c r="R373" s="82"/>
      <c r="S373" s="82"/>
      <c r="T373" s="82"/>
      <c r="U373" s="82"/>
      <c r="V373" s="82"/>
      <c r="W373" s="82"/>
      <c r="X373" s="82"/>
      <c r="Y373" s="82"/>
      <c r="Z373" s="82"/>
      <c r="AA373" s="82"/>
    </row>
    <row r="374" spans="1:27" s="81" customFormat="1" x14ac:dyDescent="0.25">
      <c r="A374" s="79"/>
      <c r="B374" s="79"/>
      <c r="C374" s="79"/>
      <c r="D374" s="79"/>
      <c r="E374" s="79"/>
      <c r="F374" s="79"/>
      <c r="G374" s="79"/>
      <c r="H374" s="79"/>
      <c r="I374" s="79"/>
      <c r="J374" s="79"/>
      <c r="K374" s="80"/>
      <c r="P374" s="82"/>
      <c r="Q374" s="82"/>
      <c r="R374" s="82"/>
      <c r="S374" s="82"/>
      <c r="T374" s="82"/>
      <c r="U374" s="82"/>
      <c r="V374" s="82"/>
      <c r="W374" s="82"/>
      <c r="X374" s="82"/>
      <c r="Y374" s="82"/>
      <c r="Z374" s="82"/>
      <c r="AA374" s="82"/>
    </row>
    <row r="375" spans="1:27" s="81" customFormat="1" x14ac:dyDescent="0.25">
      <c r="A375" s="79"/>
      <c r="B375" s="79"/>
      <c r="C375" s="79"/>
      <c r="D375" s="79"/>
      <c r="E375" s="79"/>
      <c r="F375" s="79"/>
      <c r="G375" s="79"/>
      <c r="H375" s="79"/>
      <c r="I375" s="79"/>
      <c r="J375" s="79"/>
      <c r="K375" s="80"/>
      <c r="P375" s="82"/>
      <c r="Q375" s="82"/>
      <c r="R375" s="82"/>
      <c r="S375" s="82"/>
      <c r="T375" s="82"/>
      <c r="U375" s="82"/>
      <c r="V375" s="82"/>
      <c r="W375" s="82"/>
      <c r="X375" s="82"/>
      <c r="Y375" s="82"/>
      <c r="Z375" s="82"/>
      <c r="AA375" s="82"/>
    </row>
    <row r="376" spans="1:27" s="81" customFormat="1" x14ac:dyDescent="0.25">
      <c r="A376" s="79"/>
      <c r="B376" s="79"/>
      <c r="C376" s="79"/>
      <c r="D376" s="79"/>
      <c r="E376" s="79"/>
      <c r="F376" s="79"/>
      <c r="G376" s="79"/>
      <c r="H376" s="79"/>
      <c r="I376" s="79"/>
      <c r="J376" s="79"/>
      <c r="K376" s="80"/>
      <c r="P376" s="82"/>
      <c r="Q376" s="82"/>
      <c r="R376" s="82"/>
      <c r="S376" s="82"/>
      <c r="T376" s="82"/>
      <c r="U376" s="82"/>
      <c r="V376" s="82"/>
      <c r="W376" s="82"/>
      <c r="X376" s="82"/>
      <c r="Y376" s="82"/>
      <c r="Z376" s="82"/>
      <c r="AA376" s="82"/>
    </row>
    <row r="377" spans="1:27" s="81" customFormat="1" x14ac:dyDescent="0.25">
      <c r="A377" s="79"/>
      <c r="B377" s="79"/>
      <c r="C377" s="79"/>
      <c r="D377" s="79"/>
      <c r="E377" s="79"/>
      <c r="F377" s="79"/>
      <c r="G377" s="79"/>
      <c r="H377" s="79"/>
      <c r="I377" s="79"/>
      <c r="J377" s="79"/>
      <c r="K377" s="80"/>
      <c r="P377" s="82"/>
      <c r="Q377" s="82"/>
      <c r="R377" s="82"/>
      <c r="S377" s="82"/>
      <c r="T377" s="82"/>
      <c r="U377" s="82"/>
      <c r="V377" s="82"/>
      <c r="W377" s="82"/>
      <c r="X377" s="82"/>
      <c r="Y377" s="82"/>
      <c r="Z377" s="82"/>
      <c r="AA377" s="82"/>
    </row>
    <row r="378" spans="1:27" s="81" customFormat="1" x14ac:dyDescent="0.25">
      <c r="A378" s="79"/>
      <c r="B378" s="79"/>
      <c r="C378" s="79"/>
      <c r="D378" s="79"/>
      <c r="E378" s="79"/>
      <c r="F378" s="79"/>
      <c r="G378" s="79"/>
      <c r="H378" s="79"/>
      <c r="I378" s="79"/>
      <c r="J378" s="79"/>
      <c r="K378" s="80"/>
      <c r="P378" s="82"/>
      <c r="Q378" s="82"/>
      <c r="R378" s="82"/>
      <c r="S378" s="82"/>
      <c r="T378" s="82"/>
      <c r="U378" s="82"/>
      <c r="V378" s="82"/>
      <c r="W378" s="82"/>
      <c r="X378" s="82"/>
      <c r="Y378" s="82"/>
      <c r="Z378" s="82"/>
      <c r="AA378" s="82"/>
    </row>
    <row r="379" spans="1:27" s="81" customFormat="1" x14ac:dyDescent="0.25">
      <c r="A379" s="79"/>
      <c r="B379" s="79"/>
      <c r="C379" s="79"/>
      <c r="D379" s="79"/>
      <c r="E379" s="79"/>
      <c r="F379" s="79"/>
      <c r="G379" s="79"/>
      <c r="H379" s="79"/>
      <c r="I379" s="79"/>
      <c r="J379" s="79"/>
      <c r="K379" s="80"/>
      <c r="P379" s="82"/>
      <c r="Q379" s="82"/>
      <c r="R379" s="82"/>
      <c r="S379" s="82"/>
      <c r="T379" s="82"/>
      <c r="U379" s="82"/>
      <c r="V379" s="82"/>
      <c r="W379" s="82"/>
      <c r="X379" s="82"/>
      <c r="Y379" s="82"/>
      <c r="Z379" s="82"/>
      <c r="AA379" s="82"/>
    </row>
    <row r="380" spans="1:27" s="81" customFormat="1" x14ac:dyDescent="0.25">
      <c r="A380" s="79"/>
      <c r="B380" s="79"/>
      <c r="C380" s="79"/>
      <c r="D380" s="79"/>
      <c r="E380" s="79"/>
      <c r="F380" s="79"/>
      <c r="G380" s="79"/>
      <c r="H380" s="79"/>
      <c r="I380" s="79"/>
      <c r="J380" s="79"/>
      <c r="K380" s="80"/>
      <c r="P380" s="82"/>
      <c r="Q380" s="82"/>
      <c r="R380" s="82"/>
      <c r="S380" s="82"/>
      <c r="T380" s="82"/>
      <c r="U380" s="82"/>
      <c r="V380" s="82"/>
      <c r="W380" s="82"/>
      <c r="X380" s="82"/>
      <c r="Y380" s="82"/>
      <c r="Z380" s="82"/>
      <c r="AA380" s="82"/>
    </row>
    <row r="381" spans="1:27" s="81" customFormat="1" x14ac:dyDescent="0.25">
      <c r="A381" s="79"/>
      <c r="B381" s="79"/>
      <c r="C381" s="79"/>
      <c r="D381" s="79"/>
      <c r="E381" s="79"/>
      <c r="F381" s="79"/>
      <c r="G381" s="79"/>
      <c r="H381" s="79"/>
      <c r="I381" s="79"/>
      <c r="J381" s="79"/>
      <c r="K381" s="80"/>
      <c r="P381" s="82"/>
      <c r="Q381" s="82"/>
      <c r="R381" s="82"/>
      <c r="S381" s="82"/>
      <c r="T381" s="82"/>
      <c r="U381" s="82"/>
      <c r="V381" s="82"/>
      <c r="W381" s="82"/>
      <c r="X381" s="82"/>
      <c r="Y381" s="82"/>
      <c r="Z381" s="82"/>
      <c r="AA381" s="82"/>
    </row>
    <row r="382" spans="1:27" s="81" customFormat="1" x14ac:dyDescent="0.25">
      <c r="A382" s="79"/>
      <c r="B382" s="79"/>
      <c r="C382" s="79"/>
      <c r="D382" s="79"/>
      <c r="E382" s="79"/>
      <c r="F382" s="79"/>
      <c r="G382" s="79"/>
      <c r="H382" s="79"/>
      <c r="I382" s="79"/>
      <c r="J382" s="79"/>
      <c r="K382" s="80"/>
      <c r="P382" s="82"/>
      <c r="Q382" s="82"/>
      <c r="R382" s="82"/>
      <c r="S382" s="82"/>
      <c r="T382" s="82"/>
      <c r="U382" s="82"/>
      <c r="V382" s="82"/>
      <c r="W382" s="82"/>
      <c r="X382" s="82"/>
      <c r="Y382" s="82"/>
      <c r="Z382" s="82"/>
      <c r="AA382" s="82"/>
    </row>
    <row r="383" spans="1:27" s="81" customFormat="1" x14ac:dyDescent="0.25">
      <c r="A383" s="79"/>
      <c r="B383" s="79"/>
      <c r="C383" s="79"/>
      <c r="D383" s="79"/>
      <c r="E383" s="79"/>
      <c r="F383" s="79"/>
      <c r="G383" s="79"/>
      <c r="H383" s="79"/>
      <c r="I383" s="79"/>
      <c r="J383" s="79"/>
      <c r="K383" s="80"/>
      <c r="P383" s="82"/>
      <c r="Q383" s="82"/>
      <c r="R383" s="82"/>
      <c r="S383" s="82"/>
      <c r="T383" s="82"/>
      <c r="U383" s="82"/>
      <c r="V383" s="82"/>
      <c r="W383" s="82"/>
      <c r="X383" s="82"/>
      <c r="Y383" s="82"/>
      <c r="Z383" s="82"/>
      <c r="AA383" s="82"/>
    </row>
    <row r="384" spans="1:27" s="81" customFormat="1" x14ac:dyDescent="0.25">
      <c r="A384" s="79"/>
      <c r="B384" s="79"/>
      <c r="C384" s="79"/>
      <c r="D384" s="79"/>
      <c r="E384" s="79"/>
      <c r="F384" s="79"/>
      <c r="G384" s="79"/>
      <c r="H384" s="79"/>
      <c r="I384" s="79"/>
      <c r="J384" s="79"/>
      <c r="K384" s="80"/>
      <c r="P384" s="82"/>
      <c r="Q384" s="82"/>
      <c r="R384" s="82"/>
      <c r="S384" s="82"/>
      <c r="T384" s="82"/>
      <c r="U384" s="82"/>
      <c r="V384" s="82"/>
      <c r="W384" s="82"/>
      <c r="X384" s="82"/>
      <c r="Y384" s="82"/>
      <c r="Z384" s="82"/>
      <c r="AA384" s="82"/>
    </row>
    <row r="385" spans="1:27" s="81" customFormat="1" x14ac:dyDescent="0.25">
      <c r="A385" s="79"/>
      <c r="B385" s="79"/>
      <c r="C385" s="79"/>
      <c r="D385" s="79"/>
      <c r="E385" s="79"/>
      <c r="F385" s="79"/>
      <c r="G385" s="79"/>
      <c r="H385" s="79"/>
      <c r="I385" s="79"/>
      <c r="J385" s="79"/>
      <c r="K385" s="80"/>
      <c r="P385" s="82"/>
      <c r="Q385" s="82"/>
      <c r="R385" s="82"/>
      <c r="S385" s="82"/>
      <c r="T385" s="82"/>
      <c r="U385" s="82"/>
      <c r="V385" s="82"/>
      <c r="W385" s="82"/>
      <c r="X385" s="82"/>
      <c r="Y385" s="82"/>
      <c r="Z385" s="82"/>
      <c r="AA385" s="82"/>
    </row>
    <row r="386" spans="1:27" s="81" customFormat="1" x14ac:dyDescent="0.25">
      <c r="A386" s="79"/>
      <c r="B386" s="79"/>
      <c r="C386" s="79"/>
      <c r="D386" s="79"/>
      <c r="E386" s="79"/>
      <c r="F386" s="79"/>
      <c r="G386" s="79"/>
      <c r="H386" s="79"/>
      <c r="I386" s="79"/>
      <c r="J386" s="79"/>
      <c r="K386" s="80"/>
      <c r="P386" s="82"/>
      <c r="Q386" s="82"/>
      <c r="R386" s="82"/>
      <c r="S386" s="82"/>
      <c r="T386" s="82"/>
      <c r="U386" s="82"/>
      <c r="V386" s="82"/>
      <c r="W386" s="82"/>
      <c r="X386" s="82"/>
      <c r="Y386" s="82"/>
      <c r="Z386" s="82"/>
      <c r="AA386" s="82"/>
    </row>
    <row r="387" spans="1:27" s="81" customFormat="1" x14ac:dyDescent="0.25">
      <c r="A387" s="79"/>
      <c r="B387" s="79"/>
      <c r="C387" s="79"/>
      <c r="D387" s="79"/>
      <c r="E387" s="79"/>
      <c r="F387" s="79"/>
      <c r="G387" s="79"/>
      <c r="H387" s="79"/>
      <c r="I387" s="79"/>
      <c r="J387" s="79"/>
      <c r="K387" s="80"/>
      <c r="P387" s="82"/>
      <c r="Q387" s="82"/>
      <c r="R387" s="82"/>
      <c r="S387" s="82"/>
      <c r="T387" s="82"/>
      <c r="U387" s="82"/>
      <c r="V387" s="82"/>
      <c r="W387" s="82"/>
      <c r="X387" s="82"/>
      <c r="Y387" s="82"/>
      <c r="Z387" s="82"/>
      <c r="AA387" s="82"/>
    </row>
    <row r="388" spans="1:27" s="81" customFormat="1" x14ac:dyDescent="0.25">
      <c r="A388" s="79"/>
      <c r="B388" s="79"/>
      <c r="C388" s="79"/>
      <c r="D388" s="79"/>
      <c r="E388" s="79"/>
      <c r="F388" s="79"/>
      <c r="G388" s="79"/>
      <c r="H388" s="79"/>
      <c r="I388" s="79"/>
      <c r="J388" s="79"/>
      <c r="K388" s="80"/>
      <c r="P388" s="82"/>
      <c r="Q388" s="82"/>
      <c r="R388" s="82"/>
      <c r="S388" s="82"/>
      <c r="T388" s="82"/>
      <c r="U388" s="82"/>
      <c r="V388" s="82"/>
      <c r="W388" s="82"/>
      <c r="X388" s="82"/>
      <c r="Y388" s="82"/>
      <c r="Z388" s="82"/>
      <c r="AA388" s="82"/>
    </row>
    <row r="389" spans="1:27" s="81" customFormat="1" x14ac:dyDescent="0.25">
      <c r="A389" s="79"/>
      <c r="B389" s="79"/>
      <c r="C389" s="79"/>
      <c r="D389" s="79"/>
      <c r="E389" s="79"/>
      <c r="F389" s="79"/>
      <c r="G389" s="79"/>
      <c r="H389" s="79"/>
      <c r="I389" s="79"/>
      <c r="J389" s="79"/>
      <c r="K389" s="80"/>
      <c r="P389" s="82"/>
      <c r="Q389" s="82"/>
      <c r="R389" s="82"/>
      <c r="S389" s="82"/>
      <c r="T389" s="82"/>
      <c r="U389" s="82"/>
      <c r="V389" s="82"/>
      <c r="W389" s="82"/>
      <c r="X389" s="82"/>
      <c r="Y389" s="82"/>
      <c r="Z389" s="82"/>
      <c r="AA389" s="82"/>
    </row>
    <row r="390" spans="1:27" s="81" customFormat="1" x14ac:dyDescent="0.25">
      <c r="A390" s="79"/>
      <c r="B390" s="79"/>
      <c r="C390" s="79"/>
      <c r="D390" s="79"/>
      <c r="E390" s="79"/>
      <c r="F390" s="79"/>
      <c r="G390" s="79"/>
      <c r="H390" s="79"/>
      <c r="I390" s="79"/>
      <c r="J390" s="79"/>
      <c r="K390" s="80"/>
      <c r="P390" s="82"/>
      <c r="Q390" s="82"/>
      <c r="R390" s="82"/>
      <c r="S390" s="82"/>
      <c r="T390" s="82"/>
      <c r="U390" s="82"/>
      <c r="V390" s="82"/>
      <c r="W390" s="82"/>
      <c r="X390" s="82"/>
      <c r="Y390" s="82"/>
      <c r="Z390" s="82"/>
      <c r="AA390" s="82"/>
    </row>
    <row r="391" spans="1:27" s="81" customFormat="1" x14ac:dyDescent="0.25">
      <c r="A391" s="79"/>
      <c r="B391" s="79"/>
      <c r="C391" s="79"/>
      <c r="D391" s="79"/>
      <c r="E391" s="79"/>
      <c r="F391" s="79"/>
      <c r="G391" s="79"/>
      <c r="H391" s="79"/>
      <c r="I391" s="79"/>
      <c r="J391" s="79"/>
      <c r="K391" s="80"/>
      <c r="P391" s="82"/>
      <c r="Q391" s="82"/>
      <c r="R391" s="82"/>
      <c r="S391" s="82"/>
      <c r="T391" s="82"/>
      <c r="U391" s="82"/>
      <c r="V391" s="82"/>
      <c r="W391" s="82"/>
      <c r="X391" s="82"/>
      <c r="Y391" s="82"/>
      <c r="Z391" s="82"/>
      <c r="AA391" s="82"/>
    </row>
    <row r="392" spans="1:27" s="81" customFormat="1" x14ac:dyDescent="0.25">
      <c r="A392" s="79"/>
      <c r="B392" s="79"/>
      <c r="C392" s="79"/>
      <c r="D392" s="79"/>
      <c r="E392" s="79"/>
      <c r="F392" s="79"/>
      <c r="G392" s="79"/>
      <c r="H392" s="79"/>
      <c r="I392" s="79"/>
      <c r="J392" s="79"/>
      <c r="K392" s="80"/>
      <c r="P392" s="82"/>
      <c r="Q392" s="82"/>
      <c r="R392" s="82"/>
      <c r="S392" s="82"/>
      <c r="T392" s="82"/>
      <c r="U392" s="82"/>
      <c r="V392" s="82"/>
      <c r="W392" s="82"/>
      <c r="X392" s="82"/>
      <c r="Y392" s="82"/>
      <c r="Z392" s="82"/>
      <c r="AA392" s="82"/>
    </row>
    <row r="393" spans="1:27" s="81" customFormat="1" x14ac:dyDescent="0.25">
      <c r="A393" s="79"/>
      <c r="B393" s="79"/>
      <c r="C393" s="79"/>
      <c r="D393" s="79"/>
      <c r="E393" s="79"/>
      <c r="F393" s="79"/>
      <c r="G393" s="79"/>
      <c r="H393" s="79"/>
      <c r="I393" s="79"/>
      <c r="J393" s="79"/>
      <c r="K393" s="80"/>
      <c r="P393" s="82"/>
      <c r="Q393" s="82"/>
      <c r="R393" s="82"/>
      <c r="S393" s="82"/>
      <c r="T393" s="82"/>
      <c r="U393" s="82"/>
      <c r="V393" s="82"/>
      <c r="W393" s="82"/>
      <c r="X393" s="82"/>
      <c r="Y393" s="82"/>
      <c r="Z393" s="82"/>
      <c r="AA393" s="82"/>
    </row>
    <row r="394" spans="1:27" s="81" customFormat="1" x14ac:dyDescent="0.25">
      <c r="A394" s="79"/>
      <c r="B394" s="79"/>
      <c r="C394" s="79"/>
      <c r="D394" s="79"/>
      <c r="E394" s="79"/>
      <c r="F394" s="79"/>
      <c r="G394" s="79"/>
      <c r="H394" s="79"/>
      <c r="I394" s="79"/>
      <c r="J394" s="79"/>
      <c r="K394" s="80"/>
      <c r="P394" s="82"/>
      <c r="Q394" s="82"/>
      <c r="R394" s="82"/>
      <c r="S394" s="82"/>
      <c r="T394" s="82"/>
      <c r="U394" s="82"/>
      <c r="V394" s="82"/>
      <c r="W394" s="82"/>
      <c r="X394" s="82"/>
      <c r="Y394" s="82"/>
      <c r="Z394" s="82"/>
      <c r="AA394" s="82"/>
    </row>
    <row r="395" spans="1:27" s="81" customFormat="1" x14ac:dyDescent="0.25">
      <c r="A395" s="79"/>
      <c r="B395" s="79"/>
      <c r="C395" s="79"/>
      <c r="D395" s="79"/>
      <c r="E395" s="79"/>
      <c r="F395" s="79"/>
      <c r="G395" s="79"/>
      <c r="H395" s="79"/>
      <c r="I395" s="79"/>
      <c r="J395" s="79"/>
      <c r="K395" s="80"/>
      <c r="P395" s="82"/>
      <c r="Q395" s="82"/>
      <c r="R395" s="82"/>
      <c r="S395" s="82"/>
      <c r="T395" s="82"/>
      <c r="U395" s="82"/>
      <c r="V395" s="82"/>
      <c r="W395" s="82"/>
      <c r="X395" s="82"/>
      <c r="Y395" s="82"/>
      <c r="Z395" s="82"/>
      <c r="AA395" s="82"/>
    </row>
    <row r="396" spans="1:27" s="81" customFormat="1" x14ac:dyDescent="0.25">
      <c r="A396" s="79"/>
      <c r="B396" s="79"/>
      <c r="C396" s="79"/>
      <c r="D396" s="79"/>
      <c r="E396" s="79"/>
      <c r="F396" s="79"/>
      <c r="G396" s="79"/>
      <c r="H396" s="79"/>
      <c r="I396" s="79"/>
      <c r="J396" s="79"/>
      <c r="K396" s="80"/>
      <c r="P396" s="82"/>
      <c r="Q396" s="82"/>
      <c r="R396" s="82"/>
      <c r="S396" s="82"/>
      <c r="T396" s="82"/>
      <c r="U396" s="82"/>
      <c r="V396" s="82"/>
      <c r="W396" s="82"/>
      <c r="X396" s="82"/>
      <c r="Y396" s="82"/>
      <c r="Z396" s="82"/>
      <c r="AA396" s="82"/>
    </row>
    <row r="397" spans="1:27" s="81" customFormat="1" x14ac:dyDescent="0.25">
      <c r="A397" s="79"/>
      <c r="B397" s="79"/>
      <c r="C397" s="79"/>
      <c r="D397" s="79"/>
      <c r="E397" s="79"/>
      <c r="F397" s="79"/>
      <c r="G397" s="79"/>
      <c r="H397" s="79"/>
      <c r="I397" s="79"/>
      <c r="J397" s="79"/>
      <c r="K397" s="80"/>
      <c r="P397" s="82"/>
      <c r="Q397" s="82"/>
      <c r="R397" s="82"/>
      <c r="S397" s="82"/>
      <c r="T397" s="82"/>
      <c r="U397" s="82"/>
      <c r="V397" s="82"/>
      <c r="W397" s="82"/>
      <c r="X397" s="82"/>
      <c r="Y397" s="82"/>
      <c r="Z397" s="82"/>
      <c r="AA397" s="82"/>
    </row>
    <row r="398" spans="1:27" s="81" customFormat="1" x14ac:dyDescent="0.25">
      <c r="A398" s="79"/>
      <c r="B398" s="79"/>
      <c r="C398" s="79"/>
      <c r="D398" s="79"/>
      <c r="E398" s="79"/>
      <c r="F398" s="79"/>
      <c r="G398" s="79"/>
      <c r="H398" s="79"/>
      <c r="I398" s="79"/>
      <c r="J398" s="79"/>
      <c r="K398" s="80"/>
      <c r="P398" s="82"/>
      <c r="Q398" s="82"/>
      <c r="R398" s="82"/>
      <c r="S398" s="82"/>
      <c r="T398" s="82"/>
      <c r="U398" s="82"/>
      <c r="V398" s="82"/>
      <c r="W398" s="82"/>
      <c r="X398" s="82"/>
      <c r="Y398" s="82"/>
      <c r="Z398" s="82"/>
      <c r="AA398" s="82"/>
    </row>
    <row r="399" spans="1:27" s="81" customFormat="1" x14ac:dyDescent="0.25">
      <c r="A399" s="79"/>
      <c r="B399" s="79"/>
      <c r="C399" s="79"/>
      <c r="D399" s="79"/>
      <c r="E399" s="79"/>
      <c r="F399" s="79"/>
      <c r="G399" s="79"/>
      <c r="H399" s="79"/>
      <c r="I399" s="79"/>
      <c r="J399" s="79"/>
      <c r="K399" s="80"/>
      <c r="P399" s="82"/>
      <c r="Q399" s="82"/>
      <c r="R399" s="82"/>
      <c r="S399" s="82"/>
      <c r="T399" s="82"/>
      <c r="U399" s="82"/>
      <c r="V399" s="82"/>
      <c r="W399" s="82"/>
      <c r="X399" s="82"/>
      <c r="Y399" s="82"/>
      <c r="Z399" s="82"/>
      <c r="AA399" s="82"/>
    </row>
    <row r="400" spans="1:27" s="81" customFormat="1" x14ac:dyDescent="0.25">
      <c r="A400" s="79"/>
      <c r="B400" s="79"/>
      <c r="C400" s="79"/>
      <c r="D400" s="79"/>
      <c r="E400" s="79"/>
      <c r="F400" s="79"/>
      <c r="G400" s="79"/>
      <c r="H400" s="79"/>
      <c r="I400" s="79"/>
      <c r="J400" s="79"/>
      <c r="K400" s="80"/>
      <c r="P400" s="82"/>
      <c r="Q400" s="82"/>
      <c r="R400" s="82"/>
      <c r="S400" s="82"/>
      <c r="T400" s="82"/>
      <c r="U400" s="82"/>
      <c r="V400" s="82"/>
      <c r="W400" s="82"/>
      <c r="X400" s="82"/>
      <c r="Y400" s="82"/>
      <c r="Z400" s="82"/>
      <c r="AA400" s="82"/>
    </row>
    <row r="401" spans="1:27" s="81" customFormat="1" x14ac:dyDescent="0.25">
      <c r="A401" s="79"/>
      <c r="B401" s="79"/>
      <c r="C401" s="79"/>
      <c r="D401" s="79"/>
      <c r="E401" s="79"/>
      <c r="F401" s="79"/>
      <c r="G401" s="79"/>
      <c r="H401" s="79"/>
      <c r="I401" s="79"/>
      <c r="J401" s="79"/>
      <c r="K401" s="80"/>
      <c r="P401" s="82"/>
      <c r="Q401" s="82"/>
      <c r="R401" s="82"/>
      <c r="S401" s="82"/>
      <c r="T401" s="82"/>
      <c r="U401" s="82"/>
      <c r="V401" s="82"/>
      <c r="W401" s="82"/>
      <c r="X401" s="82"/>
      <c r="Y401" s="82"/>
      <c r="Z401" s="82"/>
      <c r="AA401" s="82"/>
    </row>
    <row r="402" spans="1:27" s="81" customFormat="1" x14ac:dyDescent="0.25">
      <c r="A402" s="79"/>
      <c r="B402" s="79"/>
      <c r="C402" s="79"/>
      <c r="D402" s="79"/>
      <c r="E402" s="79"/>
      <c r="F402" s="79"/>
      <c r="G402" s="79"/>
      <c r="H402" s="79"/>
      <c r="I402" s="79"/>
      <c r="J402" s="79"/>
      <c r="K402" s="80"/>
      <c r="P402" s="82"/>
      <c r="Q402" s="82"/>
      <c r="R402" s="82"/>
      <c r="S402" s="82"/>
      <c r="T402" s="82"/>
      <c r="U402" s="82"/>
      <c r="V402" s="82"/>
      <c r="W402" s="82"/>
      <c r="X402" s="82"/>
      <c r="Y402" s="82"/>
      <c r="Z402" s="82"/>
      <c r="AA402" s="82"/>
    </row>
    <row r="403" spans="1:27" s="81" customFormat="1" x14ac:dyDescent="0.25">
      <c r="A403" s="79"/>
      <c r="B403" s="79"/>
      <c r="C403" s="79"/>
      <c r="D403" s="79"/>
      <c r="E403" s="79"/>
      <c r="F403" s="79"/>
      <c r="G403" s="79"/>
      <c r="H403" s="79"/>
      <c r="I403" s="79"/>
      <c r="J403" s="79"/>
      <c r="K403" s="80"/>
      <c r="P403" s="82"/>
      <c r="Q403" s="82"/>
      <c r="R403" s="82"/>
      <c r="S403" s="82"/>
      <c r="T403" s="82"/>
      <c r="U403" s="82"/>
      <c r="V403" s="82"/>
      <c r="W403" s="82"/>
      <c r="X403" s="82"/>
      <c r="Y403" s="82"/>
      <c r="Z403" s="82"/>
      <c r="AA403" s="82"/>
    </row>
    <row r="404" spans="1:27" s="81" customFormat="1" x14ac:dyDescent="0.25">
      <c r="A404" s="79"/>
      <c r="B404" s="79"/>
      <c r="C404" s="79"/>
      <c r="D404" s="79"/>
      <c r="E404" s="79"/>
      <c r="F404" s="79"/>
      <c r="G404" s="79"/>
      <c r="H404" s="79"/>
      <c r="I404" s="79"/>
      <c r="J404" s="79"/>
      <c r="K404" s="80"/>
      <c r="P404" s="82"/>
      <c r="Q404" s="82"/>
      <c r="R404" s="82"/>
      <c r="S404" s="82"/>
      <c r="T404" s="82"/>
      <c r="U404" s="82"/>
      <c r="V404" s="82"/>
      <c r="W404" s="82"/>
      <c r="X404" s="82"/>
      <c r="Y404" s="82"/>
      <c r="Z404" s="82"/>
      <c r="AA404" s="82"/>
    </row>
    <row r="405" spans="1:27" s="81" customFormat="1" x14ac:dyDescent="0.25">
      <c r="A405" s="79"/>
      <c r="B405" s="79"/>
      <c r="C405" s="79"/>
      <c r="D405" s="79"/>
      <c r="E405" s="79"/>
      <c r="F405" s="79"/>
      <c r="G405" s="79"/>
      <c r="H405" s="79"/>
      <c r="I405" s="79"/>
      <c r="J405" s="79"/>
      <c r="K405" s="80"/>
      <c r="P405" s="82"/>
      <c r="Q405" s="82"/>
      <c r="R405" s="82"/>
      <c r="S405" s="82"/>
      <c r="T405" s="82"/>
      <c r="U405" s="82"/>
      <c r="V405" s="82"/>
      <c r="W405" s="82"/>
      <c r="X405" s="82"/>
      <c r="Y405" s="82"/>
      <c r="Z405" s="82"/>
      <c r="AA405" s="82"/>
    </row>
    <row r="406" spans="1:27" s="81" customFormat="1" x14ac:dyDescent="0.25">
      <c r="A406" s="79"/>
      <c r="B406" s="79"/>
      <c r="C406" s="79"/>
      <c r="D406" s="79"/>
      <c r="E406" s="79"/>
      <c r="F406" s="79"/>
      <c r="G406" s="79"/>
      <c r="H406" s="79"/>
      <c r="I406" s="79"/>
      <c r="J406" s="79"/>
      <c r="K406" s="80"/>
      <c r="P406" s="82"/>
      <c r="Q406" s="82"/>
      <c r="R406" s="82"/>
      <c r="S406" s="82"/>
      <c r="T406" s="82"/>
      <c r="U406" s="82"/>
      <c r="V406" s="82"/>
      <c r="W406" s="82"/>
      <c r="X406" s="82"/>
      <c r="Y406" s="82"/>
      <c r="Z406" s="82"/>
      <c r="AA406" s="82"/>
    </row>
    <row r="407" spans="1:27" s="81" customFormat="1" x14ac:dyDescent="0.25">
      <c r="A407" s="79"/>
      <c r="B407" s="79"/>
      <c r="C407" s="79"/>
      <c r="D407" s="79"/>
      <c r="E407" s="79"/>
      <c r="F407" s="79"/>
      <c r="G407" s="79"/>
      <c r="H407" s="79"/>
      <c r="I407" s="79"/>
      <c r="J407" s="79"/>
      <c r="K407" s="80"/>
      <c r="P407" s="82"/>
      <c r="Q407" s="82"/>
      <c r="R407" s="82"/>
      <c r="S407" s="82"/>
      <c r="T407" s="82"/>
      <c r="U407" s="82"/>
      <c r="V407" s="82"/>
      <c r="W407" s="82"/>
      <c r="X407" s="82"/>
      <c r="Y407" s="82"/>
      <c r="Z407" s="82"/>
      <c r="AA407" s="82"/>
    </row>
    <row r="408" spans="1:27" s="81" customFormat="1" x14ac:dyDescent="0.25">
      <c r="A408" s="79"/>
      <c r="B408" s="79"/>
      <c r="C408" s="79"/>
      <c r="D408" s="79"/>
      <c r="E408" s="79"/>
      <c r="F408" s="79"/>
      <c r="G408" s="79"/>
      <c r="H408" s="79"/>
      <c r="I408" s="79"/>
      <c r="J408" s="79"/>
      <c r="K408" s="80"/>
      <c r="P408" s="82"/>
      <c r="Q408" s="82"/>
      <c r="R408" s="82"/>
      <c r="S408" s="82"/>
      <c r="T408" s="82"/>
      <c r="U408" s="82"/>
      <c r="V408" s="82"/>
      <c r="W408" s="82"/>
      <c r="X408" s="82"/>
      <c r="Y408" s="82"/>
      <c r="Z408" s="82"/>
      <c r="AA408" s="82"/>
    </row>
    <row r="409" spans="1:27" s="81" customFormat="1" x14ac:dyDescent="0.25">
      <c r="A409" s="79"/>
      <c r="B409" s="79"/>
      <c r="C409" s="79"/>
      <c r="D409" s="79"/>
      <c r="E409" s="79"/>
      <c r="F409" s="79"/>
      <c r="G409" s="79"/>
      <c r="H409" s="79"/>
      <c r="I409" s="79"/>
      <c r="J409" s="79"/>
      <c r="K409" s="80"/>
      <c r="P409" s="82"/>
      <c r="Q409" s="82"/>
      <c r="R409" s="82"/>
      <c r="S409" s="82"/>
      <c r="T409" s="82"/>
      <c r="U409" s="82"/>
      <c r="V409" s="82"/>
      <c r="W409" s="82"/>
      <c r="X409" s="82"/>
      <c r="Y409" s="82"/>
      <c r="Z409" s="82"/>
      <c r="AA409" s="82"/>
    </row>
    <row r="410" spans="1:27" s="81" customFormat="1" x14ac:dyDescent="0.25">
      <c r="A410" s="79"/>
      <c r="B410" s="79"/>
      <c r="C410" s="79"/>
      <c r="D410" s="79"/>
      <c r="E410" s="79"/>
      <c r="F410" s="79"/>
      <c r="G410" s="79"/>
      <c r="H410" s="79"/>
      <c r="I410" s="79"/>
      <c r="J410" s="79"/>
      <c r="K410" s="80"/>
      <c r="P410" s="82"/>
      <c r="Q410" s="82"/>
      <c r="R410" s="82"/>
      <c r="S410" s="82"/>
      <c r="T410" s="82"/>
      <c r="U410" s="82"/>
      <c r="V410" s="82"/>
      <c r="W410" s="82"/>
      <c r="X410" s="82"/>
      <c r="Y410" s="82"/>
      <c r="Z410" s="82"/>
      <c r="AA410" s="82"/>
    </row>
    <row r="411" spans="1:27" s="81" customFormat="1" x14ac:dyDescent="0.25">
      <c r="A411" s="79"/>
      <c r="B411" s="79"/>
      <c r="C411" s="79"/>
      <c r="D411" s="79"/>
      <c r="E411" s="79"/>
      <c r="F411" s="79"/>
      <c r="G411" s="79"/>
      <c r="H411" s="79"/>
      <c r="I411" s="79"/>
      <c r="J411" s="79"/>
      <c r="K411" s="80"/>
      <c r="P411" s="82"/>
      <c r="Q411" s="82"/>
      <c r="R411" s="82"/>
      <c r="S411" s="82"/>
      <c r="T411" s="82"/>
      <c r="U411" s="82"/>
      <c r="V411" s="82"/>
      <c r="W411" s="82"/>
      <c r="X411" s="82"/>
      <c r="Y411" s="82"/>
      <c r="Z411" s="82"/>
      <c r="AA411" s="82"/>
    </row>
    <row r="412" spans="1:27" s="81" customFormat="1" x14ac:dyDescent="0.25">
      <c r="A412" s="79"/>
      <c r="B412" s="79"/>
      <c r="C412" s="79"/>
      <c r="D412" s="79"/>
      <c r="E412" s="79"/>
      <c r="F412" s="79"/>
      <c r="G412" s="79"/>
      <c r="H412" s="79"/>
      <c r="I412" s="79"/>
      <c r="J412" s="79"/>
      <c r="K412" s="80"/>
      <c r="P412" s="82"/>
      <c r="Q412" s="82"/>
      <c r="R412" s="82"/>
      <c r="S412" s="82"/>
      <c r="T412" s="82"/>
      <c r="U412" s="82"/>
      <c r="V412" s="82"/>
      <c r="W412" s="82"/>
      <c r="X412" s="82"/>
      <c r="Y412" s="82"/>
      <c r="Z412" s="82"/>
      <c r="AA412" s="82"/>
    </row>
    <row r="413" spans="1:27" s="81" customFormat="1" x14ac:dyDescent="0.25">
      <c r="A413" s="79"/>
      <c r="B413" s="79"/>
      <c r="C413" s="79"/>
      <c r="D413" s="79"/>
      <c r="E413" s="79"/>
      <c r="F413" s="79"/>
      <c r="G413" s="79"/>
      <c r="H413" s="79"/>
      <c r="I413" s="79"/>
      <c r="J413" s="79"/>
      <c r="K413" s="80"/>
      <c r="P413" s="82"/>
      <c r="Q413" s="82"/>
      <c r="R413" s="82"/>
      <c r="S413" s="82"/>
      <c r="T413" s="82"/>
      <c r="U413" s="82"/>
      <c r="V413" s="82"/>
      <c r="W413" s="82"/>
      <c r="X413" s="82"/>
      <c r="Y413" s="82"/>
      <c r="Z413" s="82"/>
      <c r="AA413" s="82"/>
    </row>
    <row r="414" spans="1:27" s="81" customFormat="1" x14ac:dyDescent="0.25">
      <c r="A414" s="79"/>
      <c r="B414" s="79"/>
      <c r="C414" s="79"/>
      <c r="D414" s="79"/>
      <c r="E414" s="79"/>
      <c r="F414" s="79"/>
      <c r="G414" s="79"/>
      <c r="H414" s="79"/>
      <c r="I414" s="79"/>
      <c r="J414" s="79"/>
      <c r="K414" s="80"/>
      <c r="P414" s="82"/>
      <c r="Q414" s="82"/>
      <c r="R414" s="82"/>
      <c r="S414" s="82"/>
      <c r="T414" s="82"/>
      <c r="U414" s="82"/>
      <c r="V414" s="82"/>
      <c r="W414" s="82"/>
      <c r="X414" s="82"/>
      <c r="Y414" s="82"/>
      <c r="Z414" s="82"/>
      <c r="AA414" s="82"/>
    </row>
    <row r="415" spans="1:27" s="81" customFormat="1" x14ac:dyDescent="0.25">
      <c r="A415" s="79"/>
      <c r="B415" s="79"/>
      <c r="C415" s="79"/>
      <c r="D415" s="79"/>
      <c r="E415" s="79"/>
      <c r="F415" s="79"/>
      <c r="G415" s="79"/>
      <c r="H415" s="79"/>
      <c r="I415" s="79"/>
      <c r="J415" s="79"/>
      <c r="K415" s="80"/>
      <c r="P415" s="82"/>
      <c r="Q415" s="82"/>
      <c r="R415" s="82"/>
      <c r="S415" s="82"/>
      <c r="T415" s="82"/>
      <c r="U415" s="82"/>
      <c r="V415" s="82"/>
      <c r="W415" s="82"/>
      <c r="X415" s="82"/>
      <c r="Y415" s="82"/>
      <c r="Z415" s="82"/>
      <c r="AA415" s="82"/>
    </row>
    <row r="416" spans="1:27" s="81" customFormat="1" x14ac:dyDescent="0.25">
      <c r="A416" s="79"/>
      <c r="B416" s="79"/>
      <c r="C416" s="79"/>
      <c r="D416" s="79"/>
      <c r="E416" s="79"/>
      <c r="F416" s="79"/>
      <c r="G416" s="79"/>
      <c r="H416" s="79"/>
      <c r="I416" s="79"/>
      <c r="J416" s="79"/>
      <c r="K416" s="80"/>
      <c r="P416" s="82"/>
      <c r="Q416" s="82"/>
      <c r="R416" s="82"/>
      <c r="S416" s="82"/>
      <c r="T416" s="82"/>
      <c r="U416" s="82"/>
      <c r="V416" s="82"/>
      <c r="W416" s="82"/>
      <c r="X416" s="82"/>
      <c r="Y416" s="82"/>
      <c r="Z416" s="82"/>
      <c r="AA416" s="82"/>
    </row>
    <row r="417" spans="1:27" s="81" customFormat="1" x14ac:dyDescent="0.25">
      <c r="A417" s="79"/>
      <c r="B417" s="79"/>
      <c r="C417" s="79"/>
      <c r="D417" s="79"/>
      <c r="E417" s="79"/>
      <c r="F417" s="79"/>
      <c r="G417" s="79"/>
      <c r="H417" s="79"/>
      <c r="I417" s="79"/>
      <c r="J417" s="79"/>
      <c r="K417" s="80"/>
      <c r="P417" s="82"/>
      <c r="Q417" s="82"/>
      <c r="R417" s="82"/>
      <c r="S417" s="82"/>
      <c r="T417" s="82"/>
      <c r="U417" s="82"/>
      <c r="V417" s="82"/>
      <c r="W417" s="82"/>
      <c r="X417" s="82"/>
      <c r="Y417" s="82"/>
      <c r="Z417" s="82"/>
      <c r="AA417" s="82"/>
    </row>
    <row r="418" spans="1:27" s="81" customFormat="1" x14ac:dyDescent="0.25">
      <c r="A418" s="79"/>
      <c r="B418" s="79"/>
      <c r="C418" s="79"/>
      <c r="D418" s="79"/>
      <c r="E418" s="79"/>
      <c r="F418" s="79"/>
      <c r="G418" s="79"/>
      <c r="H418" s="79"/>
      <c r="I418" s="79"/>
      <c r="J418" s="79"/>
      <c r="K418" s="80"/>
      <c r="P418" s="82"/>
      <c r="Q418" s="82"/>
      <c r="R418" s="82"/>
      <c r="S418" s="82"/>
      <c r="T418" s="82"/>
      <c r="U418" s="82"/>
      <c r="V418" s="82"/>
      <c r="W418" s="82"/>
      <c r="X418" s="82"/>
      <c r="Y418" s="82"/>
      <c r="Z418" s="82"/>
      <c r="AA418" s="82"/>
    </row>
    <row r="419" spans="1:27" s="81" customFormat="1" x14ac:dyDescent="0.25">
      <c r="A419" s="79"/>
      <c r="B419" s="79"/>
      <c r="C419" s="79"/>
      <c r="D419" s="79"/>
      <c r="E419" s="79"/>
      <c r="F419" s="79"/>
      <c r="G419" s="79"/>
      <c r="H419" s="79"/>
      <c r="I419" s="79"/>
      <c r="J419" s="79"/>
      <c r="K419" s="80"/>
      <c r="P419" s="82"/>
      <c r="Q419" s="82"/>
      <c r="R419" s="82"/>
      <c r="S419" s="82"/>
      <c r="T419" s="82"/>
      <c r="U419" s="82"/>
      <c r="V419" s="82"/>
      <c r="W419" s="82"/>
      <c r="X419" s="82"/>
      <c r="Y419" s="82"/>
      <c r="Z419" s="82"/>
      <c r="AA419" s="82"/>
    </row>
    <row r="420" spans="1:27" s="81" customFormat="1" x14ac:dyDescent="0.25">
      <c r="A420" s="79"/>
      <c r="B420" s="79"/>
      <c r="C420" s="79"/>
      <c r="D420" s="79"/>
      <c r="E420" s="79"/>
      <c r="F420" s="79"/>
      <c r="G420" s="79"/>
      <c r="H420" s="79"/>
      <c r="I420" s="79"/>
      <c r="J420" s="79"/>
      <c r="K420" s="80"/>
      <c r="P420" s="82"/>
      <c r="Q420" s="82"/>
      <c r="R420" s="82"/>
      <c r="S420" s="82"/>
      <c r="T420" s="82"/>
      <c r="U420" s="82"/>
      <c r="V420" s="82"/>
      <c r="W420" s="82"/>
      <c r="X420" s="82"/>
      <c r="Y420" s="82"/>
      <c r="Z420" s="82"/>
      <c r="AA420" s="82"/>
    </row>
    <row r="421" spans="1:27" s="81" customFormat="1" x14ac:dyDescent="0.25">
      <c r="A421" s="79"/>
      <c r="B421" s="79"/>
      <c r="C421" s="79"/>
      <c r="D421" s="79"/>
      <c r="E421" s="79"/>
      <c r="F421" s="79"/>
      <c r="G421" s="79"/>
      <c r="H421" s="79"/>
      <c r="I421" s="79"/>
      <c r="J421" s="79"/>
      <c r="K421" s="80"/>
      <c r="P421" s="82"/>
      <c r="Q421" s="82"/>
      <c r="R421" s="82"/>
      <c r="S421" s="82"/>
      <c r="T421" s="82"/>
      <c r="U421" s="82"/>
      <c r="V421" s="82"/>
      <c r="W421" s="82"/>
      <c r="X421" s="82"/>
      <c r="Y421" s="82"/>
      <c r="Z421" s="82"/>
      <c r="AA421" s="82"/>
    </row>
    <row r="422" spans="1:27" s="81" customFormat="1" x14ac:dyDescent="0.25">
      <c r="A422" s="79"/>
      <c r="B422" s="79"/>
      <c r="C422" s="79"/>
      <c r="D422" s="79"/>
      <c r="E422" s="79"/>
      <c r="F422" s="79"/>
      <c r="G422" s="79"/>
      <c r="H422" s="79"/>
      <c r="I422" s="79"/>
      <c r="J422" s="79"/>
      <c r="K422" s="80"/>
      <c r="P422" s="82"/>
      <c r="Q422" s="82"/>
      <c r="R422" s="82"/>
      <c r="S422" s="82"/>
      <c r="T422" s="82"/>
      <c r="U422" s="82"/>
      <c r="V422" s="82"/>
      <c r="W422" s="82"/>
      <c r="X422" s="82"/>
      <c r="Y422" s="82"/>
      <c r="Z422" s="82"/>
      <c r="AA422" s="82"/>
    </row>
    <row r="423" spans="1:27" s="81" customFormat="1" x14ac:dyDescent="0.25">
      <c r="A423" s="79"/>
      <c r="B423" s="79"/>
      <c r="C423" s="79"/>
      <c r="D423" s="79"/>
      <c r="E423" s="79"/>
      <c r="F423" s="79"/>
      <c r="G423" s="79"/>
      <c r="H423" s="79"/>
      <c r="I423" s="79"/>
      <c r="J423" s="79"/>
      <c r="K423" s="80"/>
      <c r="P423" s="82"/>
      <c r="Q423" s="82"/>
      <c r="R423" s="82"/>
      <c r="S423" s="82"/>
      <c r="T423" s="82"/>
      <c r="U423" s="82"/>
      <c r="V423" s="82"/>
      <c r="W423" s="82"/>
      <c r="X423" s="82"/>
      <c r="Y423" s="82"/>
      <c r="Z423" s="82"/>
      <c r="AA423" s="82"/>
    </row>
    <row r="424" spans="1:27" s="81" customFormat="1" x14ac:dyDescent="0.25">
      <c r="A424" s="79"/>
      <c r="B424" s="79"/>
      <c r="C424" s="79"/>
      <c r="D424" s="79"/>
      <c r="E424" s="79"/>
      <c r="F424" s="79"/>
      <c r="G424" s="79"/>
      <c r="H424" s="79"/>
      <c r="I424" s="79"/>
      <c r="J424" s="79"/>
      <c r="K424" s="80"/>
      <c r="P424" s="82"/>
      <c r="Q424" s="82"/>
      <c r="R424" s="82"/>
      <c r="S424" s="82"/>
      <c r="T424" s="82"/>
      <c r="U424" s="82"/>
      <c r="V424" s="82"/>
      <c r="W424" s="82"/>
      <c r="X424" s="82"/>
      <c r="Y424" s="82"/>
      <c r="Z424" s="82"/>
      <c r="AA424" s="82"/>
    </row>
    <row r="425" spans="1:27" s="81" customFormat="1" x14ac:dyDescent="0.25">
      <c r="A425" s="79"/>
      <c r="B425" s="79"/>
      <c r="C425" s="79"/>
      <c r="D425" s="79"/>
      <c r="E425" s="79"/>
      <c r="F425" s="79"/>
      <c r="G425" s="79"/>
      <c r="H425" s="79"/>
      <c r="I425" s="79"/>
      <c r="J425" s="79"/>
      <c r="K425" s="80"/>
      <c r="P425" s="82"/>
      <c r="Q425" s="82"/>
      <c r="R425" s="82"/>
      <c r="S425" s="82"/>
      <c r="T425" s="82"/>
      <c r="U425" s="82"/>
      <c r="V425" s="82"/>
      <c r="W425" s="82"/>
      <c r="X425" s="82"/>
      <c r="Y425" s="82"/>
      <c r="Z425" s="82"/>
      <c r="AA425" s="82"/>
    </row>
    <row r="426" spans="1:27" s="81" customFormat="1" x14ac:dyDescent="0.25">
      <c r="A426" s="79"/>
      <c r="B426" s="79"/>
      <c r="C426" s="79"/>
      <c r="D426" s="79"/>
      <c r="E426" s="79"/>
      <c r="F426" s="79"/>
      <c r="G426" s="79"/>
      <c r="H426" s="79"/>
      <c r="I426" s="79"/>
      <c r="J426" s="79"/>
      <c r="K426" s="80"/>
      <c r="P426" s="82"/>
      <c r="Q426" s="82"/>
      <c r="R426" s="82"/>
      <c r="S426" s="82"/>
      <c r="T426" s="82"/>
      <c r="U426" s="82"/>
      <c r="V426" s="82"/>
      <c r="W426" s="82"/>
      <c r="X426" s="82"/>
      <c r="Y426" s="82"/>
      <c r="Z426" s="82"/>
      <c r="AA426" s="82"/>
    </row>
    <row r="427" spans="1:27" s="81" customFormat="1" x14ac:dyDescent="0.25">
      <c r="A427" s="79"/>
      <c r="B427" s="79"/>
      <c r="C427" s="79"/>
      <c r="D427" s="79"/>
      <c r="E427" s="79"/>
      <c r="F427" s="79"/>
      <c r="G427" s="79"/>
      <c r="H427" s="79"/>
      <c r="I427" s="79"/>
      <c r="J427" s="79"/>
      <c r="K427" s="80"/>
      <c r="P427" s="82"/>
      <c r="Q427" s="82"/>
      <c r="R427" s="82"/>
      <c r="S427" s="82"/>
      <c r="T427" s="82"/>
      <c r="U427" s="82"/>
      <c r="V427" s="82"/>
      <c r="W427" s="82"/>
      <c r="X427" s="82"/>
      <c r="Y427" s="82"/>
      <c r="Z427" s="82"/>
      <c r="AA427" s="82"/>
    </row>
    <row r="428" spans="1:27" s="81" customFormat="1" x14ac:dyDescent="0.25">
      <c r="A428" s="79"/>
      <c r="B428" s="79"/>
      <c r="C428" s="79"/>
      <c r="D428" s="79"/>
      <c r="E428" s="79"/>
      <c r="F428" s="79"/>
      <c r="G428" s="79"/>
      <c r="H428" s="79"/>
      <c r="I428" s="79"/>
      <c r="J428" s="79"/>
      <c r="K428" s="80"/>
      <c r="P428" s="82"/>
      <c r="Q428" s="82"/>
      <c r="R428" s="82"/>
      <c r="S428" s="82"/>
      <c r="T428" s="82"/>
      <c r="U428" s="82"/>
      <c r="V428" s="82"/>
      <c r="W428" s="82"/>
      <c r="X428" s="82"/>
      <c r="Y428" s="82"/>
      <c r="Z428" s="82"/>
      <c r="AA428" s="82"/>
    </row>
    <row r="429" spans="1:27" s="81" customFormat="1" x14ac:dyDescent="0.25">
      <c r="A429" s="79"/>
      <c r="B429" s="79"/>
      <c r="C429" s="79"/>
      <c r="D429" s="79"/>
      <c r="E429" s="79"/>
      <c r="F429" s="79"/>
      <c r="G429" s="79"/>
      <c r="H429" s="79"/>
      <c r="I429" s="79"/>
      <c r="J429" s="79"/>
      <c r="K429" s="80"/>
      <c r="P429" s="82"/>
      <c r="Q429" s="82"/>
      <c r="R429" s="82"/>
      <c r="S429" s="82"/>
      <c r="T429" s="82"/>
      <c r="U429" s="82"/>
      <c r="V429" s="82"/>
      <c r="W429" s="82"/>
      <c r="X429" s="82"/>
      <c r="Y429" s="82"/>
      <c r="Z429" s="82"/>
      <c r="AA429" s="82"/>
    </row>
    <row r="430" spans="1:27" s="81" customFormat="1" x14ac:dyDescent="0.25">
      <c r="A430" s="79"/>
      <c r="B430" s="79"/>
      <c r="C430" s="79"/>
      <c r="D430" s="79"/>
      <c r="E430" s="79"/>
      <c r="F430" s="79"/>
      <c r="G430" s="79"/>
      <c r="H430" s="79"/>
      <c r="I430" s="79"/>
      <c r="J430" s="79"/>
      <c r="K430" s="80"/>
      <c r="P430" s="82"/>
      <c r="Q430" s="82"/>
      <c r="R430" s="82"/>
      <c r="S430" s="82"/>
      <c r="T430" s="82"/>
      <c r="U430" s="82"/>
      <c r="V430" s="82"/>
      <c r="W430" s="82"/>
      <c r="X430" s="82"/>
      <c r="Y430" s="82"/>
      <c r="Z430" s="82"/>
      <c r="AA430" s="82"/>
    </row>
    <row r="431" spans="1:27" s="81" customFormat="1" x14ac:dyDescent="0.25">
      <c r="A431" s="79"/>
      <c r="B431" s="79"/>
      <c r="C431" s="79"/>
      <c r="D431" s="79"/>
      <c r="E431" s="79"/>
      <c r="F431" s="79"/>
      <c r="G431" s="79"/>
      <c r="H431" s="79"/>
      <c r="I431" s="79"/>
      <c r="J431" s="79"/>
      <c r="K431" s="80"/>
      <c r="P431" s="82"/>
      <c r="Q431" s="82"/>
      <c r="R431" s="82"/>
      <c r="S431" s="82"/>
      <c r="T431" s="82"/>
      <c r="U431" s="82"/>
      <c r="V431" s="82"/>
      <c r="W431" s="82"/>
      <c r="X431" s="82"/>
      <c r="Y431" s="82"/>
      <c r="Z431" s="82"/>
      <c r="AA431" s="82"/>
    </row>
    <row r="432" spans="1:27" s="81" customFormat="1" x14ac:dyDescent="0.25">
      <c r="A432" s="79"/>
      <c r="B432" s="79"/>
      <c r="C432" s="79"/>
      <c r="D432" s="79"/>
      <c r="E432" s="79"/>
      <c r="F432" s="79"/>
      <c r="G432" s="79"/>
      <c r="H432" s="79"/>
      <c r="I432" s="79"/>
      <c r="J432" s="79"/>
      <c r="K432" s="80"/>
      <c r="P432" s="82"/>
      <c r="Q432" s="82"/>
      <c r="R432" s="82"/>
      <c r="S432" s="82"/>
      <c r="T432" s="82"/>
      <c r="U432" s="82"/>
      <c r="V432" s="82"/>
      <c r="W432" s="82"/>
      <c r="X432" s="82"/>
      <c r="Y432" s="82"/>
      <c r="Z432" s="82"/>
      <c r="AA432" s="82"/>
    </row>
    <row r="433" spans="1:27" s="81" customFormat="1" x14ac:dyDescent="0.25">
      <c r="A433" s="79"/>
      <c r="B433" s="79"/>
      <c r="C433" s="79"/>
      <c r="D433" s="79"/>
      <c r="E433" s="79"/>
      <c r="F433" s="79"/>
      <c r="G433" s="79"/>
      <c r="H433" s="79"/>
      <c r="I433" s="79"/>
      <c r="J433" s="79"/>
      <c r="K433" s="80"/>
      <c r="P433" s="82"/>
      <c r="Q433" s="82"/>
      <c r="R433" s="82"/>
      <c r="S433" s="82"/>
      <c r="T433" s="82"/>
      <c r="U433" s="82"/>
      <c r="V433" s="82"/>
      <c r="W433" s="82"/>
      <c r="X433" s="82"/>
      <c r="Y433" s="82"/>
      <c r="Z433" s="82"/>
      <c r="AA433" s="82"/>
    </row>
    <row r="434" spans="1:27" s="81" customFormat="1" x14ac:dyDescent="0.25">
      <c r="A434" s="79"/>
      <c r="B434" s="79"/>
      <c r="C434" s="79"/>
      <c r="D434" s="79"/>
      <c r="E434" s="79"/>
      <c r="F434" s="79"/>
      <c r="G434" s="79"/>
      <c r="H434" s="79"/>
      <c r="I434" s="79"/>
      <c r="J434" s="79"/>
      <c r="K434" s="80"/>
      <c r="P434" s="82"/>
      <c r="Q434" s="82"/>
      <c r="R434" s="82"/>
      <c r="S434" s="82"/>
      <c r="T434" s="82"/>
      <c r="U434" s="82"/>
      <c r="V434" s="82"/>
      <c r="W434" s="82"/>
      <c r="X434" s="82"/>
      <c r="Y434" s="82"/>
      <c r="Z434" s="82"/>
      <c r="AA434" s="82"/>
    </row>
    <row r="435" spans="1:27" s="81" customFormat="1" x14ac:dyDescent="0.25">
      <c r="A435" s="79"/>
      <c r="B435" s="79"/>
      <c r="C435" s="79"/>
      <c r="D435" s="79"/>
      <c r="E435" s="79"/>
      <c r="F435" s="79"/>
      <c r="G435" s="79"/>
      <c r="H435" s="79"/>
      <c r="I435" s="79"/>
      <c r="J435" s="79"/>
      <c r="K435" s="80"/>
      <c r="P435" s="82"/>
      <c r="Q435" s="82"/>
      <c r="R435" s="82"/>
      <c r="S435" s="82"/>
      <c r="T435" s="82"/>
      <c r="U435" s="82"/>
      <c r="V435" s="82"/>
      <c r="W435" s="82"/>
      <c r="X435" s="82"/>
      <c r="Y435" s="82"/>
      <c r="Z435" s="82"/>
      <c r="AA435" s="82"/>
    </row>
    <row r="436" spans="1:27" s="81" customFormat="1" x14ac:dyDescent="0.25">
      <c r="A436" s="79"/>
      <c r="B436" s="79"/>
      <c r="C436" s="79"/>
      <c r="D436" s="79"/>
      <c r="E436" s="79"/>
      <c r="F436" s="79"/>
      <c r="G436" s="79"/>
      <c r="H436" s="79"/>
      <c r="I436" s="79"/>
      <c r="J436" s="79"/>
      <c r="K436" s="80"/>
      <c r="P436" s="82"/>
      <c r="Q436" s="82"/>
      <c r="R436" s="82"/>
      <c r="S436" s="82"/>
      <c r="T436" s="82"/>
      <c r="U436" s="82"/>
      <c r="V436" s="82"/>
      <c r="W436" s="82"/>
      <c r="X436" s="82"/>
      <c r="Y436" s="82"/>
      <c r="Z436" s="82"/>
      <c r="AA436" s="82"/>
    </row>
    <row r="437" spans="1:27" s="81" customFormat="1" x14ac:dyDescent="0.25">
      <c r="A437" s="79"/>
      <c r="B437" s="79"/>
      <c r="C437" s="79"/>
      <c r="D437" s="79"/>
      <c r="E437" s="79"/>
      <c r="F437" s="79"/>
      <c r="G437" s="79"/>
      <c r="H437" s="79"/>
      <c r="I437" s="79"/>
      <c r="J437" s="79"/>
      <c r="K437" s="80"/>
      <c r="P437" s="82"/>
      <c r="Q437" s="82"/>
      <c r="R437" s="82"/>
      <c r="S437" s="82"/>
      <c r="T437" s="82"/>
      <c r="U437" s="82"/>
      <c r="V437" s="82"/>
      <c r="W437" s="82"/>
      <c r="X437" s="82"/>
      <c r="Y437" s="82"/>
      <c r="Z437" s="82"/>
      <c r="AA437" s="82"/>
    </row>
    <row r="438" spans="1:27" s="81" customFormat="1" x14ac:dyDescent="0.25">
      <c r="A438" s="79"/>
      <c r="B438" s="79"/>
      <c r="C438" s="79"/>
      <c r="D438" s="79"/>
      <c r="E438" s="79"/>
      <c r="F438" s="79"/>
      <c r="G438" s="79"/>
      <c r="H438" s="79"/>
      <c r="I438" s="79"/>
      <c r="J438" s="79"/>
      <c r="K438" s="80"/>
      <c r="P438" s="82"/>
      <c r="Q438" s="82"/>
      <c r="R438" s="82"/>
      <c r="S438" s="82"/>
      <c r="T438" s="82"/>
      <c r="U438" s="82"/>
      <c r="V438" s="82"/>
      <c r="W438" s="82"/>
      <c r="X438" s="82"/>
      <c r="Y438" s="82"/>
      <c r="Z438" s="82"/>
      <c r="AA438" s="82"/>
    </row>
    <row r="439" spans="1:27" s="81" customFormat="1" x14ac:dyDescent="0.25">
      <c r="A439" s="79"/>
      <c r="B439" s="79"/>
      <c r="C439" s="79"/>
      <c r="D439" s="79"/>
      <c r="E439" s="79"/>
      <c r="F439" s="79"/>
      <c r="G439" s="79"/>
      <c r="H439" s="79"/>
      <c r="I439" s="79"/>
      <c r="J439" s="79"/>
      <c r="K439" s="80"/>
      <c r="P439" s="82"/>
      <c r="Q439" s="82"/>
      <c r="R439" s="82"/>
      <c r="S439" s="82"/>
      <c r="T439" s="82"/>
      <c r="U439" s="82"/>
      <c r="V439" s="82"/>
      <c r="W439" s="82"/>
      <c r="X439" s="82"/>
      <c r="Y439" s="82"/>
      <c r="Z439" s="82"/>
      <c r="AA439" s="82"/>
    </row>
    <row r="440" spans="1:27" s="81" customFormat="1" x14ac:dyDescent="0.25">
      <c r="A440" s="79"/>
      <c r="B440" s="79"/>
      <c r="C440" s="79"/>
      <c r="D440" s="79"/>
      <c r="E440" s="79"/>
      <c r="F440" s="79"/>
      <c r="G440" s="79"/>
      <c r="H440" s="79"/>
      <c r="I440" s="79"/>
      <c r="J440" s="79"/>
      <c r="K440" s="80"/>
      <c r="P440" s="82"/>
      <c r="Q440" s="82"/>
      <c r="R440" s="82"/>
      <c r="S440" s="82"/>
      <c r="T440" s="82"/>
      <c r="U440" s="82"/>
      <c r="V440" s="82"/>
      <c r="W440" s="82"/>
      <c r="X440" s="82"/>
      <c r="Y440" s="82"/>
      <c r="Z440" s="82"/>
      <c r="AA440" s="82"/>
    </row>
    <row r="441" spans="1:27" s="81" customFormat="1" x14ac:dyDescent="0.25">
      <c r="A441" s="79"/>
      <c r="B441" s="79"/>
      <c r="C441" s="79"/>
      <c r="D441" s="79"/>
      <c r="E441" s="79"/>
      <c r="F441" s="79"/>
      <c r="G441" s="79"/>
      <c r="H441" s="79"/>
      <c r="I441" s="79"/>
      <c r="J441" s="79"/>
      <c r="K441" s="80"/>
      <c r="P441" s="82"/>
      <c r="Q441" s="82"/>
      <c r="R441" s="82"/>
      <c r="S441" s="82"/>
      <c r="T441" s="82"/>
      <c r="U441" s="82"/>
      <c r="V441" s="82"/>
      <c r="W441" s="82"/>
      <c r="X441" s="82"/>
      <c r="Y441" s="82"/>
      <c r="Z441" s="82"/>
      <c r="AA441" s="82"/>
    </row>
    <row r="442" spans="1:27" s="81" customFormat="1" x14ac:dyDescent="0.25">
      <c r="A442" s="79"/>
      <c r="B442" s="79"/>
      <c r="C442" s="79"/>
      <c r="D442" s="79"/>
      <c r="E442" s="79"/>
      <c r="F442" s="79"/>
      <c r="G442" s="79"/>
      <c r="H442" s="79"/>
      <c r="I442" s="79"/>
      <c r="J442" s="79"/>
      <c r="K442" s="80"/>
      <c r="P442" s="82"/>
      <c r="Q442" s="82"/>
      <c r="R442" s="82"/>
      <c r="S442" s="82"/>
      <c r="T442" s="82"/>
      <c r="U442" s="82"/>
      <c r="V442" s="82"/>
      <c r="W442" s="82"/>
      <c r="X442" s="82"/>
      <c r="Y442" s="82"/>
      <c r="Z442" s="82"/>
      <c r="AA442" s="82"/>
    </row>
    <row r="443" spans="1:27" s="81" customFormat="1" x14ac:dyDescent="0.25">
      <c r="A443" s="79"/>
      <c r="B443" s="79"/>
      <c r="C443" s="79"/>
      <c r="D443" s="79"/>
      <c r="E443" s="79"/>
      <c r="F443" s="79"/>
      <c r="G443" s="79"/>
      <c r="H443" s="79"/>
      <c r="I443" s="79"/>
      <c r="J443" s="79"/>
      <c r="K443" s="80"/>
      <c r="P443" s="82"/>
      <c r="Q443" s="82"/>
      <c r="R443" s="82"/>
      <c r="S443" s="82"/>
      <c r="T443" s="82"/>
      <c r="U443" s="82"/>
      <c r="V443" s="82"/>
      <c r="W443" s="82"/>
      <c r="X443" s="82"/>
      <c r="Y443" s="82"/>
      <c r="Z443" s="82"/>
      <c r="AA443" s="82"/>
    </row>
    <row r="444" spans="1:27" s="81" customFormat="1" x14ac:dyDescent="0.25">
      <c r="A444" s="79"/>
      <c r="B444" s="79"/>
      <c r="C444" s="79"/>
      <c r="D444" s="79"/>
      <c r="E444" s="79"/>
      <c r="F444" s="79"/>
      <c r="G444" s="79"/>
      <c r="H444" s="79"/>
      <c r="I444" s="79"/>
      <c r="J444" s="79"/>
      <c r="K444" s="80"/>
      <c r="P444" s="82"/>
      <c r="Q444" s="82"/>
      <c r="R444" s="82"/>
      <c r="S444" s="82"/>
      <c r="T444" s="82"/>
      <c r="U444" s="82"/>
      <c r="V444" s="82"/>
      <c r="W444" s="82"/>
      <c r="X444" s="82"/>
      <c r="Y444" s="82"/>
      <c r="Z444" s="82"/>
      <c r="AA444" s="82"/>
    </row>
    <row r="445" spans="1:27" s="81" customFormat="1" x14ac:dyDescent="0.25">
      <c r="A445" s="79"/>
      <c r="B445" s="79"/>
      <c r="C445" s="79"/>
      <c r="D445" s="79"/>
      <c r="E445" s="79"/>
      <c r="F445" s="79"/>
      <c r="G445" s="79"/>
      <c r="H445" s="79"/>
      <c r="I445" s="79"/>
      <c r="J445" s="79"/>
      <c r="K445" s="80"/>
      <c r="P445" s="82"/>
      <c r="Q445" s="82"/>
      <c r="R445" s="82"/>
      <c r="S445" s="82"/>
      <c r="T445" s="82"/>
      <c r="U445" s="82"/>
      <c r="V445" s="82"/>
      <c r="W445" s="82"/>
      <c r="X445" s="82"/>
      <c r="Y445" s="82"/>
      <c r="Z445" s="82"/>
      <c r="AA445" s="82"/>
    </row>
    <row r="446" spans="1:27" s="81" customFormat="1" x14ac:dyDescent="0.25">
      <c r="A446" s="79"/>
      <c r="B446" s="79"/>
      <c r="C446" s="79"/>
      <c r="D446" s="79"/>
      <c r="E446" s="79"/>
      <c r="F446" s="79"/>
      <c r="G446" s="79"/>
      <c r="H446" s="79"/>
      <c r="I446" s="79"/>
      <c r="J446" s="79"/>
      <c r="K446" s="80"/>
      <c r="P446" s="82"/>
      <c r="Q446" s="82"/>
      <c r="R446" s="82"/>
      <c r="S446" s="82"/>
      <c r="T446" s="82"/>
      <c r="U446" s="82"/>
      <c r="V446" s="82"/>
      <c r="W446" s="82"/>
      <c r="X446" s="82"/>
      <c r="Y446" s="82"/>
      <c r="Z446" s="82"/>
      <c r="AA446" s="82"/>
    </row>
    <row r="447" spans="1:27" s="81" customFormat="1" x14ac:dyDescent="0.25">
      <c r="A447" s="79"/>
      <c r="B447" s="79"/>
      <c r="C447" s="79"/>
      <c r="D447" s="79"/>
      <c r="E447" s="79"/>
      <c r="F447" s="79"/>
      <c r="G447" s="79"/>
      <c r="H447" s="79"/>
      <c r="I447" s="79"/>
      <c r="J447" s="79"/>
      <c r="K447" s="80"/>
      <c r="P447" s="82"/>
      <c r="Q447" s="82"/>
      <c r="R447" s="82"/>
      <c r="S447" s="82"/>
      <c r="T447" s="82"/>
      <c r="U447" s="82"/>
      <c r="V447" s="82"/>
      <c r="W447" s="82"/>
      <c r="X447" s="82"/>
      <c r="Y447" s="82"/>
      <c r="Z447" s="82"/>
      <c r="AA447" s="82"/>
    </row>
    <row r="448" spans="1:27" s="81" customFormat="1" x14ac:dyDescent="0.25">
      <c r="A448" s="79"/>
      <c r="B448" s="79"/>
      <c r="C448" s="79"/>
      <c r="D448" s="79"/>
      <c r="E448" s="79"/>
      <c r="F448" s="79"/>
      <c r="G448" s="79"/>
      <c r="H448" s="79"/>
      <c r="I448" s="79"/>
      <c r="J448" s="79"/>
      <c r="K448" s="80"/>
      <c r="P448" s="82"/>
      <c r="Q448" s="82"/>
      <c r="R448" s="82"/>
      <c r="S448" s="82"/>
      <c r="T448" s="82"/>
      <c r="U448" s="82"/>
      <c r="V448" s="82"/>
      <c r="W448" s="82"/>
      <c r="X448" s="82"/>
      <c r="Y448" s="82"/>
      <c r="Z448" s="82"/>
      <c r="AA448" s="82"/>
    </row>
    <row r="449" spans="1:27" s="81" customFormat="1" x14ac:dyDescent="0.25">
      <c r="A449" s="79"/>
      <c r="B449" s="79"/>
      <c r="C449" s="79"/>
      <c r="D449" s="79"/>
      <c r="E449" s="79"/>
      <c r="F449" s="79"/>
      <c r="G449" s="79"/>
      <c r="H449" s="79"/>
      <c r="I449" s="79"/>
      <c r="J449" s="79"/>
      <c r="K449" s="80"/>
      <c r="P449" s="82"/>
      <c r="Q449" s="82"/>
      <c r="R449" s="82"/>
      <c r="S449" s="82"/>
      <c r="T449" s="82"/>
      <c r="U449" s="82"/>
      <c r="V449" s="82"/>
      <c r="W449" s="82"/>
      <c r="X449" s="82"/>
      <c r="Y449" s="82"/>
      <c r="Z449" s="82"/>
      <c r="AA449" s="82"/>
    </row>
    <row r="450" spans="1:27" s="81" customFormat="1" x14ac:dyDescent="0.25">
      <c r="A450" s="79"/>
      <c r="B450" s="79"/>
      <c r="C450" s="79"/>
      <c r="D450" s="79"/>
      <c r="E450" s="79"/>
      <c r="F450" s="79"/>
      <c r="G450" s="79"/>
      <c r="H450" s="79"/>
      <c r="I450" s="79"/>
      <c r="J450" s="79"/>
      <c r="K450" s="80"/>
      <c r="P450" s="82"/>
      <c r="Q450" s="82"/>
      <c r="R450" s="82"/>
      <c r="S450" s="82"/>
      <c r="T450" s="82"/>
      <c r="U450" s="82"/>
      <c r="V450" s="82"/>
      <c r="W450" s="82"/>
      <c r="X450" s="82"/>
      <c r="Y450" s="82"/>
      <c r="Z450" s="82"/>
      <c r="AA450" s="82"/>
    </row>
    <row r="451" spans="1:27" s="81" customFormat="1" x14ac:dyDescent="0.25">
      <c r="A451" s="79"/>
      <c r="B451" s="79"/>
      <c r="C451" s="79"/>
      <c r="D451" s="79"/>
      <c r="E451" s="79"/>
      <c r="F451" s="79"/>
      <c r="G451" s="79"/>
      <c r="H451" s="79"/>
      <c r="I451" s="79"/>
      <c r="J451" s="79"/>
      <c r="K451" s="80"/>
      <c r="P451" s="82"/>
      <c r="Q451" s="82"/>
      <c r="R451" s="82"/>
      <c r="S451" s="82"/>
      <c r="T451" s="82"/>
      <c r="U451" s="82"/>
      <c r="V451" s="82"/>
      <c r="W451" s="82"/>
      <c r="X451" s="82"/>
      <c r="Y451" s="82"/>
      <c r="Z451" s="82"/>
      <c r="AA451" s="82"/>
    </row>
    <row r="452" spans="1:27" s="81" customFormat="1" x14ac:dyDescent="0.25">
      <c r="A452" s="79"/>
      <c r="B452" s="79"/>
      <c r="C452" s="79"/>
      <c r="D452" s="79"/>
      <c r="E452" s="79"/>
      <c r="F452" s="79"/>
      <c r="G452" s="79"/>
      <c r="H452" s="79"/>
      <c r="I452" s="79"/>
      <c r="J452" s="79"/>
      <c r="K452" s="80"/>
      <c r="P452" s="82"/>
      <c r="Q452" s="82"/>
      <c r="R452" s="82"/>
      <c r="S452" s="82"/>
      <c r="T452" s="82"/>
      <c r="U452" s="82"/>
      <c r="V452" s="82"/>
      <c r="W452" s="82"/>
      <c r="X452" s="82"/>
      <c r="Y452" s="82"/>
      <c r="Z452" s="82"/>
      <c r="AA452" s="82"/>
    </row>
    <row r="453" spans="1:27" s="81" customFormat="1" x14ac:dyDescent="0.25">
      <c r="A453" s="79"/>
      <c r="B453" s="79"/>
      <c r="C453" s="79"/>
      <c r="D453" s="79"/>
      <c r="E453" s="79"/>
      <c r="F453" s="79"/>
      <c r="G453" s="79"/>
      <c r="H453" s="79"/>
      <c r="I453" s="79"/>
      <c r="J453" s="79"/>
      <c r="K453" s="80"/>
      <c r="P453" s="82"/>
      <c r="Q453" s="82"/>
      <c r="R453" s="82"/>
      <c r="S453" s="82"/>
      <c r="T453" s="82"/>
      <c r="U453" s="82"/>
      <c r="V453" s="82"/>
      <c r="W453" s="82"/>
      <c r="X453" s="82"/>
      <c r="Y453" s="82"/>
      <c r="Z453" s="82"/>
      <c r="AA453" s="82"/>
    </row>
    <row r="454" spans="1:27" s="81" customFormat="1" x14ac:dyDescent="0.25">
      <c r="A454" s="79"/>
      <c r="B454" s="79"/>
      <c r="C454" s="79"/>
      <c r="D454" s="79"/>
      <c r="E454" s="79"/>
      <c r="F454" s="79"/>
      <c r="G454" s="79"/>
      <c r="H454" s="79"/>
      <c r="I454" s="79"/>
      <c r="J454" s="79"/>
      <c r="K454" s="80"/>
      <c r="P454" s="82"/>
      <c r="Q454" s="82"/>
      <c r="R454" s="82"/>
      <c r="S454" s="82"/>
      <c r="T454" s="82"/>
      <c r="U454" s="82"/>
      <c r="V454" s="82"/>
      <c r="W454" s="82"/>
      <c r="X454" s="82"/>
      <c r="Y454" s="82"/>
      <c r="Z454" s="82"/>
      <c r="AA454" s="82"/>
    </row>
    <row r="455" spans="1:27" s="81" customFormat="1" x14ac:dyDescent="0.25">
      <c r="A455" s="79"/>
      <c r="B455" s="79"/>
      <c r="C455" s="79"/>
      <c r="D455" s="79"/>
      <c r="E455" s="79"/>
      <c r="F455" s="79"/>
      <c r="G455" s="79"/>
      <c r="H455" s="79"/>
      <c r="I455" s="79"/>
      <c r="J455" s="79"/>
      <c r="K455" s="80"/>
      <c r="P455" s="82"/>
      <c r="Q455" s="82"/>
      <c r="R455" s="82"/>
      <c r="S455" s="82"/>
      <c r="T455" s="82"/>
      <c r="U455" s="82"/>
      <c r="V455" s="82"/>
      <c r="W455" s="82"/>
      <c r="X455" s="82"/>
      <c r="Y455" s="82"/>
      <c r="Z455" s="82"/>
      <c r="AA455" s="82"/>
    </row>
    <row r="456" spans="1:27" s="81" customFormat="1" x14ac:dyDescent="0.25">
      <c r="A456" s="79"/>
      <c r="B456" s="79"/>
      <c r="C456" s="79"/>
      <c r="D456" s="79"/>
      <c r="E456" s="79"/>
      <c r="F456" s="79"/>
      <c r="G456" s="79"/>
      <c r="H456" s="79"/>
      <c r="I456" s="79"/>
      <c r="J456" s="79"/>
      <c r="K456" s="80"/>
      <c r="P456" s="82"/>
      <c r="Q456" s="82"/>
      <c r="R456" s="82"/>
      <c r="S456" s="82"/>
      <c r="T456" s="82"/>
      <c r="U456" s="82"/>
      <c r="V456" s="82"/>
      <c r="W456" s="82"/>
      <c r="X456" s="82"/>
      <c r="Y456" s="82"/>
      <c r="Z456" s="82"/>
      <c r="AA456" s="82"/>
    </row>
    <row r="457" spans="1:27" s="81" customFormat="1" x14ac:dyDescent="0.25">
      <c r="A457" s="79"/>
      <c r="B457" s="79"/>
      <c r="C457" s="79"/>
      <c r="D457" s="79"/>
      <c r="E457" s="79"/>
      <c r="F457" s="79"/>
      <c r="G457" s="79"/>
      <c r="H457" s="79"/>
      <c r="I457" s="79"/>
      <c r="J457" s="79"/>
      <c r="K457" s="80"/>
      <c r="P457" s="82"/>
      <c r="Q457" s="82"/>
      <c r="R457" s="82"/>
      <c r="S457" s="82"/>
      <c r="T457" s="82"/>
      <c r="U457" s="82"/>
      <c r="V457" s="82"/>
      <c r="W457" s="82"/>
      <c r="X457" s="82"/>
      <c r="Y457" s="82"/>
      <c r="Z457" s="82"/>
      <c r="AA457" s="82"/>
    </row>
    <row r="458" spans="1:27" s="81" customFormat="1" x14ac:dyDescent="0.25">
      <c r="A458" s="79"/>
      <c r="B458" s="79"/>
      <c r="C458" s="79"/>
      <c r="D458" s="79"/>
      <c r="E458" s="79"/>
      <c r="F458" s="79"/>
      <c r="G458" s="79"/>
      <c r="H458" s="79"/>
      <c r="I458" s="79"/>
      <c r="J458" s="79"/>
      <c r="K458" s="80"/>
      <c r="P458" s="82"/>
      <c r="Q458" s="82"/>
      <c r="R458" s="82"/>
      <c r="S458" s="82"/>
      <c r="T458" s="82"/>
      <c r="U458" s="82"/>
      <c r="V458" s="82"/>
      <c r="W458" s="82"/>
      <c r="X458" s="82"/>
      <c r="Y458" s="82"/>
      <c r="Z458" s="82"/>
      <c r="AA458" s="82"/>
    </row>
    <row r="459" spans="1:27" s="81" customFormat="1" x14ac:dyDescent="0.25">
      <c r="A459" s="79"/>
      <c r="B459" s="79"/>
      <c r="C459" s="79"/>
      <c r="D459" s="79"/>
      <c r="E459" s="79"/>
      <c r="F459" s="79"/>
      <c r="G459" s="79"/>
      <c r="H459" s="79"/>
      <c r="I459" s="79"/>
      <c r="J459" s="79"/>
      <c r="K459" s="80"/>
      <c r="P459" s="82"/>
      <c r="Q459" s="82"/>
      <c r="R459" s="82"/>
      <c r="S459" s="82"/>
      <c r="T459" s="82"/>
      <c r="U459" s="82"/>
      <c r="V459" s="82"/>
      <c r="W459" s="82"/>
      <c r="X459" s="82"/>
      <c r="Y459" s="82"/>
      <c r="Z459" s="82"/>
      <c r="AA459" s="82"/>
    </row>
    <row r="460" spans="1:27" s="81" customFormat="1" x14ac:dyDescent="0.25">
      <c r="A460" s="79"/>
      <c r="B460" s="79"/>
      <c r="C460" s="79"/>
      <c r="D460" s="79"/>
      <c r="E460" s="79"/>
      <c r="F460" s="79"/>
      <c r="G460" s="79"/>
      <c r="H460" s="79"/>
      <c r="I460" s="79"/>
      <c r="J460" s="79"/>
      <c r="K460" s="80"/>
      <c r="P460" s="82"/>
      <c r="Q460" s="82"/>
      <c r="R460" s="82"/>
      <c r="S460" s="82"/>
      <c r="T460" s="82"/>
      <c r="U460" s="82"/>
      <c r="V460" s="82"/>
      <c r="W460" s="82"/>
      <c r="X460" s="82"/>
      <c r="Y460" s="82"/>
      <c r="Z460" s="82"/>
      <c r="AA460" s="82"/>
    </row>
    <row r="461" spans="1:27" s="81" customFormat="1" x14ac:dyDescent="0.25">
      <c r="A461" s="79"/>
      <c r="B461" s="79"/>
      <c r="C461" s="79"/>
      <c r="D461" s="79"/>
      <c r="E461" s="79"/>
      <c r="F461" s="79"/>
      <c r="G461" s="79"/>
      <c r="H461" s="79"/>
      <c r="I461" s="79"/>
      <c r="J461" s="79"/>
      <c r="K461" s="80"/>
      <c r="P461" s="82"/>
      <c r="Q461" s="82"/>
      <c r="R461" s="82"/>
      <c r="S461" s="82"/>
      <c r="T461" s="82"/>
      <c r="U461" s="82"/>
      <c r="V461" s="82"/>
      <c r="W461" s="82"/>
      <c r="X461" s="82"/>
      <c r="Y461" s="82"/>
      <c r="Z461" s="82"/>
      <c r="AA461" s="82"/>
    </row>
    <row r="462" spans="1:27" s="81" customFormat="1" x14ac:dyDescent="0.25">
      <c r="A462" s="79"/>
      <c r="B462" s="79"/>
      <c r="C462" s="79"/>
      <c r="D462" s="79"/>
      <c r="E462" s="79"/>
      <c r="F462" s="79"/>
      <c r="G462" s="79"/>
      <c r="H462" s="79"/>
      <c r="I462" s="79"/>
      <c r="J462" s="79"/>
      <c r="K462" s="80"/>
      <c r="P462" s="82"/>
      <c r="Q462" s="82"/>
      <c r="R462" s="82"/>
      <c r="S462" s="82"/>
      <c r="T462" s="82"/>
      <c r="U462" s="82"/>
      <c r="V462" s="82"/>
      <c r="W462" s="82"/>
      <c r="X462" s="82"/>
      <c r="Y462" s="82"/>
      <c r="Z462" s="82"/>
      <c r="AA462" s="82"/>
    </row>
    <row r="463" spans="1:27" s="81" customFormat="1" x14ac:dyDescent="0.25">
      <c r="A463" s="79"/>
      <c r="B463" s="79"/>
      <c r="C463" s="79"/>
      <c r="D463" s="79"/>
      <c r="E463" s="79"/>
      <c r="F463" s="79"/>
      <c r="G463" s="79"/>
      <c r="H463" s="79"/>
      <c r="I463" s="79"/>
      <c r="J463" s="79"/>
      <c r="K463" s="80"/>
      <c r="P463" s="82"/>
      <c r="Q463" s="82"/>
      <c r="R463" s="82"/>
      <c r="S463" s="82"/>
      <c r="T463" s="82"/>
      <c r="U463" s="82"/>
      <c r="V463" s="82"/>
      <c r="W463" s="82"/>
      <c r="X463" s="82"/>
      <c r="Y463" s="82"/>
      <c r="Z463" s="82"/>
      <c r="AA463" s="82"/>
    </row>
    <row r="464" spans="1:27" s="81" customFormat="1" x14ac:dyDescent="0.25">
      <c r="A464" s="79"/>
      <c r="B464" s="79"/>
      <c r="C464" s="79"/>
      <c r="D464" s="79"/>
      <c r="E464" s="79"/>
      <c r="F464" s="79"/>
      <c r="G464" s="79"/>
      <c r="H464" s="79"/>
      <c r="I464" s="79"/>
      <c r="J464" s="79"/>
      <c r="K464" s="80"/>
      <c r="P464" s="82"/>
      <c r="Q464" s="82"/>
      <c r="R464" s="82"/>
      <c r="S464" s="82"/>
      <c r="T464" s="82"/>
      <c r="U464" s="82"/>
      <c r="V464" s="82"/>
      <c r="W464" s="82"/>
      <c r="X464" s="82"/>
      <c r="Y464" s="82"/>
      <c r="Z464" s="82"/>
      <c r="AA464" s="82"/>
    </row>
    <row r="465" spans="1:27" s="81" customFormat="1" x14ac:dyDescent="0.25">
      <c r="A465" s="79"/>
      <c r="B465" s="79"/>
      <c r="C465" s="79"/>
      <c r="D465" s="79"/>
      <c r="E465" s="79"/>
      <c r="F465" s="79"/>
      <c r="G465" s="79"/>
      <c r="H465" s="79"/>
      <c r="I465" s="79"/>
      <c r="J465" s="79"/>
      <c r="K465" s="80"/>
      <c r="P465" s="82"/>
      <c r="Q465" s="82"/>
      <c r="R465" s="82"/>
      <c r="S465" s="82"/>
      <c r="T465" s="82"/>
      <c r="U465" s="82"/>
      <c r="V465" s="82"/>
      <c r="W465" s="82"/>
      <c r="X465" s="82"/>
      <c r="Y465" s="82"/>
      <c r="Z465" s="82"/>
      <c r="AA465" s="82"/>
    </row>
    <row r="466" spans="1:27" s="81" customFormat="1" x14ac:dyDescent="0.25">
      <c r="A466" s="79"/>
      <c r="B466" s="79"/>
      <c r="C466" s="79"/>
      <c r="D466" s="79"/>
      <c r="E466" s="79"/>
      <c r="F466" s="79"/>
      <c r="G466" s="79"/>
      <c r="H466" s="79"/>
      <c r="I466" s="79"/>
      <c r="J466" s="79"/>
      <c r="K466" s="80"/>
      <c r="P466" s="82"/>
      <c r="Q466" s="82"/>
      <c r="R466" s="82"/>
      <c r="S466" s="82"/>
      <c r="T466" s="82"/>
      <c r="U466" s="82"/>
      <c r="V466" s="82"/>
      <c r="W466" s="82"/>
      <c r="X466" s="82"/>
      <c r="Y466" s="82"/>
      <c r="Z466" s="82"/>
      <c r="AA466" s="82"/>
    </row>
    <row r="467" spans="1:27" s="81" customFormat="1" x14ac:dyDescent="0.25">
      <c r="A467" s="79"/>
      <c r="B467" s="79"/>
      <c r="C467" s="79"/>
      <c r="D467" s="79"/>
      <c r="E467" s="79"/>
      <c r="F467" s="79"/>
      <c r="G467" s="79"/>
      <c r="H467" s="79"/>
      <c r="I467" s="79"/>
      <c r="J467" s="79"/>
      <c r="K467" s="80"/>
      <c r="P467" s="82"/>
      <c r="Q467" s="82"/>
      <c r="R467" s="82"/>
      <c r="S467" s="82"/>
      <c r="T467" s="82"/>
      <c r="U467" s="82"/>
      <c r="V467" s="82"/>
      <c r="W467" s="82"/>
      <c r="X467" s="82"/>
      <c r="Y467" s="82"/>
      <c r="Z467" s="82"/>
      <c r="AA467" s="82"/>
    </row>
    <row r="468" spans="1:27" s="81" customFormat="1" x14ac:dyDescent="0.25">
      <c r="A468" s="79"/>
      <c r="B468" s="79"/>
      <c r="C468" s="79"/>
      <c r="D468" s="79"/>
      <c r="E468" s="79"/>
      <c r="F468" s="79"/>
      <c r="G468" s="79"/>
      <c r="H468" s="79"/>
      <c r="I468" s="79"/>
      <c r="J468" s="79"/>
      <c r="K468" s="80"/>
      <c r="P468" s="82"/>
      <c r="Q468" s="82"/>
      <c r="R468" s="82"/>
      <c r="S468" s="82"/>
      <c r="T468" s="82"/>
      <c r="U468" s="82"/>
      <c r="V468" s="82"/>
      <c r="W468" s="82"/>
      <c r="X468" s="82"/>
      <c r="Y468" s="82"/>
      <c r="Z468" s="82"/>
      <c r="AA468" s="82"/>
    </row>
    <row r="469" spans="1:27" s="81" customFormat="1" x14ac:dyDescent="0.25">
      <c r="A469" s="79"/>
      <c r="B469" s="79"/>
      <c r="C469" s="79"/>
      <c r="D469" s="79"/>
      <c r="E469" s="79"/>
      <c r="F469" s="79"/>
      <c r="G469" s="79"/>
      <c r="H469" s="79"/>
      <c r="I469" s="79"/>
      <c r="J469" s="79"/>
      <c r="K469" s="80"/>
      <c r="P469" s="82"/>
      <c r="Q469" s="82"/>
      <c r="R469" s="82"/>
      <c r="S469" s="82"/>
      <c r="T469" s="82"/>
      <c r="U469" s="82"/>
      <c r="V469" s="82"/>
      <c r="W469" s="82"/>
      <c r="X469" s="82"/>
      <c r="Y469" s="82"/>
      <c r="Z469" s="82"/>
      <c r="AA469" s="82"/>
    </row>
    <row r="470" spans="1:27" s="81" customFormat="1" x14ac:dyDescent="0.25">
      <c r="A470" s="79"/>
      <c r="B470" s="79"/>
      <c r="C470" s="79"/>
      <c r="D470" s="79"/>
      <c r="E470" s="79"/>
      <c r="F470" s="79"/>
      <c r="G470" s="79"/>
      <c r="H470" s="79"/>
      <c r="I470" s="79"/>
      <c r="J470" s="79"/>
      <c r="K470" s="80"/>
      <c r="P470" s="82"/>
      <c r="Q470" s="82"/>
      <c r="R470" s="82"/>
      <c r="S470" s="82"/>
      <c r="T470" s="82"/>
      <c r="U470" s="82"/>
      <c r="V470" s="82"/>
      <c r="W470" s="82"/>
      <c r="X470" s="82"/>
      <c r="Y470" s="82"/>
      <c r="Z470" s="82"/>
      <c r="AA470" s="82"/>
    </row>
    <row r="471" spans="1:27" s="81" customFormat="1" x14ac:dyDescent="0.25">
      <c r="A471" s="79"/>
      <c r="B471" s="79"/>
      <c r="C471" s="79"/>
      <c r="D471" s="79"/>
      <c r="E471" s="79"/>
      <c r="F471" s="79"/>
      <c r="G471" s="79"/>
      <c r="H471" s="79"/>
      <c r="I471" s="79"/>
      <c r="J471" s="79"/>
      <c r="K471" s="80"/>
      <c r="P471" s="82"/>
      <c r="Q471" s="82"/>
      <c r="R471" s="82"/>
      <c r="S471" s="82"/>
      <c r="T471" s="82"/>
      <c r="U471" s="82"/>
      <c r="V471" s="82"/>
      <c r="W471" s="82"/>
      <c r="X471" s="82"/>
      <c r="Y471" s="82"/>
      <c r="Z471" s="82"/>
      <c r="AA471" s="82"/>
    </row>
    <row r="472" spans="1:27" s="81" customFormat="1" x14ac:dyDescent="0.25">
      <c r="A472" s="79"/>
      <c r="B472" s="79"/>
      <c r="C472" s="79"/>
      <c r="D472" s="79"/>
      <c r="E472" s="79"/>
      <c r="F472" s="79"/>
      <c r="G472" s="79"/>
      <c r="H472" s="79"/>
      <c r="I472" s="79"/>
      <c r="J472" s="79"/>
      <c r="K472" s="80"/>
      <c r="P472" s="82"/>
      <c r="Q472" s="82"/>
      <c r="R472" s="82"/>
      <c r="S472" s="82"/>
      <c r="T472" s="82"/>
      <c r="U472" s="82"/>
      <c r="V472" s="82"/>
      <c r="W472" s="82"/>
      <c r="X472" s="82"/>
      <c r="Y472" s="82"/>
      <c r="Z472" s="82"/>
      <c r="AA472" s="82"/>
    </row>
    <row r="473" spans="1:27" s="81" customFormat="1" x14ac:dyDescent="0.25">
      <c r="A473" s="79"/>
      <c r="B473" s="79"/>
      <c r="C473" s="79"/>
      <c r="D473" s="79"/>
      <c r="E473" s="79"/>
      <c r="F473" s="79"/>
      <c r="G473" s="79"/>
      <c r="H473" s="79"/>
      <c r="I473" s="79"/>
      <c r="J473" s="79"/>
      <c r="K473" s="80"/>
      <c r="P473" s="82"/>
      <c r="Q473" s="82"/>
      <c r="R473" s="82"/>
      <c r="S473" s="82"/>
      <c r="T473" s="82"/>
      <c r="U473" s="82"/>
      <c r="V473" s="82"/>
      <c r="W473" s="82"/>
      <c r="X473" s="82"/>
      <c r="Y473" s="82"/>
      <c r="Z473" s="82"/>
      <c r="AA473" s="82"/>
    </row>
    <row r="474" spans="1:27" s="81" customFormat="1" x14ac:dyDescent="0.25">
      <c r="A474" s="79"/>
      <c r="B474" s="79"/>
      <c r="C474" s="79"/>
      <c r="D474" s="79"/>
      <c r="E474" s="79"/>
      <c r="F474" s="79"/>
      <c r="G474" s="79"/>
      <c r="H474" s="79"/>
      <c r="I474" s="79"/>
      <c r="J474" s="79"/>
      <c r="K474" s="80"/>
      <c r="P474" s="82"/>
      <c r="Q474" s="82"/>
      <c r="R474" s="82"/>
      <c r="S474" s="82"/>
      <c r="T474" s="82"/>
      <c r="U474" s="82"/>
      <c r="V474" s="82"/>
      <c r="W474" s="82"/>
      <c r="X474" s="82"/>
      <c r="Y474" s="82"/>
      <c r="Z474" s="82"/>
      <c r="AA474" s="82"/>
    </row>
    <row r="475" spans="1:27" s="81" customFormat="1" x14ac:dyDescent="0.25">
      <c r="A475" s="79"/>
      <c r="B475" s="79"/>
      <c r="C475" s="79"/>
      <c r="D475" s="79"/>
      <c r="E475" s="79"/>
      <c r="F475" s="79"/>
      <c r="G475" s="79"/>
      <c r="H475" s="79"/>
      <c r="I475" s="79"/>
      <c r="J475" s="79"/>
      <c r="K475" s="80"/>
      <c r="P475" s="82"/>
      <c r="Q475" s="82"/>
      <c r="R475" s="82"/>
      <c r="S475" s="82"/>
      <c r="T475" s="82"/>
      <c r="U475" s="82"/>
      <c r="V475" s="82"/>
      <c r="W475" s="82"/>
      <c r="X475" s="82"/>
      <c r="Y475" s="82"/>
      <c r="Z475" s="82"/>
      <c r="AA475" s="82"/>
    </row>
    <row r="476" spans="1:27" s="81" customFormat="1" x14ac:dyDescent="0.25">
      <c r="A476" s="79"/>
      <c r="B476" s="79"/>
      <c r="C476" s="79"/>
      <c r="D476" s="79"/>
      <c r="E476" s="79"/>
      <c r="F476" s="79"/>
      <c r="G476" s="79"/>
      <c r="H476" s="79"/>
      <c r="I476" s="79"/>
      <c r="J476" s="79"/>
      <c r="K476" s="80"/>
      <c r="P476" s="82"/>
      <c r="Q476" s="82"/>
      <c r="R476" s="82"/>
      <c r="S476" s="82"/>
      <c r="T476" s="82"/>
      <c r="U476" s="82"/>
      <c r="V476" s="82"/>
      <c r="W476" s="82"/>
      <c r="X476" s="82"/>
      <c r="Y476" s="82"/>
      <c r="Z476" s="82"/>
      <c r="AA476" s="82"/>
    </row>
    <row r="477" spans="1:27" s="81" customFormat="1" x14ac:dyDescent="0.25">
      <c r="A477" s="79"/>
      <c r="B477" s="79"/>
      <c r="C477" s="79"/>
      <c r="D477" s="79"/>
      <c r="E477" s="79"/>
      <c r="F477" s="79"/>
      <c r="G477" s="79"/>
      <c r="H477" s="79"/>
      <c r="I477" s="79"/>
      <c r="J477" s="79"/>
      <c r="K477" s="80"/>
      <c r="P477" s="82"/>
      <c r="Q477" s="82"/>
      <c r="R477" s="82"/>
      <c r="S477" s="82"/>
      <c r="T477" s="82"/>
      <c r="U477" s="82"/>
      <c r="V477" s="82"/>
      <c r="W477" s="82"/>
      <c r="X477" s="82"/>
      <c r="Y477" s="82"/>
      <c r="Z477" s="82"/>
      <c r="AA477" s="82"/>
    </row>
    <row r="478" spans="1:27" s="81" customFormat="1" x14ac:dyDescent="0.25">
      <c r="A478" s="79"/>
      <c r="B478" s="79"/>
      <c r="C478" s="79"/>
      <c r="D478" s="79"/>
      <c r="E478" s="79"/>
      <c r="F478" s="79"/>
      <c r="G478" s="79"/>
      <c r="H478" s="79"/>
      <c r="I478" s="79"/>
      <c r="J478" s="79"/>
      <c r="K478" s="80"/>
      <c r="P478" s="82"/>
      <c r="Q478" s="82"/>
      <c r="R478" s="82"/>
      <c r="S478" s="82"/>
      <c r="T478" s="82"/>
      <c r="U478" s="82"/>
      <c r="V478" s="82"/>
      <c r="W478" s="82"/>
      <c r="X478" s="82"/>
      <c r="Y478" s="82"/>
      <c r="Z478" s="82"/>
      <c r="AA478" s="82"/>
    </row>
    <row r="479" spans="1:27" s="81" customFormat="1" x14ac:dyDescent="0.25">
      <c r="A479" s="79"/>
      <c r="B479" s="79"/>
      <c r="C479" s="79"/>
      <c r="D479" s="79"/>
      <c r="E479" s="79"/>
      <c r="F479" s="79"/>
      <c r="G479" s="79"/>
      <c r="H479" s="79"/>
      <c r="I479" s="79"/>
      <c r="J479" s="79"/>
      <c r="K479" s="80"/>
      <c r="P479" s="82"/>
      <c r="Q479" s="82"/>
      <c r="R479" s="82"/>
      <c r="S479" s="82"/>
      <c r="T479" s="82"/>
      <c r="U479" s="82"/>
      <c r="V479" s="82"/>
      <c r="W479" s="82"/>
      <c r="X479" s="82"/>
      <c r="Y479" s="82"/>
      <c r="Z479" s="82"/>
      <c r="AA479" s="82"/>
    </row>
    <row r="480" spans="1:27" s="81" customFormat="1" x14ac:dyDescent="0.25">
      <c r="A480" s="79"/>
      <c r="B480" s="79"/>
      <c r="C480" s="79"/>
      <c r="D480" s="79"/>
      <c r="E480" s="79"/>
      <c r="F480" s="79"/>
      <c r="G480" s="79"/>
      <c r="H480" s="79"/>
      <c r="I480" s="79"/>
      <c r="J480" s="79"/>
      <c r="K480" s="80"/>
      <c r="P480" s="82"/>
      <c r="Q480" s="82"/>
      <c r="R480" s="82"/>
      <c r="S480" s="82"/>
      <c r="T480" s="82"/>
      <c r="U480" s="82"/>
      <c r="V480" s="82"/>
      <c r="W480" s="82"/>
      <c r="X480" s="82"/>
      <c r="Y480" s="82"/>
      <c r="Z480" s="82"/>
      <c r="AA480" s="82"/>
    </row>
    <row r="481" spans="1:27" s="81" customFormat="1" x14ac:dyDescent="0.25">
      <c r="A481" s="79"/>
      <c r="B481" s="79"/>
      <c r="C481" s="79"/>
      <c r="D481" s="79"/>
      <c r="E481" s="79"/>
      <c r="F481" s="79"/>
      <c r="G481" s="79"/>
      <c r="H481" s="79"/>
      <c r="I481" s="79"/>
      <c r="J481" s="79"/>
      <c r="K481" s="80"/>
      <c r="P481" s="82"/>
      <c r="Q481" s="82"/>
      <c r="R481" s="82"/>
      <c r="S481" s="82"/>
      <c r="T481" s="82"/>
      <c r="U481" s="82"/>
      <c r="V481" s="82"/>
      <c r="W481" s="82"/>
      <c r="X481" s="82"/>
      <c r="Y481" s="82"/>
      <c r="Z481" s="82"/>
      <c r="AA481" s="82"/>
    </row>
    <row r="482" spans="1:27" s="81" customFormat="1" x14ac:dyDescent="0.25">
      <c r="A482" s="79"/>
      <c r="B482" s="79"/>
      <c r="C482" s="79"/>
      <c r="D482" s="79"/>
      <c r="E482" s="79"/>
      <c r="F482" s="79"/>
      <c r="G482" s="79"/>
      <c r="H482" s="79"/>
      <c r="I482" s="79"/>
      <c r="J482" s="79"/>
      <c r="K482" s="80"/>
      <c r="P482" s="82"/>
      <c r="Q482" s="82"/>
      <c r="R482" s="82"/>
      <c r="S482" s="82"/>
      <c r="T482" s="82"/>
      <c r="U482" s="82"/>
      <c r="V482" s="82"/>
      <c r="W482" s="82"/>
      <c r="X482" s="82"/>
      <c r="Y482" s="82"/>
      <c r="Z482" s="82"/>
      <c r="AA482" s="82"/>
    </row>
    <row r="483" spans="1:27" s="81" customFormat="1" x14ac:dyDescent="0.25">
      <c r="A483" s="79"/>
      <c r="B483" s="79"/>
      <c r="C483" s="79"/>
      <c r="D483" s="79"/>
      <c r="E483" s="79"/>
      <c r="F483" s="79"/>
      <c r="G483" s="79"/>
      <c r="H483" s="79"/>
      <c r="I483" s="79"/>
      <c r="J483" s="79"/>
      <c r="K483" s="80"/>
      <c r="P483" s="82"/>
      <c r="Q483" s="82"/>
      <c r="R483" s="82"/>
      <c r="S483" s="82"/>
      <c r="T483" s="82"/>
      <c r="U483" s="82"/>
      <c r="V483" s="82"/>
      <c r="W483" s="82"/>
      <c r="X483" s="82"/>
      <c r="Y483" s="82"/>
      <c r="Z483" s="82"/>
      <c r="AA483" s="82"/>
    </row>
    <row r="484" spans="1:27" s="81" customFormat="1" x14ac:dyDescent="0.25">
      <c r="A484" s="79"/>
      <c r="B484" s="79"/>
      <c r="C484" s="79"/>
      <c r="D484" s="79"/>
      <c r="E484" s="79"/>
      <c r="F484" s="79"/>
      <c r="G484" s="79"/>
      <c r="H484" s="79"/>
      <c r="I484" s="79"/>
      <c r="J484" s="79"/>
      <c r="K484" s="80"/>
      <c r="P484" s="82"/>
      <c r="Q484" s="82"/>
      <c r="R484" s="82"/>
      <c r="S484" s="82"/>
      <c r="T484" s="82"/>
      <c r="U484" s="82"/>
      <c r="V484" s="82"/>
      <c r="W484" s="82"/>
      <c r="X484" s="82"/>
      <c r="Y484" s="82"/>
      <c r="Z484" s="82"/>
      <c r="AA484" s="82"/>
    </row>
    <row r="485" spans="1:27" s="81" customFormat="1" x14ac:dyDescent="0.25">
      <c r="A485" s="79"/>
      <c r="B485" s="79"/>
      <c r="C485" s="79"/>
      <c r="D485" s="79"/>
      <c r="E485" s="79"/>
      <c r="F485" s="79"/>
      <c r="G485" s="79"/>
      <c r="H485" s="79"/>
      <c r="I485" s="79"/>
      <c r="J485" s="79"/>
      <c r="K485" s="80"/>
      <c r="P485" s="82"/>
      <c r="Q485" s="82"/>
      <c r="R485" s="82"/>
      <c r="S485" s="82"/>
      <c r="T485" s="82"/>
      <c r="U485" s="82"/>
      <c r="V485" s="82"/>
      <c r="W485" s="82"/>
      <c r="X485" s="82"/>
      <c r="Y485" s="82"/>
      <c r="Z485" s="82"/>
      <c r="AA485" s="82"/>
    </row>
    <row r="486" spans="1:27" s="81" customFormat="1" x14ac:dyDescent="0.25">
      <c r="A486" s="79"/>
      <c r="B486" s="79"/>
      <c r="C486" s="79"/>
      <c r="D486" s="79"/>
      <c r="E486" s="79"/>
      <c r="F486" s="79"/>
      <c r="G486" s="79"/>
      <c r="H486" s="79"/>
      <c r="I486" s="79"/>
      <c r="J486" s="79"/>
      <c r="K486" s="80"/>
      <c r="P486" s="82"/>
      <c r="Q486" s="82"/>
      <c r="R486" s="82"/>
      <c r="S486" s="82"/>
      <c r="T486" s="82"/>
      <c r="U486" s="82"/>
      <c r="V486" s="82"/>
      <c r="W486" s="82"/>
      <c r="X486" s="82"/>
      <c r="Y486" s="82"/>
      <c r="Z486" s="82"/>
      <c r="AA486" s="82"/>
    </row>
    <row r="487" spans="1:27" s="81" customFormat="1" x14ac:dyDescent="0.25">
      <c r="A487" s="79"/>
      <c r="B487" s="79"/>
      <c r="C487" s="79"/>
      <c r="D487" s="79"/>
      <c r="E487" s="79"/>
      <c r="F487" s="79"/>
      <c r="G487" s="79"/>
      <c r="H487" s="79"/>
      <c r="I487" s="79"/>
      <c r="J487" s="79"/>
      <c r="K487" s="80"/>
      <c r="P487" s="82"/>
      <c r="Q487" s="82"/>
      <c r="R487" s="82"/>
      <c r="S487" s="82"/>
      <c r="T487" s="82"/>
      <c r="U487" s="82"/>
      <c r="V487" s="82"/>
      <c r="W487" s="82"/>
      <c r="X487" s="82"/>
      <c r="Y487" s="82"/>
      <c r="Z487" s="82"/>
      <c r="AA487" s="82"/>
    </row>
    <row r="488" spans="1:27" s="81" customFormat="1" x14ac:dyDescent="0.25">
      <c r="A488" s="79"/>
      <c r="B488" s="79"/>
      <c r="C488" s="79"/>
      <c r="D488" s="79"/>
      <c r="E488" s="79"/>
      <c r="F488" s="79"/>
      <c r="G488" s="79"/>
      <c r="H488" s="79"/>
      <c r="I488" s="79"/>
      <c r="J488" s="79"/>
      <c r="K488" s="80"/>
      <c r="P488" s="82"/>
      <c r="Q488" s="82"/>
      <c r="R488" s="82"/>
      <c r="S488" s="82"/>
      <c r="T488" s="82"/>
      <c r="U488" s="82"/>
      <c r="V488" s="82"/>
      <c r="W488" s="82"/>
      <c r="X488" s="82"/>
      <c r="Y488" s="82"/>
      <c r="Z488" s="82"/>
      <c r="AA488" s="82"/>
    </row>
    <row r="489" spans="1:27" s="81" customFormat="1" x14ac:dyDescent="0.25">
      <c r="A489" s="79"/>
      <c r="B489" s="79"/>
      <c r="C489" s="79"/>
      <c r="D489" s="79"/>
      <c r="E489" s="79"/>
      <c r="F489" s="79"/>
      <c r="G489" s="79"/>
      <c r="H489" s="79"/>
      <c r="I489" s="79"/>
      <c r="J489" s="79"/>
      <c r="K489" s="80"/>
      <c r="P489" s="82"/>
      <c r="Q489" s="82"/>
      <c r="R489" s="82"/>
      <c r="S489" s="82"/>
      <c r="T489" s="82"/>
      <c r="U489" s="82"/>
      <c r="V489" s="82"/>
      <c r="W489" s="82"/>
      <c r="X489" s="82"/>
      <c r="Y489" s="82"/>
      <c r="Z489" s="82"/>
      <c r="AA489" s="82"/>
    </row>
    <row r="490" spans="1:27" s="81" customFormat="1" x14ac:dyDescent="0.25">
      <c r="A490" s="79"/>
      <c r="B490" s="79"/>
      <c r="C490" s="79"/>
      <c r="D490" s="79"/>
      <c r="E490" s="79"/>
      <c r="F490" s="79"/>
      <c r="G490" s="79"/>
      <c r="H490" s="79"/>
      <c r="I490" s="79"/>
      <c r="J490" s="79"/>
      <c r="K490" s="80"/>
      <c r="P490" s="82"/>
      <c r="Q490" s="82"/>
      <c r="R490" s="82"/>
      <c r="S490" s="82"/>
      <c r="T490" s="82"/>
      <c r="U490" s="82"/>
      <c r="V490" s="82"/>
      <c r="W490" s="82"/>
      <c r="X490" s="82"/>
      <c r="Y490" s="82"/>
      <c r="Z490" s="82"/>
      <c r="AA490" s="82"/>
    </row>
    <row r="491" spans="1:27" s="81" customFormat="1" x14ac:dyDescent="0.25">
      <c r="A491" s="79"/>
      <c r="B491" s="79"/>
      <c r="C491" s="79"/>
      <c r="D491" s="79"/>
      <c r="E491" s="79"/>
      <c r="F491" s="79"/>
      <c r="G491" s="79"/>
      <c r="H491" s="79"/>
      <c r="I491" s="79"/>
      <c r="J491" s="79"/>
      <c r="K491" s="80"/>
      <c r="P491" s="82"/>
      <c r="Q491" s="82"/>
      <c r="R491" s="82"/>
      <c r="S491" s="82"/>
      <c r="T491" s="82"/>
      <c r="U491" s="82"/>
      <c r="V491" s="82"/>
      <c r="W491" s="82"/>
      <c r="X491" s="82"/>
      <c r="Y491" s="82"/>
      <c r="Z491" s="82"/>
      <c r="AA491" s="82"/>
    </row>
    <row r="492" spans="1:27" s="81" customFormat="1" x14ac:dyDescent="0.25">
      <c r="A492" s="79"/>
      <c r="B492" s="79"/>
      <c r="C492" s="79"/>
      <c r="D492" s="79"/>
      <c r="E492" s="79"/>
      <c r="F492" s="79"/>
      <c r="G492" s="79"/>
      <c r="H492" s="79"/>
      <c r="I492" s="79"/>
      <c r="J492" s="79"/>
      <c r="K492" s="80"/>
      <c r="P492" s="82"/>
      <c r="Q492" s="82"/>
      <c r="R492" s="82"/>
      <c r="S492" s="82"/>
      <c r="T492" s="82"/>
      <c r="U492" s="82"/>
      <c r="V492" s="82"/>
      <c r="W492" s="82"/>
      <c r="X492" s="82"/>
      <c r="Y492" s="82"/>
      <c r="Z492" s="82"/>
      <c r="AA492" s="82"/>
    </row>
    <row r="493" spans="1:27" s="81" customFormat="1" x14ac:dyDescent="0.25">
      <c r="A493" s="79"/>
      <c r="B493" s="79"/>
      <c r="C493" s="79"/>
      <c r="D493" s="79"/>
      <c r="E493" s="79"/>
      <c r="F493" s="79"/>
      <c r="G493" s="79"/>
      <c r="H493" s="79"/>
      <c r="I493" s="79"/>
      <c r="J493" s="79"/>
      <c r="K493" s="80"/>
      <c r="P493" s="82"/>
      <c r="Q493" s="82"/>
      <c r="R493" s="82"/>
      <c r="S493" s="82"/>
      <c r="T493" s="82"/>
      <c r="U493" s="82"/>
      <c r="V493" s="82"/>
      <c r="W493" s="82"/>
      <c r="X493" s="82"/>
      <c r="Y493" s="82"/>
      <c r="Z493" s="82"/>
      <c r="AA493" s="82"/>
    </row>
    <row r="494" spans="1:27" s="81" customFormat="1" x14ac:dyDescent="0.25">
      <c r="A494" s="79"/>
      <c r="B494" s="79"/>
      <c r="C494" s="79"/>
      <c r="D494" s="79"/>
      <c r="E494" s="79"/>
      <c r="F494" s="79"/>
      <c r="G494" s="79"/>
      <c r="H494" s="79"/>
      <c r="I494" s="79"/>
      <c r="J494" s="79"/>
      <c r="K494" s="80"/>
      <c r="P494" s="82"/>
      <c r="Q494" s="82"/>
      <c r="R494" s="82"/>
      <c r="S494" s="82"/>
      <c r="T494" s="82"/>
      <c r="U494" s="82"/>
      <c r="V494" s="82"/>
      <c r="W494" s="82"/>
      <c r="X494" s="82"/>
      <c r="Y494" s="82"/>
      <c r="Z494" s="82"/>
      <c r="AA494" s="82"/>
    </row>
    <row r="495" spans="1:27" s="81" customFormat="1" x14ac:dyDescent="0.25">
      <c r="A495" s="79"/>
      <c r="B495" s="79"/>
      <c r="C495" s="79"/>
      <c r="D495" s="79"/>
      <c r="E495" s="79"/>
      <c r="F495" s="79"/>
      <c r="G495" s="79"/>
      <c r="H495" s="79"/>
      <c r="I495" s="79"/>
      <c r="J495" s="79"/>
      <c r="K495" s="80"/>
      <c r="P495" s="82"/>
      <c r="Q495" s="82"/>
      <c r="R495" s="82"/>
      <c r="S495" s="82"/>
      <c r="T495" s="82"/>
      <c r="U495" s="82"/>
      <c r="V495" s="82"/>
      <c r="W495" s="82"/>
      <c r="X495" s="82"/>
      <c r="Y495" s="82"/>
      <c r="Z495" s="82"/>
      <c r="AA495" s="82"/>
    </row>
    <row r="496" spans="1:27" s="81" customFormat="1" x14ac:dyDescent="0.25">
      <c r="A496" s="79"/>
      <c r="B496" s="79"/>
      <c r="C496" s="79"/>
      <c r="D496" s="79"/>
      <c r="E496" s="79"/>
      <c r="F496" s="79"/>
      <c r="G496" s="79"/>
      <c r="H496" s="79"/>
      <c r="I496" s="79"/>
      <c r="J496" s="79"/>
      <c r="K496" s="80"/>
      <c r="P496" s="82"/>
      <c r="Q496" s="82"/>
      <c r="R496" s="82"/>
      <c r="S496" s="82"/>
      <c r="T496" s="82"/>
      <c r="U496" s="82"/>
      <c r="V496" s="82"/>
      <c r="W496" s="82"/>
      <c r="X496" s="82"/>
      <c r="Y496" s="82"/>
      <c r="Z496" s="82"/>
      <c r="AA496" s="82"/>
    </row>
    <row r="497" spans="1:27" s="81" customFormat="1" x14ac:dyDescent="0.25">
      <c r="A497" s="79"/>
      <c r="B497" s="79"/>
      <c r="C497" s="79"/>
      <c r="D497" s="79"/>
      <c r="E497" s="79"/>
      <c r="F497" s="79"/>
      <c r="G497" s="79"/>
      <c r="H497" s="79"/>
      <c r="I497" s="79"/>
      <c r="J497" s="79"/>
      <c r="K497" s="80"/>
      <c r="P497" s="82"/>
      <c r="Q497" s="82"/>
      <c r="R497" s="82"/>
      <c r="S497" s="82"/>
      <c r="T497" s="82"/>
      <c r="U497" s="82"/>
      <c r="V497" s="82"/>
      <c r="W497" s="82"/>
      <c r="X497" s="82"/>
      <c r="Y497" s="82"/>
      <c r="Z497" s="82"/>
      <c r="AA497" s="82"/>
    </row>
    <row r="498" spans="1:27" s="81" customFormat="1" x14ac:dyDescent="0.25">
      <c r="A498" s="79"/>
      <c r="B498" s="79"/>
      <c r="C498" s="79"/>
      <c r="D498" s="79"/>
      <c r="E498" s="79"/>
      <c r="F498" s="79"/>
      <c r="G498" s="79"/>
      <c r="H498" s="79"/>
      <c r="I498" s="79"/>
      <c r="J498" s="79"/>
      <c r="K498" s="80"/>
      <c r="P498" s="82"/>
      <c r="Q498" s="82"/>
      <c r="R498" s="82"/>
      <c r="S498" s="82"/>
      <c r="T498" s="82"/>
      <c r="U498" s="82"/>
      <c r="V498" s="82"/>
      <c r="W498" s="82"/>
      <c r="X498" s="82"/>
      <c r="Y498" s="82"/>
      <c r="Z498" s="82"/>
      <c r="AA498" s="82"/>
    </row>
    <row r="499" spans="1:27" s="81" customFormat="1" x14ac:dyDescent="0.25">
      <c r="A499" s="79"/>
      <c r="B499" s="79"/>
      <c r="C499" s="79"/>
      <c r="D499" s="79"/>
      <c r="E499" s="79"/>
      <c r="F499" s="79"/>
      <c r="G499" s="79"/>
      <c r="H499" s="79"/>
      <c r="I499" s="79"/>
      <c r="J499" s="79"/>
      <c r="K499" s="80"/>
      <c r="P499" s="82"/>
      <c r="Q499" s="82"/>
      <c r="R499" s="82"/>
      <c r="S499" s="82"/>
      <c r="T499" s="82"/>
      <c r="U499" s="82"/>
      <c r="V499" s="82"/>
      <c r="W499" s="82"/>
      <c r="X499" s="82"/>
      <c r="Y499" s="82"/>
      <c r="Z499" s="82"/>
      <c r="AA499" s="82"/>
    </row>
    <row r="500" spans="1:27" s="81" customFormat="1" x14ac:dyDescent="0.25">
      <c r="A500" s="79"/>
      <c r="B500" s="79"/>
      <c r="C500" s="79"/>
      <c r="D500" s="79"/>
      <c r="E500" s="79"/>
      <c r="F500" s="79"/>
      <c r="G500" s="79"/>
      <c r="H500" s="79"/>
      <c r="I500" s="79"/>
      <c r="J500" s="79"/>
      <c r="K500" s="80"/>
      <c r="P500" s="82"/>
      <c r="Q500" s="82"/>
      <c r="R500" s="82"/>
      <c r="S500" s="82"/>
      <c r="T500" s="82"/>
      <c r="U500" s="82"/>
      <c r="V500" s="82"/>
      <c r="W500" s="82"/>
      <c r="X500" s="82"/>
      <c r="Y500" s="82"/>
      <c r="Z500" s="82"/>
      <c r="AA500" s="82"/>
    </row>
    <row r="501" spans="1:27" s="81" customFormat="1" x14ac:dyDescent="0.25">
      <c r="A501" s="79"/>
      <c r="B501" s="79"/>
      <c r="C501" s="79"/>
      <c r="D501" s="79"/>
      <c r="E501" s="79"/>
      <c r="F501" s="79"/>
      <c r="G501" s="79"/>
      <c r="H501" s="79"/>
      <c r="I501" s="79"/>
      <c r="J501" s="79"/>
      <c r="K501" s="80"/>
      <c r="P501" s="82"/>
      <c r="Q501" s="82"/>
      <c r="R501" s="82"/>
      <c r="S501" s="82"/>
      <c r="T501" s="82"/>
      <c r="U501" s="82"/>
      <c r="V501" s="82"/>
      <c r="W501" s="82"/>
      <c r="X501" s="82"/>
      <c r="Y501" s="82"/>
      <c r="Z501" s="82"/>
      <c r="AA501" s="82"/>
    </row>
    <row r="502" spans="1:27" s="81" customFormat="1" x14ac:dyDescent="0.25">
      <c r="A502" s="79"/>
      <c r="B502" s="79"/>
      <c r="C502" s="79"/>
      <c r="D502" s="79"/>
      <c r="E502" s="79"/>
      <c r="F502" s="79"/>
      <c r="G502" s="79"/>
      <c r="H502" s="79"/>
      <c r="I502" s="79"/>
      <c r="J502" s="79"/>
      <c r="K502" s="80"/>
      <c r="P502" s="82"/>
      <c r="Q502" s="82"/>
      <c r="R502" s="82"/>
      <c r="S502" s="82"/>
      <c r="T502" s="82"/>
      <c r="U502" s="82"/>
      <c r="V502" s="82"/>
      <c r="W502" s="82"/>
      <c r="X502" s="82"/>
      <c r="Y502" s="82"/>
      <c r="Z502" s="82"/>
      <c r="AA502" s="82"/>
    </row>
    <row r="503" spans="1:27" s="81" customFormat="1" x14ac:dyDescent="0.25">
      <c r="A503" s="79"/>
      <c r="B503" s="79"/>
      <c r="C503" s="79"/>
      <c r="D503" s="79"/>
      <c r="E503" s="79"/>
      <c r="F503" s="79"/>
      <c r="G503" s="79"/>
      <c r="H503" s="79"/>
      <c r="I503" s="79"/>
      <c r="J503" s="79"/>
      <c r="K503" s="80"/>
      <c r="P503" s="82"/>
      <c r="Q503" s="82"/>
      <c r="R503" s="82"/>
      <c r="S503" s="82"/>
      <c r="T503" s="82"/>
      <c r="U503" s="82"/>
      <c r="V503" s="82"/>
      <c r="W503" s="82"/>
      <c r="X503" s="82"/>
      <c r="Y503" s="82"/>
      <c r="Z503" s="82"/>
      <c r="AA503" s="82"/>
    </row>
    <row r="504" spans="1:27" s="81" customFormat="1" x14ac:dyDescent="0.25">
      <c r="A504" s="79"/>
      <c r="B504" s="79"/>
      <c r="C504" s="79"/>
      <c r="D504" s="79"/>
      <c r="E504" s="79"/>
      <c r="F504" s="79"/>
      <c r="G504" s="79"/>
      <c r="H504" s="79"/>
      <c r="I504" s="79"/>
      <c r="J504" s="79"/>
      <c r="K504" s="80"/>
      <c r="P504" s="82"/>
      <c r="Q504" s="82"/>
      <c r="R504" s="82"/>
      <c r="S504" s="82"/>
      <c r="T504" s="82"/>
      <c r="U504" s="82"/>
      <c r="V504" s="82"/>
      <c r="W504" s="82"/>
      <c r="X504" s="82"/>
      <c r="Y504" s="82"/>
      <c r="Z504" s="82"/>
      <c r="AA504" s="82"/>
    </row>
    <row r="505" spans="1:27" s="81" customFormat="1" x14ac:dyDescent="0.25">
      <c r="A505" s="79"/>
      <c r="B505" s="79"/>
      <c r="C505" s="79"/>
      <c r="D505" s="79"/>
      <c r="E505" s="79"/>
      <c r="F505" s="79"/>
      <c r="G505" s="79"/>
      <c r="H505" s="79"/>
      <c r="I505" s="79"/>
      <c r="J505" s="79"/>
      <c r="K505" s="80"/>
      <c r="P505" s="82"/>
      <c r="Q505" s="82"/>
      <c r="R505" s="82"/>
      <c r="S505" s="82"/>
      <c r="T505" s="82"/>
      <c r="U505" s="82"/>
      <c r="V505" s="82"/>
      <c r="W505" s="82"/>
      <c r="X505" s="82"/>
      <c r="Y505" s="82"/>
      <c r="Z505" s="82"/>
      <c r="AA505" s="82"/>
    </row>
    <row r="506" spans="1:27" s="81" customFormat="1" x14ac:dyDescent="0.25">
      <c r="A506" s="79"/>
      <c r="B506" s="79"/>
      <c r="C506" s="79"/>
      <c r="D506" s="79"/>
      <c r="E506" s="79"/>
      <c r="F506" s="79"/>
      <c r="G506" s="79"/>
      <c r="H506" s="79"/>
      <c r="I506" s="79"/>
      <c r="J506" s="79"/>
      <c r="K506" s="80"/>
      <c r="P506" s="82"/>
      <c r="Q506" s="82"/>
      <c r="R506" s="82"/>
      <c r="S506" s="82"/>
      <c r="T506" s="82"/>
      <c r="U506" s="82"/>
      <c r="V506" s="82"/>
      <c r="W506" s="82"/>
      <c r="X506" s="82"/>
      <c r="Y506" s="82"/>
      <c r="Z506" s="82"/>
      <c r="AA506" s="82"/>
    </row>
    <row r="507" spans="1:27" s="81" customFormat="1" x14ac:dyDescent="0.25">
      <c r="A507" s="79"/>
      <c r="B507" s="79"/>
      <c r="C507" s="79"/>
      <c r="D507" s="79"/>
      <c r="E507" s="79"/>
      <c r="F507" s="79"/>
      <c r="G507" s="79"/>
      <c r="H507" s="79"/>
      <c r="I507" s="79"/>
      <c r="J507" s="79"/>
      <c r="K507" s="80"/>
      <c r="P507" s="82"/>
      <c r="Q507" s="82"/>
      <c r="R507" s="82"/>
      <c r="S507" s="82"/>
      <c r="T507" s="82"/>
      <c r="U507" s="82"/>
      <c r="V507" s="82"/>
      <c r="W507" s="82"/>
      <c r="X507" s="82"/>
      <c r="Y507" s="82"/>
      <c r="Z507" s="82"/>
      <c r="AA507" s="82"/>
    </row>
    <row r="508" spans="1:27" s="81" customFormat="1" x14ac:dyDescent="0.25">
      <c r="A508" s="79"/>
      <c r="B508" s="79"/>
      <c r="C508" s="79"/>
      <c r="D508" s="79"/>
      <c r="E508" s="79"/>
      <c r="F508" s="79"/>
      <c r="G508" s="79"/>
      <c r="H508" s="79"/>
      <c r="I508" s="79"/>
      <c r="J508" s="79"/>
      <c r="K508" s="80"/>
      <c r="P508" s="82"/>
      <c r="Q508" s="82"/>
      <c r="R508" s="82"/>
      <c r="S508" s="82"/>
      <c r="T508" s="82"/>
      <c r="U508" s="82"/>
      <c r="V508" s="82"/>
      <c r="W508" s="82"/>
      <c r="X508" s="82"/>
      <c r="Y508" s="82"/>
      <c r="Z508" s="82"/>
      <c r="AA508" s="82"/>
    </row>
    <row r="509" spans="1:27" s="81" customFormat="1" x14ac:dyDescent="0.25">
      <c r="A509" s="79"/>
      <c r="B509" s="79"/>
      <c r="C509" s="79"/>
      <c r="D509" s="79"/>
      <c r="E509" s="79"/>
      <c r="F509" s="79"/>
      <c r="G509" s="79"/>
      <c r="H509" s="79"/>
      <c r="I509" s="79"/>
      <c r="J509" s="79"/>
      <c r="K509" s="80"/>
      <c r="P509" s="82"/>
      <c r="Q509" s="82"/>
      <c r="R509" s="82"/>
      <c r="S509" s="82"/>
      <c r="T509" s="82"/>
      <c r="U509" s="82"/>
      <c r="V509" s="82"/>
      <c r="W509" s="82"/>
      <c r="X509" s="82"/>
      <c r="Y509" s="82"/>
      <c r="Z509" s="82"/>
      <c r="AA509" s="82"/>
    </row>
    <row r="510" spans="1:27" s="81" customFormat="1" x14ac:dyDescent="0.25">
      <c r="A510" s="79"/>
      <c r="B510" s="79"/>
      <c r="C510" s="79"/>
      <c r="D510" s="79"/>
      <c r="E510" s="79"/>
      <c r="F510" s="79"/>
      <c r="G510" s="79"/>
      <c r="H510" s="79"/>
      <c r="I510" s="79"/>
      <c r="J510" s="79"/>
      <c r="K510" s="80"/>
      <c r="P510" s="82"/>
      <c r="Q510" s="82"/>
      <c r="R510" s="82"/>
      <c r="S510" s="82"/>
      <c r="T510" s="82"/>
      <c r="U510" s="82"/>
      <c r="V510" s="82"/>
      <c r="W510" s="82"/>
      <c r="X510" s="82"/>
      <c r="Y510" s="82"/>
      <c r="Z510" s="82"/>
      <c r="AA510" s="82"/>
    </row>
    <row r="511" spans="1:27" s="81" customFormat="1" x14ac:dyDescent="0.25">
      <c r="A511" s="79"/>
      <c r="B511" s="79"/>
      <c r="C511" s="79"/>
      <c r="D511" s="79"/>
      <c r="E511" s="79"/>
      <c r="F511" s="79"/>
      <c r="G511" s="79"/>
      <c r="H511" s="79"/>
      <c r="I511" s="79"/>
      <c r="J511" s="79"/>
      <c r="K511" s="80"/>
      <c r="P511" s="82"/>
      <c r="Q511" s="82"/>
      <c r="R511" s="82"/>
      <c r="S511" s="82"/>
      <c r="T511" s="82"/>
      <c r="U511" s="82"/>
      <c r="V511" s="82"/>
      <c r="W511" s="82"/>
      <c r="X511" s="82"/>
      <c r="Y511" s="82"/>
      <c r="Z511" s="82"/>
      <c r="AA511" s="82"/>
    </row>
    <row r="512" spans="1:27" s="81" customFormat="1" x14ac:dyDescent="0.25">
      <c r="A512" s="79"/>
      <c r="B512" s="79"/>
      <c r="C512" s="79"/>
      <c r="D512" s="79"/>
      <c r="E512" s="79"/>
      <c r="F512" s="79"/>
      <c r="G512" s="79"/>
      <c r="H512" s="79"/>
      <c r="I512" s="79"/>
      <c r="J512" s="79"/>
      <c r="K512" s="80"/>
      <c r="P512" s="82"/>
      <c r="Q512" s="82"/>
      <c r="R512" s="82"/>
      <c r="S512" s="82"/>
      <c r="T512" s="82"/>
      <c r="U512" s="82"/>
      <c r="V512" s="82"/>
      <c r="W512" s="82"/>
      <c r="X512" s="82"/>
      <c r="Y512" s="82"/>
      <c r="Z512" s="82"/>
      <c r="AA512" s="82"/>
    </row>
    <row r="513" spans="1:27" s="81" customFormat="1" x14ac:dyDescent="0.25">
      <c r="A513" s="79"/>
      <c r="B513" s="79"/>
      <c r="C513" s="79"/>
      <c r="D513" s="79"/>
      <c r="E513" s="79"/>
      <c r="F513" s="79"/>
      <c r="G513" s="79"/>
      <c r="H513" s="79"/>
      <c r="I513" s="79"/>
      <c r="J513" s="79"/>
      <c r="K513" s="80"/>
      <c r="P513" s="82"/>
      <c r="Q513" s="82"/>
      <c r="R513" s="82"/>
      <c r="S513" s="82"/>
      <c r="T513" s="82"/>
      <c r="U513" s="82"/>
      <c r="V513" s="82"/>
      <c r="W513" s="82"/>
      <c r="X513" s="82"/>
      <c r="Y513" s="82"/>
      <c r="Z513" s="82"/>
      <c r="AA513" s="82"/>
    </row>
    <row r="514" spans="1:27" s="81" customFormat="1" x14ac:dyDescent="0.25">
      <c r="A514" s="79"/>
      <c r="B514" s="79"/>
      <c r="C514" s="79"/>
      <c r="D514" s="79"/>
      <c r="E514" s="79"/>
      <c r="F514" s="79"/>
      <c r="G514" s="79"/>
      <c r="H514" s="79"/>
      <c r="I514" s="79"/>
      <c r="J514" s="79"/>
      <c r="K514" s="80"/>
      <c r="P514" s="82"/>
      <c r="Q514" s="82"/>
      <c r="R514" s="82"/>
      <c r="S514" s="82"/>
      <c r="T514" s="82"/>
      <c r="U514" s="82"/>
      <c r="V514" s="82"/>
      <c r="W514" s="82"/>
      <c r="X514" s="82"/>
      <c r="Y514" s="82"/>
      <c r="Z514" s="82"/>
      <c r="AA514" s="82"/>
    </row>
    <row r="515" spans="1:27" s="81" customFormat="1" x14ac:dyDescent="0.25">
      <c r="A515" s="79"/>
      <c r="B515" s="79"/>
      <c r="C515" s="79"/>
      <c r="D515" s="79"/>
      <c r="E515" s="79"/>
      <c r="F515" s="79"/>
      <c r="G515" s="79"/>
      <c r="H515" s="79"/>
      <c r="I515" s="79"/>
      <c r="J515" s="79"/>
      <c r="K515" s="80"/>
      <c r="P515" s="82"/>
      <c r="Q515" s="82"/>
      <c r="R515" s="82"/>
      <c r="S515" s="82"/>
      <c r="T515" s="82"/>
      <c r="U515" s="82"/>
      <c r="V515" s="82"/>
      <c r="W515" s="82"/>
      <c r="X515" s="82"/>
      <c r="Y515" s="82"/>
      <c r="Z515" s="82"/>
      <c r="AA515" s="82"/>
    </row>
    <row r="516" spans="1:27" s="81" customFormat="1" x14ac:dyDescent="0.25">
      <c r="A516" s="79"/>
      <c r="B516" s="79"/>
      <c r="C516" s="79"/>
      <c r="D516" s="79"/>
      <c r="E516" s="79"/>
      <c r="F516" s="79"/>
      <c r="G516" s="79"/>
      <c r="H516" s="79"/>
      <c r="I516" s="79"/>
      <c r="J516" s="79"/>
      <c r="K516" s="80"/>
      <c r="P516" s="82"/>
      <c r="Q516" s="82"/>
      <c r="R516" s="82"/>
      <c r="S516" s="82"/>
      <c r="T516" s="82"/>
      <c r="U516" s="82"/>
      <c r="V516" s="82"/>
      <c r="W516" s="82"/>
      <c r="X516" s="82"/>
      <c r="Y516" s="82"/>
      <c r="Z516" s="82"/>
      <c r="AA516" s="82"/>
    </row>
    <row r="517" spans="1:27" s="81" customFormat="1" x14ac:dyDescent="0.25">
      <c r="A517" s="79"/>
      <c r="B517" s="79"/>
      <c r="C517" s="79"/>
      <c r="D517" s="79"/>
      <c r="E517" s="79"/>
      <c r="F517" s="79"/>
      <c r="G517" s="79"/>
      <c r="H517" s="79"/>
      <c r="I517" s="79"/>
      <c r="J517" s="79"/>
      <c r="K517" s="80"/>
      <c r="P517" s="82"/>
      <c r="Q517" s="82"/>
      <c r="R517" s="82"/>
      <c r="S517" s="82"/>
      <c r="T517" s="82"/>
      <c r="U517" s="82"/>
      <c r="V517" s="82"/>
      <c r="W517" s="82"/>
      <c r="X517" s="82"/>
      <c r="Y517" s="82"/>
      <c r="Z517" s="82"/>
      <c r="AA517" s="82"/>
    </row>
    <row r="518" spans="1:27" s="81" customFormat="1" x14ac:dyDescent="0.25">
      <c r="A518" s="79"/>
      <c r="B518" s="79"/>
      <c r="C518" s="79"/>
      <c r="D518" s="79"/>
      <c r="E518" s="79"/>
      <c r="F518" s="79"/>
      <c r="G518" s="79"/>
      <c r="H518" s="79"/>
      <c r="I518" s="79"/>
      <c r="J518" s="79"/>
      <c r="K518" s="80"/>
      <c r="P518" s="82"/>
      <c r="Q518" s="82"/>
      <c r="R518" s="82"/>
      <c r="S518" s="82"/>
      <c r="T518" s="82"/>
      <c r="U518" s="82"/>
      <c r="V518" s="82"/>
      <c r="W518" s="82"/>
      <c r="X518" s="82"/>
      <c r="Y518" s="82"/>
      <c r="Z518" s="82"/>
      <c r="AA518" s="82"/>
    </row>
    <row r="519" spans="1:27" s="81" customFormat="1" x14ac:dyDescent="0.25">
      <c r="A519" s="79"/>
      <c r="B519" s="79"/>
      <c r="C519" s="79"/>
      <c r="D519" s="79"/>
      <c r="E519" s="79"/>
      <c r="F519" s="79"/>
      <c r="G519" s="79"/>
      <c r="H519" s="79"/>
      <c r="I519" s="79"/>
      <c r="J519" s="79"/>
      <c r="K519" s="80"/>
      <c r="P519" s="82"/>
      <c r="Q519" s="82"/>
      <c r="R519" s="82"/>
      <c r="S519" s="82"/>
      <c r="T519" s="82"/>
      <c r="U519" s="82"/>
      <c r="V519" s="82"/>
      <c r="W519" s="82"/>
      <c r="X519" s="82"/>
      <c r="Y519" s="82"/>
      <c r="Z519" s="82"/>
      <c r="AA519" s="82"/>
    </row>
    <row r="520" spans="1:27" s="81" customFormat="1" x14ac:dyDescent="0.25">
      <c r="A520" s="79"/>
      <c r="B520" s="79"/>
      <c r="C520" s="79"/>
      <c r="D520" s="79"/>
      <c r="E520" s="79"/>
      <c r="F520" s="79"/>
      <c r="G520" s="79"/>
      <c r="H520" s="79"/>
      <c r="I520" s="79"/>
      <c r="J520" s="79"/>
      <c r="K520" s="80"/>
      <c r="P520" s="82"/>
      <c r="Q520" s="82"/>
      <c r="R520" s="82"/>
      <c r="S520" s="82"/>
      <c r="T520" s="82"/>
      <c r="U520" s="82"/>
      <c r="V520" s="82"/>
      <c r="W520" s="82"/>
      <c r="X520" s="82"/>
      <c r="Y520" s="82"/>
      <c r="Z520" s="82"/>
      <c r="AA520" s="82"/>
    </row>
    <row r="521" spans="1:27" s="81" customFormat="1" x14ac:dyDescent="0.25">
      <c r="A521" s="79"/>
      <c r="B521" s="79"/>
      <c r="C521" s="79"/>
      <c r="D521" s="79"/>
      <c r="E521" s="79"/>
      <c r="F521" s="79"/>
      <c r="G521" s="79"/>
      <c r="H521" s="79"/>
      <c r="I521" s="79"/>
      <c r="J521" s="79"/>
      <c r="K521" s="80"/>
      <c r="P521" s="82"/>
      <c r="Q521" s="82"/>
      <c r="R521" s="82"/>
      <c r="S521" s="82"/>
      <c r="T521" s="82"/>
      <c r="U521" s="82"/>
      <c r="V521" s="82"/>
      <c r="W521" s="82"/>
      <c r="X521" s="82"/>
      <c r="Y521" s="82"/>
      <c r="Z521" s="82"/>
      <c r="AA521" s="82"/>
    </row>
    <row r="522" spans="1:27" s="81" customFormat="1" x14ac:dyDescent="0.25">
      <c r="A522" s="79"/>
      <c r="B522" s="79"/>
      <c r="C522" s="79"/>
      <c r="D522" s="79"/>
      <c r="E522" s="79"/>
      <c r="F522" s="79"/>
      <c r="G522" s="79"/>
      <c r="H522" s="79"/>
      <c r="I522" s="79"/>
      <c r="J522" s="79"/>
      <c r="K522" s="80"/>
      <c r="P522" s="82"/>
      <c r="Q522" s="82"/>
      <c r="R522" s="82"/>
      <c r="S522" s="82"/>
      <c r="T522" s="82"/>
      <c r="U522" s="82"/>
      <c r="V522" s="82"/>
      <c r="W522" s="82"/>
      <c r="X522" s="82"/>
      <c r="Y522" s="82"/>
      <c r="Z522" s="82"/>
      <c r="AA522" s="82"/>
    </row>
    <row r="523" spans="1:27" s="81" customFormat="1" x14ac:dyDescent="0.25">
      <c r="A523" s="79"/>
      <c r="B523" s="79"/>
      <c r="C523" s="79"/>
      <c r="D523" s="79"/>
      <c r="E523" s="79"/>
      <c r="F523" s="79"/>
      <c r="G523" s="79"/>
      <c r="H523" s="79"/>
      <c r="I523" s="79"/>
      <c r="J523" s="79"/>
      <c r="K523" s="80"/>
      <c r="P523" s="82"/>
      <c r="Q523" s="82"/>
      <c r="R523" s="82"/>
      <c r="S523" s="82"/>
      <c r="T523" s="82"/>
      <c r="U523" s="82"/>
      <c r="V523" s="82"/>
      <c r="W523" s="82"/>
      <c r="X523" s="82"/>
      <c r="Y523" s="82"/>
      <c r="Z523" s="82"/>
      <c r="AA523" s="82"/>
    </row>
    <row r="524" spans="1:27" s="81" customFormat="1" x14ac:dyDescent="0.25">
      <c r="A524" s="79"/>
      <c r="B524" s="79"/>
      <c r="C524" s="79"/>
      <c r="D524" s="79"/>
      <c r="E524" s="79"/>
      <c r="F524" s="79"/>
      <c r="G524" s="79"/>
      <c r="H524" s="79"/>
      <c r="I524" s="79"/>
      <c r="J524" s="79"/>
      <c r="K524" s="80"/>
      <c r="P524" s="82"/>
      <c r="Q524" s="82"/>
      <c r="R524" s="82"/>
      <c r="S524" s="82"/>
      <c r="T524" s="82"/>
      <c r="U524" s="82"/>
      <c r="V524" s="82"/>
      <c r="W524" s="82"/>
      <c r="X524" s="82"/>
      <c r="Y524" s="82"/>
      <c r="Z524" s="82"/>
      <c r="AA524" s="82"/>
    </row>
    <row r="525" spans="1:27" s="81" customFormat="1" x14ac:dyDescent="0.25">
      <c r="A525" s="79"/>
      <c r="B525" s="79"/>
      <c r="C525" s="79"/>
      <c r="D525" s="79"/>
      <c r="E525" s="79"/>
      <c r="F525" s="79"/>
      <c r="G525" s="79"/>
      <c r="H525" s="79"/>
      <c r="I525" s="79"/>
      <c r="J525" s="79"/>
      <c r="K525" s="80"/>
      <c r="P525" s="82"/>
      <c r="Q525" s="82"/>
      <c r="R525" s="82"/>
      <c r="S525" s="82"/>
      <c r="T525" s="82"/>
      <c r="U525" s="82"/>
      <c r="V525" s="82"/>
      <c r="W525" s="82"/>
      <c r="X525" s="82"/>
      <c r="Y525" s="82"/>
      <c r="Z525" s="82"/>
      <c r="AA525" s="82"/>
    </row>
    <row r="526" spans="1:27" s="81" customFormat="1" x14ac:dyDescent="0.25">
      <c r="A526" s="79"/>
      <c r="B526" s="79"/>
      <c r="C526" s="79"/>
      <c r="D526" s="79"/>
      <c r="E526" s="79"/>
      <c r="F526" s="79"/>
      <c r="G526" s="79"/>
      <c r="H526" s="79"/>
      <c r="I526" s="79"/>
      <c r="J526" s="79"/>
      <c r="K526" s="80"/>
      <c r="P526" s="82"/>
      <c r="Q526" s="82"/>
      <c r="R526" s="82"/>
      <c r="S526" s="82"/>
      <c r="T526" s="82"/>
      <c r="U526" s="82"/>
      <c r="V526" s="82"/>
      <c r="W526" s="82"/>
      <c r="X526" s="82"/>
      <c r="Y526" s="82"/>
      <c r="Z526" s="82"/>
      <c r="AA526" s="82"/>
    </row>
    <row r="527" spans="1:27" s="81" customFormat="1" x14ac:dyDescent="0.25">
      <c r="A527" s="79"/>
      <c r="B527" s="79"/>
      <c r="C527" s="79"/>
      <c r="D527" s="79"/>
      <c r="E527" s="79"/>
      <c r="F527" s="79"/>
      <c r="G527" s="79"/>
      <c r="H527" s="79"/>
      <c r="I527" s="79"/>
      <c r="J527" s="79"/>
      <c r="K527" s="80"/>
      <c r="P527" s="82"/>
      <c r="Q527" s="82"/>
      <c r="R527" s="82"/>
      <c r="S527" s="82"/>
      <c r="T527" s="82"/>
      <c r="U527" s="82"/>
      <c r="V527" s="82"/>
      <c r="W527" s="82"/>
      <c r="X527" s="82"/>
      <c r="Y527" s="82"/>
      <c r="Z527" s="82"/>
      <c r="AA527" s="82"/>
    </row>
    <row r="528" spans="1:27" s="81" customFormat="1" x14ac:dyDescent="0.25">
      <c r="A528" s="79"/>
      <c r="B528" s="79"/>
      <c r="C528" s="79"/>
      <c r="D528" s="79"/>
      <c r="E528" s="79"/>
      <c r="F528" s="79"/>
      <c r="G528" s="79"/>
      <c r="H528" s="79"/>
      <c r="I528" s="79"/>
      <c r="J528" s="79"/>
      <c r="K528" s="80"/>
      <c r="P528" s="82"/>
      <c r="Q528" s="82"/>
      <c r="R528" s="82"/>
      <c r="S528" s="82"/>
      <c r="T528" s="82"/>
      <c r="U528" s="82"/>
      <c r="V528" s="82"/>
      <c r="W528" s="82"/>
      <c r="X528" s="82"/>
      <c r="Y528" s="82"/>
      <c r="Z528" s="82"/>
      <c r="AA528" s="82"/>
    </row>
    <row r="529" spans="1:27" s="81" customFormat="1" x14ac:dyDescent="0.25">
      <c r="A529" s="79"/>
      <c r="B529" s="79"/>
      <c r="C529" s="79"/>
      <c r="D529" s="79"/>
      <c r="E529" s="79"/>
      <c r="F529" s="79"/>
      <c r="G529" s="79"/>
      <c r="H529" s="79"/>
      <c r="I529" s="79"/>
      <c r="J529" s="79"/>
      <c r="K529" s="80"/>
      <c r="P529" s="82"/>
      <c r="Q529" s="82"/>
      <c r="R529" s="82"/>
      <c r="S529" s="82"/>
      <c r="T529" s="82"/>
      <c r="U529" s="82"/>
      <c r="V529" s="82"/>
      <c r="W529" s="82"/>
      <c r="X529" s="82"/>
      <c r="Y529" s="82"/>
      <c r="Z529" s="82"/>
      <c r="AA529" s="82"/>
    </row>
    <row r="530" spans="1:27" s="81" customFormat="1" x14ac:dyDescent="0.25">
      <c r="A530" s="79"/>
      <c r="B530" s="79"/>
      <c r="C530" s="79"/>
      <c r="D530" s="79"/>
      <c r="E530" s="79"/>
      <c r="F530" s="79"/>
      <c r="G530" s="79"/>
      <c r="H530" s="79"/>
      <c r="I530" s="79"/>
      <c r="J530" s="79"/>
      <c r="K530" s="80"/>
      <c r="P530" s="82"/>
      <c r="Q530" s="82"/>
      <c r="R530" s="82"/>
      <c r="S530" s="82"/>
      <c r="T530" s="82"/>
      <c r="U530" s="82"/>
      <c r="V530" s="82"/>
      <c r="W530" s="82"/>
      <c r="X530" s="82"/>
      <c r="Y530" s="82"/>
      <c r="Z530" s="82"/>
      <c r="AA530" s="82"/>
    </row>
    <row r="531" spans="1:27" s="81" customFormat="1" x14ac:dyDescent="0.25">
      <c r="A531" s="79"/>
      <c r="B531" s="79"/>
      <c r="C531" s="79"/>
      <c r="D531" s="79"/>
      <c r="E531" s="79"/>
      <c r="F531" s="79"/>
      <c r="G531" s="79"/>
      <c r="H531" s="79"/>
      <c r="I531" s="79"/>
      <c r="J531" s="79"/>
      <c r="K531" s="80"/>
      <c r="P531" s="82"/>
      <c r="Q531" s="82"/>
      <c r="R531" s="82"/>
      <c r="S531" s="82"/>
      <c r="T531" s="82"/>
      <c r="U531" s="82"/>
      <c r="V531" s="82"/>
      <c r="W531" s="82"/>
      <c r="X531" s="82"/>
      <c r="Y531" s="82"/>
      <c r="Z531" s="82"/>
      <c r="AA531" s="82"/>
    </row>
    <row r="532" spans="1:27" s="81" customFormat="1" x14ac:dyDescent="0.25">
      <c r="A532" s="79"/>
      <c r="B532" s="79"/>
      <c r="C532" s="79"/>
      <c r="D532" s="79"/>
      <c r="E532" s="79"/>
      <c r="F532" s="79"/>
      <c r="G532" s="79"/>
      <c r="H532" s="79"/>
      <c r="I532" s="79"/>
      <c r="J532" s="79"/>
      <c r="K532" s="80"/>
      <c r="P532" s="82"/>
      <c r="Q532" s="82"/>
      <c r="R532" s="82"/>
      <c r="S532" s="82"/>
      <c r="T532" s="82"/>
      <c r="U532" s="82"/>
      <c r="V532" s="82"/>
      <c r="W532" s="82"/>
      <c r="X532" s="82"/>
      <c r="Y532" s="82"/>
      <c r="Z532" s="82"/>
      <c r="AA532" s="82"/>
    </row>
    <row r="533" spans="1:27" s="81" customFormat="1" x14ac:dyDescent="0.25">
      <c r="A533" s="79"/>
      <c r="B533" s="79"/>
      <c r="C533" s="79"/>
      <c r="D533" s="79"/>
      <c r="E533" s="79"/>
      <c r="F533" s="79"/>
      <c r="G533" s="79"/>
      <c r="H533" s="79"/>
      <c r="I533" s="79"/>
      <c r="J533" s="79"/>
      <c r="K533" s="80"/>
      <c r="P533" s="82"/>
      <c r="Q533" s="82"/>
      <c r="R533" s="82"/>
      <c r="S533" s="82"/>
      <c r="T533" s="82"/>
      <c r="U533" s="82"/>
      <c r="V533" s="82"/>
      <c r="W533" s="82"/>
      <c r="X533" s="82"/>
      <c r="Y533" s="82"/>
      <c r="Z533" s="82"/>
      <c r="AA533" s="82"/>
    </row>
    <row r="534" spans="1:27" s="81" customFormat="1" x14ac:dyDescent="0.25">
      <c r="A534" s="79"/>
      <c r="B534" s="79"/>
      <c r="C534" s="79"/>
      <c r="D534" s="79"/>
      <c r="E534" s="79"/>
      <c r="F534" s="79"/>
      <c r="G534" s="79"/>
      <c r="H534" s="79"/>
      <c r="I534" s="79"/>
      <c r="J534" s="79"/>
      <c r="K534" s="80"/>
      <c r="P534" s="82"/>
      <c r="Q534" s="82"/>
      <c r="R534" s="82"/>
      <c r="S534" s="82"/>
      <c r="T534" s="82"/>
      <c r="U534" s="82"/>
      <c r="V534" s="82"/>
      <c r="W534" s="82"/>
      <c r="X534" s="82"/>
      <c r="Y534" s="82"/>
      <c r="Z534" s="82"/>
      <c r="AA534" s="82"/>
    </row>
    <row r="535" spans="1:27" s="81" customFormat="1" x14ac:dyDescent="0.25">
      <c r="A535" s="79"/>
      <c r="B535" s="79"/>
      <c r="C535" s="79"/>
      <c r="D535" s="79"/>
      <c r="E535" s="79"/>
      <c r="F535" s="79"/>
      <c r="G535" s="79"/>
      <c r="H535" s="79"/>
      <c r="I535" s="79"/>
      <c r="J535" s="79"/>
      <c r="K535" s="80"/>
      <c r="P535" s="82"/>
      <c r="Q535" s="82"/>
      <c r="R535" s="82"/>
      <c r="S535" s="82"/>
      <c r="T535" s="82"/>
      <c r="U535" s="82"/>
      <c r="V535" s="82"/>
      <c r="W535" s="82"/>
      <c r="X535" s="82"/>
      <c r="Y535" s="82"/>
      <c r="Z535" s="82"/>
      <c r="AA535" s="82"/>
    </row>
    <row r="536" spans="1:27" s="81" customFormat="1" x14ac:dyDescent="0.25">
      <c r="A536" s="79"/>
      <c r="B536" s="79"/>
      <c r="C536" s="79"/>
      <c r="D536" s="79"/>
      <c r="E536" s="79"/>
      <c r="F536" s="79"/>
      <c r="G536" s="79"/>
      <c r="H536" s="79"/>
      <c r="I536" s="79"/>
      <c r="J536" s="79"/>
      <c r="K536" s="80"/>
      <c r="P536" s="82"/>
      <c r="Q536" s="82"/>
      <c r="R536" s="82"/>
      <c r="S536" s="82"/>
      <c r="T536" s="82"/>
      <c r="U536" s="82"/>
      <c r="V536" s="82"/>
      <c r="W536" s="82"/>
      <c r="X536" s="82"/>
      <c r="Y536" s="82"/>
      <c r="Z536" s="82"/>
      <c r="AA536" s="82"/>
    </row>
    <row r="537" spans="1:27" s="81" customFormat="1" x14ac:dyDescent="0.25">
      <c r="A537" s="79"/>
      <c r="B537" s="79"/>
      <c r="C537" s="79"/>
      <c r="D537" s="79"/>
      <c r="E537" s="79"/>
      <c r="F537" s="79"/>
      <c r="G537" s="79"/>
      <c r="H537" s="79"/>
      <c r="I537" s="79"/>
      <c r="J537" s="79"/>
      <c r="K537" s="80"/>
      <c r="P537" s="82"/>
      <c r="Q537" s="82"/>
      <c r="R537" s="82"/>
      <c r="S537" s="82"/>
      <c r="T537" s="82"/>
      <c r="U537" s="82"/>
      <c r="V537" s="82"/>
      <c r="W537" s="82"/>
      <c r="X537" s="82"/>
      <c r="Y537" s="82"/>
      <c r="Z537" s="82"/>
      <c r="AA537" s="82"/>
    </row>
    <row r="538" spans="1:27" s="81" customFormat="1" x14ac:dyDescent="0.25">
      <c r="A538" s="79"/>
      <c r="B538" s="79"/>
      <c r="C538" s="79"/>
      <c r="D538" s="79"/>
      <c r="E538" s="79"/>
      <c r="F538" s="79"/>
      <c r="G538" s="79"/>
      <c r="H538" s="79"/>
      <c r="I538" s="79"/>
      <c r="J538" s="79"/>
      <c r="K538" s="80"/>
      <c r="P538" s="82"/>
      <c r="Q538" s="82"/>
      <c r="R538" s="82"/>
      <c r="S538" s="82"/>
      <c r="T538" s="82"/>
      <c r="U538" s="82"/>
      <c r="V538" s="82"/>
      <c r="W538" s="82"/>
      <c r="X538" s="82"/>
      <c r="Y538" s="82"/>
      <c r="Z538" s="82"/>
      <c r="AA538" s="82"/>
    </row>
    <row r="539" spans="1:27" s="81" customFormat="1" x14ac:dyDescent="0.25">
      <c r="A539" s="79"/>
      <c r="B539" s="79"/>
      <c r="C539" s="79"/>
      <c r="D539" s="79"/>
      <c r="E539" s="79"/>
      <c r="F539" s="79"/>
      <c r="G539" s="79"/>
      <c r="H539" s="79"/>
      <c r="I539" s="79"/>
      <c r="J539" s="79"/>
      <c r="K539" s="80"/>
      <c r="P539" s="82"/>
      <c r="Q539" s="82"/>
      <c r="R539" s="82"/>
      <c r="S539" s="82"/>
      <c r="T539" s="82"/>
      <c r="U539" s="82"/>
      <c r="V539" s="82"/>
      <c r="W539" s="82"/>
      <c r="X539" s="82"/>
      <c r="Y539" s="82"/>
      <c r="Z539" s="82"/>
      <c r="AA539" s="82"/>
    </row>
    <row r="540" spans="1:27" s="81" customFormat="1" x14ac:dyDescent="0.25">
      <c r="A540" s="79"/>
      <c r="B540" s="79"/>
      <c r="C540" s="79"/>
      <c r="D540" s="79"/>
      <c r="E540" s="79"/>
      <c r="F540" s="79"/>
      <c r="G540" s="79"/>
      <c r="H540" s="79"/>
      <c r="I540" s="79"/>
      <c r="J540" s="79"/>
      <c r="K540" s="80"/>
      <c r="P540" s="82"/>
      <c r="Q540" s="82"/>
      <c r="R540" s="82"/>
      <c r="S540" s="82"/>
      <c r="T540" s="82"/>
      <c r="U540" s="82"/>
      <c r="V540" s="82"/>
      <c r="W540" s="82"/>
      <c r="X540" s="82"/>
      <c r="Y540" s="82"/>
      <c r="Z540" s="82"/>
      <c r="AA540" s="82"/>
    </row>
    <row r="541" spans="1:27" s="81" customFormat="1" x14ac:dyDescent="0.25">
      <c r="A541" s="79"/>
      <c r="B541" s="79"/>
      <c r="C541" s="79"/>
      <c r="D541" s="79"/>
      <c r="E541" s="79"/>
      <c r="F541" s="79"/>
      <c r="G541" s="79"/>
      <c r="H541" s="79"/>
      <c r="I541" s="79"/>
      <c r="J541" s="79"/>
      <c r="K541" s="80"/>
      <c r="P541" s="82"/>
      <c r="Q541" s="82"/>
      <c r="R541" s="82"/>
      <c r="S541" s="82"/>
      <c r="T541" s="82"/>
      <c r="U541" s="82"/>
      <c r="V541" s="82"/>
      <c r="W541" s="82"/>
      <c r="X541" s="82"/>
      <c r="Y541" s="82"/>
      <c r="Z541" s="82"/>
      <c r="AA541" s="82"/>
    </row>
    <row r="542" spans="1:27" s="81" customFormat="1" x14ac:dyDescent="0.25">
      <c r="A542" s="79"/>
      <c r="B542" s="79"/>
      <c r="C542" s="79"/>
      <c r="D542" s="79"/>
      <c r="E542" s="79"/>
      <c r="F542" s="79"/>
      <c r="G542" s="79"/>
      <c r="H542" s="79"/>
      <c r="I542" s="79"/>
      <c r="J542" s="79"/>
      <c r="K542" s="80"/>
      <c r="P542" s="82"/>
      <c r="Q542" s="82"/>
      <c r="R542" s="82"/>
      <c r="S542" s="82"/>
      <c r="T542" s="82"/>
      <c r="U542" s="82"/>
      <c r="V542" s="82"/>
      <c r="W542" s="82"/>
      <c r="X542" s="82"/>
      <c r="Y542" s="82"/>
      <c r="Z542" s="82"/>
      <c r="AA542" s="82"/>
    </row>
    <row r="543" spans="1:27" s="81" customFormat="1" x14ac:dyDescent="0.25">
      <c r="A543" s="79"/>
      <c r="B543" s="79"/>
      <c r="C543" s="79"/>
      <c r="D543" s="79"/>
      <c r="E543" s="79"/>
      <c r="F543" s="79"/>
      <c r="G543" s="79"/>
      <c r="H543" s="79"/>
      <c r="I543" s="79"/>
      <c r="J543" s="79"/>
      <c r="K543" s="80"/>
      <c r="P543" s="82"/>
      <c r="Q543" s="82"/>
      <c r="R543" s="82"/>
      <c r="S543" s="82"/>
      <c r="T543" s="82"/>
      <c r="U543" s="82"/>
      <c r="V543" s="82"/>
      <c r="W543" s="82"/>
      <c r="X543" s="82"/>
      <c r="Y543" s="82"/>
      <c r="Z543" s="82"/>
      <c r="AA543" s="82"/>
    </row>
    <row r="544" spans="1:27" s="81" customFormat="1" x14ac:dyDescent="0.25">
      <c r="A544" s="79"/>
      <c r="B544" s="79"/>
      <c r="C544" s="79"/>
      <c r="D544" s="79"/>
      <c r="E544" s="79"/>
      <c r="F544" s="79"/>
      <c r="G544" s="79"/>
      <c r="H544" s="79"/>
      <c r="I544" s="79"/>
      <c r="J544" s="79"/>
      <c r="K544" s="80"/>
      <c r="P544" s="82"/>
      <c r="Q544" s="82"/>
      <c r="R544" s="82"/>
      <c r="S544" s="82"/>
      <c r="T544" s="82"/>
      <c r="U544" s="82"/>
      <c r="V544" s="82"/>
      <c r="W544" s="82"/>
      <c r="X544" s="82"/>
      <c r="Y544" s="82"/>
      <c r="Z544" s="82"/>
      <c r="AA544" s="82"/>
    </row>
    <row r="545" spans="1:27" s="81" customFormat="1" x14ac:dyDescent="0.25">
      <c r="A545" s="79"/>
      <c r="B545" s="79"/>
      <c r="C545" s="79"/>
      <c r="D545" s="79"/>
      <c r="E545" s="79"/>
      <c r="F545" s="79"/>
      <c r="G545" s="79"/>
      <c r="H545" s="79"/>
      <c r="I545" s="79"/>
      <c r="J545" s="79"/>
      <c r="K545" s="80"/>
      <c r="P545" s="82"/>
      <c r="Q545" s="82"/>
      <c r="R545" s="82"/>
      <c r="S545" s="82"/>
      <c r="T545" s="82"/>
      <c r="U545" s="82"/>
      <c r="V545" s="82"/>
      <c r="W545" s="82"/>
      <c r="X545" s="82"/>
      <c r="Y545" s="82"/>
      <c r="Z545" s="82"/>
      <c r="AA545" s="82"/>
    </row>
    <row r="546" spans="1:27" s="81" customFormat="1" x14ac:dyDescent="0.25">
      <c r="A546" s="79"/>
      <c r="B546" s="79"/>
      <c r="C546" s="79"/>
      <c r="D546" s="79"/>
      <c r="E546" s="79"/>
      <c r="F546" s="79"/>
      <c r="G546" s="79"/>
      <c r="H546" s="79"/>
      <c r="I546" s="79"/>
      <c r="J546" s="79"/>
      <c r="K546" s="80"/>
      <c r="P546" s="82"/>
      <c r="Q546" s="82"/>
      <c r="R546" s="82"/>
      <c r="S546" s="82"/>
      <c r="T546" s="82"/>
      <c r="U546" s="82"/>
      <c r="V546" s="82"/>
      <c r="W546" s="82"/>
      <c r="X546" s="82"/>
      <c r="Y546" s="82"/>
      <c r="Z546" s="82"/>
      <c r="AA546" s="82"/>
    </row>
    <row r="547" spans="1:27" s="81" customFormat="1" x14ac:dyDescent="0.25">
      <c r="A547" s="79"/>
      <c r="B547" s="79"/>
      <c r="C547" s="79"/>
      <c r="D547" s="79"/>
      <c r="E547" s="79"/>
      <c r="F547" s="79"/>
      <c r="G547" s="79"/>
      <c r="H547" s="79"/>
      <c r="I547" s="79"/>
      <c r="J547" s="79"/>
      <c r="K547" s="80"/>
      <c r="P547" s="82"/>
      <c r="Q547" s="82"/>
      <c r="R547" s="82"/>
      <c r="S547" s="82"/>
      <c r="T547" s="82"/>
      <c r="U547" s="82"/>
      <c r="V547" s="82"/>
      <c r="W547" s="82"/>
      <c r="X547" s="82"/>
      <c r="Y547" s="82"/>
      <c r="Z547" s="82"/>
      <c r="AA547" s="82"/>
    </row>
    <row r="548" spans="1:27" s="81" customFormat="1" x14ac:dyDescent="0.25">
      <c r="A548" s="79"/>
      <c r="B548" s="79"/>
      <c r="C548" s="79"/>
      <c r="D548" s="79"/>
      <c r="E548" s="79"/>
      <c r="F548" s="79"/>
      <c r="G548" s="79"/>
      <c r="H548" s="79"/>
      <c r="I548" s="79"/>
      <c r="J548" s="79"/>
      <c r="K548" s="80"/>
      <c r="P548" s="82"/>
      <c r="Q548" s="82"/>
      <c r="R548" s="82"/>
      <c r="S548" s="82"/>
      <c r="T548" s="82"/>
      <c r="U548" s="82"/>
      <c r="V548" s="82"/>
      <c r="W548" s="82"/>
      <c r="X548" s="82"/>
      <c r="Y548" s="82"/>
      <c r="Z548" s="82"/>
      <c r="AA548" s="82"/>
    </row>
    <row r="549" spans="1:27" s="81" customFormat="1" x14ac:dyDescent="0.25">
      <c r="A549" s="79"/>
      <c r="B549" s="79"/>
      <c r="C549" s="79"/>
      <c r="D549" s="79"/>
      <c r="E549" s="79"/>
      <c r="F549" s="79"/>
      <c r="G549" s="79"/>
      <c r="H549" s="79"/>
      <c r="I549" s="79"/>
      <c r="J549" s="79"/>
      <c r="K549" s="80"/>
      <c r="P549" s="82"/>
      <c r="Q549" s="82"/>
      <c r="R549" s="82"/>
      <c r="S549" s="82"/>
      <c r="T549" s="82"/>
      <c r="U549" s="82"/>
      <c r="V549" s="82"/>
      <c r="W549" s="82"/>
      <c r="X549" s="82"/>
      <c r="Y549" s="82"/>
      <c r="Z549" s="82"/>
      <c r="AA549" s="82"/>
    </row>
    <row r="550" spans="1:27" s="81" customFormat="1" x14ac:dyDescent="0.25">
      <c r="A550" s="79"/>
      <c r="B550" s="79"/>
      <c r="C550" s="79"/>
      <c r="D550" s="79"/>
      <c r="E550" s="79"/>
      <c r="F550" s="79"/>
      <c r="G550" s="79"/>
      <c r="H550" s="79"/>
      <c r="I550" s="79"/>
      <c r="J550" s="79"/>
      <c r="K550" s="80"/>
      <c r="P550" s="82"/>
      <c r="Q550" s="82"/>
      <c r="R550" s="82"/>
      <c r="S550" s="82"/>
      <c r="T550" s="82"/>
      <c r="U550" s="82"/>
      <c r="V550" s="82"/>
      <c r="W550" s="82"/>
      <c r="X550" s="82"/>
      <c r="Y550" s="82"/>
      <c r="Z550" s="82"/>
      <c r="AA550" s="82"/>
    </row>
    <row r="551" spans="1:27" s="81" customFormat="1" x14ac:dyDescent="0.25">
      <c r="A551" s="79"/>
      <c r="B551" s="79"/>
      <c r="C551" s="79"/>
      <c r="D551" s="79"/>
      <c r="E551" s="79"/>
      <c r="F551" s="79"/>
      <c r="G551" s="79"/>
      <c r="H551" s="79"/>
      <c r="I551" s="79"/>
      <c r="J551" s="79"/>
      <c r="K551" s="80"/>
      <c r="P551" s="82"/>
      <c r="Q551" s="82"/>
      <c r="R551" s="82"/>
      <c r="S551" s="82"/>
      <c r="T551" s="82"/>
      <c r="U551" s="82"/>
      <c r="V551" s="82"/>
      <c r="W551" s="82"/>
      <c r="X551" s="82"/>
      <c r="Y551" s="82"/>
      <c r="Z551" s="82"/>
      <c r="AA551" s="82"/>
    </row>
    <row r="552" spans="1:27" s="81" customFormat="1" x14ac:dyDescent="0.25">
      <c r="A552" s="79"/>
      <c r="B552" s="79"/>
      <c r="C552" s="79"/>
      <c r="D552" s="79"/>
      <c r="E552" s="79"/>
      <c r="F552" s="79"/>
      <c r="G552" s="79"/>
      <c r="H552" s="79"/>
      <c r="I552" s="79"/>
      <c r="J552" s="79"/>
      <c r="K552" s="80"/>
      <c r="P552" s="82"/>
      <c r="Q552" s="82"/>
      <c r="R552" s="82"/>
      <c r="S552" s="82"/>
      <c r="T552" s="82"/>
      <c r="U552" s="82"/>
      <c r="V552" s="82"/>
      <c r="W552" s="82"/>
      <c r="X552" s="82"/>
      <c r="Y552" s="82"/>
      <c r="Z552" s="82"/>
      <c r="AA552" s="82"/>
    </row>
    <row r="553" spans="1:27" s="81" customFormat="1" x14ac:dyDescent="0.25">
      <c r="A553" s="79"/>
      <c r="B553" s="79"/>
      <c r="C553" s="79"/>
      <c r="D553" s="79"/>
      <c r="E553" s="79"/>
      <c r="F553" s="79"/>
      <c r="G553" s="79"/>
      <c r="H553" s="79"/>
      <c r="I553" s="79"/>
      <c r="J553" s="79"/>
      <c r="K553" s="80"/>
      <c r="P553" s="82"/>
      <c r="Q553" s="82"/>
      <c r="R553" s="82"/>
      <c r="S553" s="82"/>
      <c r="T553" s="82"/>
      <c r="U553" s="82"/>
      <c r="V553" s="82"/>
      <c r="W553" s="82"/>
      <c r="X553" s="82"/>
      <c r="Y553" s="82"/>
      <c r="Z553" s="82"/>
      <c r="AA553" s="82"/>
    </row>
    <row r="554" spans="1:27" s="81" customFormat="1" x14ac:dyDescent="0.25">
      <c r="A554" s="79"/>
      <c r="B554" s="79"/>
      <c r="C554" s="79"/>
      <c r="D554" s="79"/>
      <c r="E554" s="79"/>
      <c r="F554" s="79"/>
      <c r="G554" s="79"/>
      <c r="H554" s="79"/>
      <c r="I554" s="79"/>
      <c r="J554" s="79"/>
      <c r="K554" s="80"/>
      <c r="P554" s="82"/>
      <c r="Q554" s="82"/>
      <c r="R554" s="82"/>
      <c r="S554" s="82"/>
      <c r="T554" s="82"/>
      <c r="U554" s="82"/>
      <c r="V554" s="82"/>
      <c r="W554" s="82"/>
      <c r="X554" s="82"/>
      <c r="Y554" s="82"/>
      <c r="Z554" s="82"/>
      <c r="AA554" s="82"/>
    </row>
    <row r="555" spans="1:27" s="81" customFormat="1" x14ac:dyDescent="0.25">
      <c r="A555" s="79"/>
      <c r="B555" s="79"/>
      <c r="C555" s="79"/>
      <c r="D555" s="79"/>
      <c r="E555" s="79"/>
      <c r="F555" s="79"/>
      <c r="G555" s="79"/>
      <c r="H555" s="79"/>
      <c r="I555" s="79"/>
      <c r="J555" s="79"/>
      <c r="K555" s="80"/>
      <c r="P555" s="82"/>
      <c r="Q555" s="82"/>
      <c r="R555" s="82"/>
      <c r="S555" s="82"/>
      <c r="T555" s="82"/>
      <c r="U555" s="82"/>
      <c r="V555" s="82"/>
      <c r="W555" s="82"/>
      <c r="X555" s="82"/>
      <c r="Y555" s="82"/>
      <c r="Z555" s="82"/>
      <c r="AA555" s="82"/>
    </row>
    <row r="556" spans="1:27" s="81" customFormat="1" x14ac:dyDescent="0.25">
      <c r="A556" s="79"/>
      <c r="B556" s="79"/>
      <c r="C556" s="79"/>
      <c r="D556" s="79"/>
      <c r="E556" s="79"/>
      <c r="F556" s="79"/>
      <c r="G556" s="79"/>
      <c r="H556" s="79"/>
      <c r="I556" s="79"/>
      <c r="J556" s="79"/>
      <c r="K556" s="80"/>
      <c r="P556" s="82"/>
      <c r="Q556" s="82"/>
      <c r="R556" s="82"/>
      <c r="S556" s="82"/>
      <c r="T556" s="82"/>
      <c r="U556" s="82"/>
      <c r="V556" s="82"/>
      <c r="W556" s="82"/>
      <c r="X556" s="82"/>
      <c r="Y556" s="82"/>
      <c r="Z556" s="82"/>
      <c r="AA556" s="82"/>
    </row>
    <row r="557" spans="1:27" s="81" customFormat="1" x14ac:dyDescent="0.25">
      <c r="A557" s="79"/>
      <c r="B557" s="79"/>
      <c r="C557" s="79"/>
      <c r="D557" s="79"/>
      <c r="E557" s="79"/>
      <c r="F557" s="79"/>
      <c r="G557" s="79"/>
      <c r="H557" s="79"/>
      <c r="I557" s="79"/>
      <c r="J557" s="79"/>
      <c r="K557" s="80"/>
      <c r="P557" s="82"/>
      <c r="Q557" s="82"/>
      <c r="R557" s="82"/>
      <c r="S557" s="82"/>
      <c r="T557" s="82"/>
      <c r="U557" s="82"/>
      <c r="V557" s="82"/>
      <c r="W557" s="82"/>
      <c r="X557" s="82"/>
      <c r="Y557" s="82"/>
      <c r="Z557" s="82"/>
      <c r="AA557" s="82"/>
    </row>
    <row r="558" spans="1:27" s="81" customFormat="1" x14ac:dyDescent="0.25">
      <c r="A558" s="79"/>
      <c r="B558" s="79"/>
      <c r="C558" s="79"/>
      <c r="D558" s="79"/>
      <c r="E558" s="79"/>
      <c r="F558" s="79"/>
      <c r="G558" s="79"/>
      <c r="H558" s="79"/>
      <c r="I558" s="79"/>
      <c r="J558" s="79"/>
      <c r="K558" s="80"/>
      <c r="P558" s="82"/>
      <c r="Q558" s="82"/>
      <c r="R558" s="82"/>
      <c r="S558" s="82"/>
      <c r="T558" s="82"/>
      <c r="U558" s="82"/>
      <c r="V558" s="82"/>
      <c r="W558" s="82"/>
      <c r="X558" s="82"/>
      <c r="Y558" s="82"/>
      <c r="Z558" s="82"/>
      <c r="AA558" s="82"/>
    </row>
    <row r="559" spans="1:27" s="81" customFormat="1" x14ac:dyDescent="0.25">
      <c r="A559" s="79"/>
      <c r="B559" s="79"/>
      <c r="C559" s="79"/>
      <c r="D559" s="79"/>
      <c r="E559" s="79"/>
      <c r="F559" s="79"/>
      <c r="G559" s="79"/>
      <c r="H559" s="79"/>
      <c r="I559" s="79"/>
      <c r="J559" s="79"/>
      <c r="K559" s="80"/>
      <c r="P559" s="82"/>
      <c r="Q559" s="82"/>
      <c r="R559" s="82"/>
      <c r="S559" s="82"/>
      <c r="T559" s="82"/>
      <c r="U559" s="82"/>
      <c r="V559" s="82"/>
      <c r="W559" s="82"/>
      <c r="X559" s="82"/>
      <c r="Y559" s="82"/>
      <c r="Z559" s="82"/>
      <c r="AA559" s="82"/>
    </row>
    <row r="560" spans="1:27" s="81" customFormat="1" x14ac:dyDescent="0.25">
      <c r="A560" s="79"/>
      <c r="B560" s="79"/>
      <c r="C560" s="79"/>
      <c r="D560" s="79"/>
      <c r="E560" s="79"/>
      <c r="F560" s="79"/>
      <c r="G560" s="79"/>
      <c r="H560" s="79"/>
      <c r="I560" s="79"/>
      <c r="J560" s="79"/>
      <c r="K560" s="80"/>
      <c r="P560" s="82"/>
      <c r="Q560" s="82"/>
      <c r="R560" s="82"/>
      <c r="S560" s="82"/>
      <c r="T560" s="82"/>
      <c r="U560" s="82"/>
      <c r="V560" s="82"/>
      <c r="W560" s="82"/>
      <c r="X560" s="82"/>
      <c r="Y560" s="82"/>
      <c r="Z560" s="82"/>
      <c r="AA560" s="82"/>
    </row>
    <row r="561" spans="1:27" s="81" customFormat="1" x14ac:dyDescent="0.25">
      <c r="A561" s="79"/>
      <c r="B561" s="79"/>
      <c r="C561" s="79"/>
      <c r="D561" s="79"/>
      <c r="E561" s="79"/>
      <c r="F561" s="79"/>
      <c r="G561" s="79"/>
      <c r="H561" s="79"/>
      <c r="I561" s="79"/>
      <c r="J561" s="79"/>
      <c r="K561" s="80"/>
      <c r="P561" s="82"/>
      <c r="Q561" s="82"/>
      <c r="R561" s="82"/>
      <c r="S561" s="82"/>
      <c r="T561" s="82"/>
      <c r="U561" s="82"/>
      <c r="V561" s="82"/>
      <c r="W561" s="82"/>
      <c r="X561" s="82"/>
      <c r="Y561" s="82"/>
      <c r="Z561" s="82"/>
      <c r="AA561" s="82"/>
    </row>
    <row r="562" spans="1:27" s="81" customFormat="1" x14ac:dyDescent="0.25">
      <c r="A562" s="79"/>
      <c r="B562" s="79"/>
      <c r="C562" s="79"/>
      <c r="D562" s="79"/>
      <c r="E562" s="79"/>
      <c r="F562" s="79"/>
      <c r="G562" s="79"/>
      <c r="H562" s="79"/>
      <c r="I562" s="79"/>
      <c r="J562" s="79"/>
      <c r="K562" s="80"/>
      <c r="P562" s="82"/>
      <c r="Q562" s="82"/>
      <c r="R562" s="82"/>
      <c r="S562" s="82"/>
      <c r="T562" s="82"/>
      <c r="U562" s="82"/>
      <c r="V562" s="82"/>
      <c r="W562" s="82"/>
      <c r="X562" s="82"/>
      <c r="Y562" s="82"/>
      <c r="Z562" s="82"/>
      <c r="AA562" s="82"/>
    </row>
    <row r="563" spans="1:27" s="81" customFormat="1" x14ac:dyDescent="0.25">
      <c r="A563" s="79"/>
      <c r="B563" s="79"/>
      <c r="C563" s="79"/>
      <c r="D563" s="79"/>
      <c r="E563" s="79"/>
      <c r="F563" s="79"/>
      <c r="G563" s="79"/>
      <c r="H563" s="79"/>
      <c r="I563" s="79"/>
      <c r="J563" s="79"/>
      <c r="K563" s="80"/>
      <c r="P563" s="82"/>
      <c r="Q563" s="82"/>
      <c r="R563" s="82"/>
      <c r="S563" s="82"/>
      <c r="T563" s="82"/>
      <c r="U563" s="82"/>
      <c r="V563" s="82"/>
      <c r="W563" s="82"/>
      <c r="X563" s="82"/>
      <c r="Y563" s="82"/>
      <c r="Z563" s="82"/>
      <c r="AA563" s="82"/>
    </row>
    <row r="564" spans="1:27" s="81" customFormat="1" x14ac:dyDescent="0.25">
      <c r="A564" s="79"/>
      <c r="B564" s="79"/>
      <c r="C564" s="79"/>
      <c r="D564" s="79"/>
      <c r="E564" s="79"/>
      <c r="F564" s="79"/>
      <c r="G564" s="79"/>
      <c r="H564" s="79"/>
      <c r="I564" s="79"/>
      <c r="J564" s="79"/>
      <c r="K564" s="80"/>
      <c r="P564" s="82"/>
      <c r="Q564" s="82"/>
      <c r="R564" s="82"/>
      <c r="S564" s="82"/>
      <c r="T564" s="82"/>
      <c r="U564" s="82"/>
      <c r="V564" s="82"/>
      <c r="W564" s="82"/>
      <c r="X564" s="82"/>
      <c r="Y564" s="82"/>
      <c r="Z564" s="82"/>
      <c r="AA564" s="82"/>
    </row>
    <row r="565" spans="1:27" s="81" customFormat="1" x14ac:dyDescent="0.25">
      <c r="A565" s="79"/>
      <c r="B565" s="79"/>
      <c r="C565" s="79"/>
      <c r="D565" s="79"/>
      <c r="E565" s="79"/>
      <c r="F565" s="79"/>
      <c r="G565" s="79"/>
      <c r="H565" s="79"/>
      <c r="I565" s="79"/>
      <c r="J565" s="79"/>
      <c r="K565" s="80"/>
      <c r="P565" s="82"/>
      <c r="Q565" s="82"/>
      <c r="R565" s="82"/>
      <c r="S565" s="82"/>
      <c r="T565" s="82"/>
      <c r="U565" s="82"/>
      <c r="V565" s="82"/>
      <c r="W565" s="82"/>
      <c r="X565" s="82"/>
      <c r="Y565" s="82"/>
      <c r="Z565" s="82"/>
      <c r="AA565" s="82"/>
    </row>
    <row r="566" spans="1:27" s="81" customFormat="1" x14ac:dyDescent="0.25">
      <c r="A566" s="79"/>
      <c r="B566" s="79"/>
      <c r="C566" s="79"/>
      <c r="D566" s="79"/>
      <c r="E566" s="79"/>
      <c r="F566" s="79"/>
      <c r="G566" s="79"/>
      <c r="H566" s="79"/>
      <c r="I566" s="79"/>
      <c r="J566" s="79"/>
      <c r="K566" s="80"/>
      <c r="P566" s="82"/>
      <c r="Q566" s="82"/>
      <c r="R566" s="82"/>
      <c r="S566" s="82"/>
      <c r="T566" s="82"/>
      <c r="U566" s="82"/>
      <c r="V566" s="82"/>
      <c r="W566" s="82"/>
      <c r="X566" s="82"/>
      <c r="Y566" s="82"/>
      <c r="Z566" s="82"/>
      <c r="AA566" s="82"/>
    </row>
    <row r="567" spans="1:27" s="81" customFormat="1" x14ac:dyDescent="0.25">
      <c r="A567" s="79"/>
      <c r="B567" s="79"/>
      <c r="C567" s="79"/>
      <c r="D567" s="79"/>
      <c r="E567" s="79"/>
      <c r="F567" s="79"/>
      <c r="G567" s="79"/>
      <c r="H567" s="79"/>
      <c r="I567" s="79"/>
      <c r="J567" s="79"/>
      <c r="K567" s="80"/>
      <c r="P567" s="82"/>
      <c r="Q567" s="82"/>
      <c r="R567" s="82"/>
      <c r="S567" s="82"/>
      <c r="T567" s="82"/>
      <c r="U567" s="82"/>
      <c r="V567" s="82"/>
      <c r="W567" s="82"/>
      <c r="X567" s="82"/>
      <c r="Y567" s="82"/>
      <c r="Z567" s="82"/>
      <c r="AA567" s="82"/>
    </row>
    <row r="568" spans="1:27" s="81" customFormat="1" x14ac:dyDescent="0.25">
      <c r="A568" s="79"/>
      <c r="B568" s="79"/>
      <c r="C568" s="79"/>
      <c r="D568" s="79"/>
      <c r="E568" s="79"/>
      <c r="F568" s="79"/>
      <c r="G568" s="79"/>
      <c r="H568" s="79"/>
      <c r="I568" s="79"/>
      <c r="J568" s="79"/>
      <c r="K568" s="80"/>
      <c r="P568" s="82"/>
      <c r="Q568" s="82"/>
      <c r="R568" s="82"/>
      <c r="S568" s="82"/>
      <c r="T568" s="82"/>
      <c r="U568" s="82"/>
      <c r="V568" s="82"/>
      <c r="W568" s="82"/>
      <c r="X568" s="82"/>
      <c r="Y568" s="82"/>
      <c r="Z568" s="82"/>
      <c r="AA568" s="82"/>
    </row>
    <row r="569" spans="1:27" s="81" customFormat="1" x14ac:dyDescent="0.25">
      <c r="A569" s="79"/>
      <c r="B569" s="79"/>
      <c r="C569" s="79"/>
      <c r="D569" s="79"/>
      <c r="E569" s="79"/>
      <c r="F569" s="79"/>
      <c r="G569" s="79"/>
      <c r="H569" s="79"/>
      <c r="I569" s="79"/>
      <c r="J569" s="79"/>
      <c r="K569" s="80"/>
      <c r="P569" s="82"/>
      <c r="Q569" s="82"/>
      <c r="R569" s="82"/>
      <c r="S569" s="82"/>
      <c r="T569" s="82"/>
      <c r="U569" s="82"/>
      <c r="V569" s="82"/>
      <c r="W569" s="82"/>
      <c r="X569" s="82"/>
      <c r="Y569" s="82"/>
      <c r="Z569" s="82"/>
      <c r="AA569" s="82"/>
    </row>
    <row r="570" spans="1:27" s="81" customFormat="1" x14ac:dyDescent="0.25">
      <c r="A570" s="79"/>
      <c r="B570" s="79"/>
      <c r="C570" s="79"/>
      <c r="D570" s="79"/>
      <c r="E570" s="79"/>
      <c r="F570" s="79"/>
      <c r="G570" s="79"/>
      <c r="H570" s="79"/>
      <c r="I570" s="79"/>
      <c r="J570" s="79"/>
      <c r="K570" s="80"/>
      <c r="P570" s="82"/>
      <c r="Q570" s="82"/>
      <c r="R570" s="82"/>
      <c r="S570" s="82"/>
      <c r="T570" s="82"/>
      <c r="U570" s="82"/>
      <c r="V570" s="82"/>
      <c r="W570" s="82"/>
      <c r="X570" s="82"/>
      <c r="Y570" s="82"/>
      <c r="Z570" s="82"/>
      <c r="AA570" s="82"/>
    </row>
    <row r="571" spans="1:27" s="81" customFormat="1" x14ac:dyDescent="0.25">
      <c r="A571" s="79"/>
      <c r="B571" s="79"/>
      <c r="C571" s="79"/>
      <c r="D571" s="79"/>
      <c r="E571" s="79"/>
      <c r="F571" s="79"/>
      <c r="G571" s="79"/>
      <c r="H571" s="79"/>
      <c r="I571" s="79"/>
      <c r="J571" s="79"/>
      <c r="K571" s="80"/>
      <c r="P571" s="82"/>
      <c r="Q571" s="82"/>
      <c r="R571" s="82"/>
      <c r="S571" s="82"/>
      <c r="T571" s="82"/>
      <c r="U571" s="82"/>
      <c r="V571" s="82"/>
      <c r="W571" s="82"/>
      <c r="X571" s="82"/>
      <c r="Y571" s="82"/>
      <c r="Z571" s="82"/>
      <c r="AA571" s="82"/>
    </row>
    <row r="572" spans="1:27" s="81" customFormat="1" x14ac:dyDescent="0.25">
      <c r="A572" s="79"/>
      <c r="B572" s="79"/>
      <c r="C572" s="79"/>
      <c r="D572" s="79"/>
      <c r="E572" s="79"/>
      <c r="F572" s="79"/>
      <c r="G572" s="79"/>
      <c r="H572" s="79"/>
      <c r="I572" s="79"/>
      <c r="J572" s="79"/>
      <c r="K572" s="80"/>
      <c r="P572" s="82"/>
      <c r="Q572" s="82"/>
      <c r="R572" s="82"/>
      <c r="S572" s="82"/>
      <c r="T572" s="82"/>
      <c r="U572" s="82"/>
      <c r="V572" s="82"/>
      <c r="W572" s="82"/>
      <c r="X572" s="82"/>
      <c r="Y572" s="82"/>
      <c r="Z572" s="82"/>
      <c r="AA572" s="82"/>
    </row>
    <row r="573" spans="1:27" s="81" customFormat="1" x14ac:dyDescent="0.25">
      <c r="A573" s="79"/>
      <c r="B573" s="79"/>
      <c r="C573" s="79"/>
      <c r="D573" s="79"/>
      <c r="E573" s="79"/>
      <c r="F573" s="79"/>
      <c r="G573" s="79"/>
      <c r="H573" s="79"/>
      <c r="I573" s="79"/>
      <c r="J573" s="79"/>
      <c r="K573" s="80"/>
      <c r="P573" s="82"/>
      <c r="Q573" s="82"/>
      <c r="R573" s="82"/>
      <c r="S573" s="82"/>
      <c r="T573" s="82"/>
      <c r="U573" s="82"/>
      <c r="V573" s="82"/>
      <c r="W573" s="82"/>
      <c r="X573" s="82"/>
      <c r="Y573" s="82"/>
      <c r="Z573" s="82"/>
      <c r="AA573" s="82"/>
    </row>
    <row r="574" spans="1:27" s="81" customFormat="1" x14ac:dyDescent="0.25">
      <c r="A574" s="79"/>
      <c r="B574" s="79"/>
      <c r="C574" s="79"/>
      <c r="D574" s="79"/>
      <c r="E574" s="79"/>
      <c r="F574" s="79"/>
      <c r="G574" s="79"/>
      <c r="H574" s="79"/>
      <c r="I574" s="79"/>
      <c r="J574" s="79"/>
      <c r="K574" s="80"/>
      <c r="P574" s="82"/>
      <c r="Q574" s="82"/>
      <c r="R574" s="82"/>
      <c r="S574" s="82"/>
      <c r="T574" s="82"/>
      <c r="U574" s="82"/>
      <c r="V574" s="82"/>
      <c r="W574" s="82"/>
      <c r="X574" s="82"/>
      <c r="Y574" s="82"/>
      <c r="Z574" s="82"/>
      <c r="AA574" s="82"/>
    </row>
    <row r="575" spans="1:27" s="81" customFormat="1" x14ac:dyDescent="0.25">
      <c r="A575" s="79"/>
      <c r="B575" s="79"/>
      <c r="C575" s="79"/>
      <c r="D575" s="79"/>
      <c r="E575" s="79"/>
      <c r="F575" s="79"/>
      <c r="G575" s="79"/>
      <c r="H575" s="79"/>
      <c r="I575" s="79"/>
      <c r="J575" s="79"/>
      <c r="K575" s="80"/>
      <c r="P575" s="82"/>
      <c r="Q575" s="82"/>
      <c r="R575" s="82"/>
      <c r="S575" s="82"/>
      <c r="T575" s="82"/>
      <c r="U575" s="82"/>
      <c r="V575" s="82"/>
      <c r="W575" s="82"/>
      <c r="X575" s="82"/>
      <c r="Y575" s="82"/>
      <c r="Z575" s="82"/>
      <c r="AA575" s="82"/>
    </row>
    <row r="576" spans="1:27" s="81" customFormat="1" x14ac:dyDescent="0.25">
      <c r="A576" s="79"/>
      <c r="B576" s="79"/>
      <c r="C576" s="79"/>
      <c r="D576" s="79"/>
      <c r="E576" s="79"/>
      <c r="F576" s="79"/>
      <c r="G576" s="79"/>
      <c r="H576" s="79"/>
      <c r="I576" s="79"/>
      <c r="J576" s="79"/>
      <c r="K576" s="80"/>
      <c r="P576" s="82"/>
      <c r="Q576" s="82"/>
      <c r="R576" s="82"/>
      <c r="S576" s="82"/>
      <c r="T576" s="82"/>
      <c r="U576" s="82"/>
      <c r="V576" s="82"/>
      <c r="W576" s="82"/>
      <c r="X576" s="82"/>
      <c r="Y576" s="82"/>
      <c r="Z576" s="82"/>
      <c r="AA576" s="82"/>
    </row>
    <row r="577" spans="1:27" s="81" customFormat="1" x14ac:dyDescent="0.25">
      <c r="A577" s="79"/>
      <c r="B577" s="79"/>
      <c r="C577" s="79"/>
      <c r="D577" s="79"/>
      <c r="E577" s="79"/>
      <c r="F577" s="79"/>
      <c r="G577" s="79"/>
      <c r="H577" s="79"/>
      <c r="I577" s="79"/>
      <c r="J577" s="79"/>
      <c r="K577" s="80"/>
      <c r="P577" s="82"/>
      <c r="Q577" s="82"/>
      <c r="R577" s="82"/>
      <c r="S577" s="82"/>
      <c r="T577" s="82"/>
      <c r="U577" s="82"/>
      <c r="V577" s="82"/>
      <c r="W577" s="82"/>
      <c r="X577" s="82"/>
      <c r="Y577" s="82"/>
      <c r="Z577" s="82"/>
      <c r="AA577" s="82"/>
    </row>
    <row r="578" spans="1:27" s="81" customFormat="1" x14ac:dyDescent="0.25">
      <c r="A578" s="79"/>
      <c r="B578" s="79"/>
      <c r="C578" s="79"/>
      <c r="D578" s="79"/>
      <c r="E578" s="79"/>
      <c r="F578" s="79"/>
      <c r="G578" s="79"/>
      <c r="H578" s="79"/>
      <c r="I578" s="79"/>
      <c r="J578" s="79"/>
      <c r="K578" s="80"/>
      <c r="P578" s="82"/>
      <c r="Q578" s="82"/>
      <c r="R578" s="82"/>
      <c r="S578" s="82"/>
      <c r="T578" s="82"/>
      <c r="U578" s="82"/>
      <c r="V578" s="82"/>
      <c r="W578" s="82"/>
      <c r="X578" s="82"/>
      <c r="Y578" s="82"/>
      <c r="Z578" s="82"/>
      <c r="AA578" s="82"/>
    </row>
    <row r="579" spans="1:27" s="81" customFormat="1" x14ac:dyDescent="0.25">
      <c r="A579" s="79"/>
      <c r="B579" s="79"/>
      <c r="C579" s="79"/>
      <c r="D579" s="79"/>
      <c r="E579" s="79"/>
      <c r="F579" s="79"/>
      <c r="G579" s="79"/>
      <c r="H579" s="79"/>
      <c r="I579" s="79"/>
      <c r="J579" s="79"/>
      <c r="K579" s="80"/>
      <c r="P579" s="82"/>
      <c r="Q579" s="82"/>
      <c r="R579" s="82"/>
      <c r="S579" s="82"/>
      <c r="T579" s="82"/>
      <c r="U579" s="82"/>
      <c r="V579" s="82"/>
      <c r="W579" s="82"/>
      <c r="X579" s="82"/>
      <c r="Y579" s="82"/>
      <c r="Z579" s="82"/>
      <c r="AA579" s="82"/>
    </row>
    <row r="580" spans="1:27" s="81" customFormat="1" x14ac:dyDescent="0.25">
      <c r="A580" s="79"/>
      <c r="B580" s="79"/>
      <c r="C580" s="79"/>
      <c r="D580" s="79"/>
      <c r="E580" s="79"/>
      <c r="F580" s="79"/>
      <c r="G580" s="79"/>
      <c r="H580" s="79"/>
      <c r="I580" s="79"/>
      <c r="J580" s="79"/>
      <c r="K580" s="80"/>
      <c r="P580" s="82"/>
      <c r="Q580" s="82"/>
      <c r="R580" s="82"/>
      <c r="S580" s="82"/>
      <c r="T580" s="82"/>
      <c r="U580" s="82"/>
      <c r="V580" s="82"/>
      <c r="W580" s="82"/>
      <c r="X580" s="82"/>
      <c r="Y580" s="82"/>
      <c r="Z580" s="82"/>
      <c r="AA580" s="82"/>
    </row>
    <row r="581" spans="1:27" s="81" customFormat="1" x14ac:dyDescent="0.25">
      <c r="A581" s="79"/>
      <c r="B581" s="79"/>
      <c r="C581" s="79"/>
      <c r="D581" s="79"/>
      <c r="E581" s="79"/>
      <c r="F581" s="79"/>
      <c r="G581" s="79"/>
      <c r="H581" s="79"/>
      <c r="I581" s="79"/>
      <c r="J581" s="79"/>
      <c r="K581" s="80"/>
      <c r="P581" s="82"/>
      <c r="Q581" s="82"/>
      <c r="R581" s="82"/>
      <c r="S581" s="82"/>
      <c r="T581" s="82"/>
      <c r="U581" s="82"/>
      <c r="V581" s="82"/>
      <c r="W581" s="82"/>
      <c r="X581" s="82"/>
      <c r="Y581" s="82"/>
      <c r="Z581" s="82"/>
      <c r="AA581" s="82"/>
    </row>
    <row r="582" spans="1:27" s="81" customFormat="1" x14ac:dyDescent="0.25">
      <c r="A582" s="79"/>
      <c r="B582" s="79"/>
      <c r="C582" s="79"/>
      <c r="D582" s="79"/>
      <c r="E582" s="79"/>
      <c r="F582" s="79"/>
      <c r="G582" s="79"/>
      <c r="H582" s="79"/>
      <c r="I582" s="79"/>
      <c r="J582" s="79"/>
      <c r="K582" s="80"/>
      <c r="P582" s="82"/>
      <c r="Q582" s="82"/>
      <c r="R582" s="82"/>
      <c r="S582" s="82"/>
      <c r="T582" s="82"/>
      <c r="U582" s="82"/>
      <c r="V582" s="82"/>
      <c r="W582" s="82"/>
      <c r="X582" s="82"/>
      <c r="Y582" s="82"/>
      <c r="Z582" s="82"/>
      <c r="AA582" s="82"/>
    </row>
    <row r="583" spans="1:27" s="81" customFormat="1" x14ac:dyDescent="0.25">
      <c r="A583" s="79"/>
      <c r="B583" s="79"/>
      <c r="C583" s="79"/>
      <c r="D583" s="79"/>
      <c r="E583" s="79"/>
      <c r="F583" s="79"/>
      <c r="G583" s="79"/>
      <c r="H583" s="79"/>
      <c r="I583" s="79"/>
      <c r="J583" s="79"/>
      <c r="K583" s="80"/>
      <c r="P583" s="82"/>
      <c r="Q583" s="82"/>
      <c r="R583" s="82"/>
      <c r="S583" s="82"/>
      <c r="T583" s="82"/>
      <c r="U583" s="82"/>
      <c r="V583" s="82"/>
      <c r="W583" s="82"/>
      <c r="X583" s="82"/>
      <c r="Y583" s="82"/>
      <c r="Z583" s="82"/>
      <c r="AA583" s="82"/>
    </row>
    <row r="584" spans="1:27" s="81" customFormat="1" x14ac:dyDescent="0.25">
      <c r="A584" s="79"/>
      <c r="B584" s="79"/>
      <c r="C584" s="79"/>
      <c r="D584" s="79"/>
      <c r="E584" s="79"/>
      <c r="F584" s="79"/>
      <c r="G584" s="79"/>
      <c r="H584" s="79"/>
      <c r="I584" s="79"/>
      <c r="J584" s="79"/>
      <c r="K584" s="80"/>
      <c r="P584" s="82"/>
      <c r="Q584" s="82"/>
      <c r="R584" s="82"/>
      <c r="S584" s="82"/>
      <c r="T584" s="82"/>
      <c r="U584" s="82"/>
      <c r="V584" s="82"/>
      <c r="W584" s="82"/>
      <c r="X584" s="82"/>
      <c r="Y584" s="82"/>
      <c r="Z584" s="82"/>
      <c r="AA584" s="82"/>
    </row>
    <row r="585" spans="1:27" s="81" customFormat="1" x14ac:dyDescent="0.25">
      <c r="A585" s="79"/>
      <c r="B585" s="79"/>
      <c r="C585" s="79"/>
      <c r="D585" s="79"/>
      <c r="E585" s="79"/>
      <c r="F585" s="79"/>
      <c r="G585" s="79"/>
      <c r="H585" s="79"/>
      <c r="I585" s="79"/>
      <c r="J585" s="79"/>
      <c r="K585" s="80"/>
      <c r="P585" s="82"/>
      <c r="Q585" s="82"/>
      <c r="R585" s="82"/>
      <c r="S585" s="82"/>
      <c r="T585" s="82"/>
      <c r="U585" s="82"/>
      <c r="V585" s="82"/>
      <c r="W585" s="82"/>
      <c r="X585" s="82"/>
      <c r="Y585" s="82"/>
      <c r="Z585" s="82"/>
      <c r="AA585" s="82"/>
    </row>
    <row r="586" spans="1:27" s="81" customFormat="1" x14ac:dyDescent="0.25">
      <c r="A586" s="79"/>
      <c r="B586" s="79"/>
      <c r="C586" s="79"/>
      <c r="D586" s="79"/>
      <c r="E586" s="79"/>
      <c r="F586" s="79"/>
      <c r="G586" s="79"/>
      <c r="H586" s="79"/>
      <c r="I586" s="79"/>
      <c r="J586" s="79"/>
      <c r="K586" s="80"/>
      <c r="P586" s="82"/>
      <c r="Q586" s="82"/>
      <c r="R586" s="82"/>
      <c r="S586" s="82"/>
      <c r="T586" s="82"/>
      <c r="U586" s="82"/>
      <c r="V586" s="82"/>
      <c r="W586" s="82"/>
      <c r="X586" s="82"/>
      <c r="Y586" s="82"/>
      <c r="Z586" s="82"/>
      <c r="AA586" s="82"/>
    </row>
    <row r="587" spans="1:27" s="81" customFormat="1" x14ac:dyDescent="0.25">
      <c r="A587" s="79"/>
      <c r="B587" s="79"/>
      <c r="C587" s="79"/>
      <c r="D587" s="79"/>
      <c r="E587" s="79"/>
      <c r="F587" s="79"/>
      <c r="G587" s="79"/>
      <c r="H587" s="79"/>
      <c r="I587" s="79"/>
      <c r="J587" s="79"/>
      <c r="K587" s="80"/>
      <c r="P587" s="82"/>
      <c r="Q587" s="82"/>
      <c r="R587" s="82"/>
      <c r="S587" s="82"/>
      <c r="T587" s="82"/>
      <c r="U587" s="82"/>
      <c r="V587" s="82"/>
      <c r="W587" s="82"/>
      <c r="X587" s="82"/>
      <c r="Y587" s="82"/>
      <c r="Z587" s="82"/>
      <c r="AA587" s="82"/>
    </row>
    <row r="588" spans="1:27" s="81" customFormat="1" x14ac:dyDescent="0.25">
      <c r="A588" s="79"/>
      <c r="B588" s="79"/>
      <c r="C588" s="79"/>
      <c r="D588" s="79"/>
      <c r="E588" s="79"/>
      <c r="F588" s="79"/>
      <c r="G588" s="79"/>
      <c r="H588" s="79"/>
      <c r="I588" s="79"/>
      <c r="J588" s="79"/>
      <c r="K588" s="80"/>
      <c r="P588" s="82"/>
      <c r="Q588" s="82"/>
      <c r="R588" s="82"/>
      <c r="S588" s="82"/>
      <c r="T588" s="82"/>
      <c r="U588" s="82"/>
      <c r="V588" s="82"/>
      <c r="W588" s="82"/>
      <c r="X588" s="82"/>
      <c r="Y588" s="82"/>
      <c r="Z588" s="82"/>
      <c r="AA588" s="82"/>
    </row>
    <row r="589" spans="1:27" s="81" customFormat="1" x14ac:dyDescent="0.25">
      <c r="A589" s="79"/>
      <c r="B589" s="79"/>
      <c r="C589" s="79"/>
      <c r="D589" s="79"/>
      <c r="E589" s="79"/>
      <c r="F589" s="79"/>
      <c r="G589" s="79"/>
      <c r="H589" s="79"/>
      <c r="I589" s="79"/>
      <c r="J589" s="79"/>
      <c r="K589" s="80"/>
      <c r="P589" s="82"/>
      <c r="Q589" s="82"/>
      <c r="R589" s="82"/>
      <c r="S589" s="82"/>
      <c r="T589" s="82"/>
      <c r="U589" s="82"/>
      <c r="V589" s="82"/>
      <c r="W589" s="82"/>
      <c r="X589" s="82"/>
      <c r="Y589" s="82"/>
      <c r="Z589" s="82"/>
      <c r="AA589" s="82"/>
    </row>
    <row r="590" spans="1:27" s="81" customFormat="1" x14ac:dyDescent="0.25">
      <c r="A590" s="79"/>
      <c r="B590" s="79"/>
      <c r="C590" s="79"/>
      <c r="D590" s="79"/>
      <c r="E590" s="79"/>
      <c r="F590" s="79"/>
      <c r="G590" s="79"/>
      <c r="H590" s="79"/>
      <c r="I590" s="79"/>
      <c r="J590" s="79"/>
      <c r="K590" s="80"/>
      <c r="P590" s="82"/>
      <c r="Q590" s="82"/>
      <c r="R590" s="82"/>
      <c r="S590" s="82"/>
      <c r="T590" s="82"/>
      <c r="U590" s="82"/>
      <c r="V590" s="82"/>
      <c r="W590" s="82"/>
      <c r="X590" s="82"/>
      <c r="Y590" s="82"/>
      <c r="Z590" s="82"/>
      <c r="AA590" s="82"/>
    </row>
    <row r="591" spans="1:27" s="81" customFormat="1" x14ac:dyDescent="0.25">
      <c r="A591" s="79"/>
      <c r="B591" s="79"/>
      <c r="C591" s="79"/>
      <c r="D591" s="79"/>
      <c r="E591" s="79"/>
      <c r="F591" s="79"/>
      <c r="G591" s="79"/>
      <c r="H591" s="79"/>
      <c r="I591" s="79"/>
      <c r="J591" s="79"/>
      <c r="K591" s="80"/>
      <c r="P591" s="82"/>
      <c r="Q591" s="82"/>
      <c r="R591" s="82"/>
      <c r="S591" s="82"/>
      <c r="T591" s="82"/>
      <c r="U591" s="82"/>
      <c r="V591" s="82"/>
      <c r="W591" s="82"/>
      <c r="X591" s="82"/>
      <c r="Y591" s="82"/>
      <c r="Z591" s="82"/>
      <c r="AA591" s="82"/>
    </row>
    <row r="592" spans="1:27" s="81" customFormat="1" x14ac:dyDescent="0.25">
      <c r="A592" s="79"/>
      <c r="B592" s="79"/>
      <c r="C592" s="79"/>
      <c r="D592" s="79"/>
      <c r="E592" s="79"/>
      <c r="F592" s="79"/>
      <c r="G592" s="79"/>
      <c r="H592" s="79"/>
      <c r="I592" s="79"/>
      <c r="J592" s="79"/>
      <c r="K592" s="80"/>
      <c r="P592" s="82"/>
      <c r="Q592" s="82"/>
      <c r="R592" s="82"/>
      <c r="S592" s="82"/>
      <c r="T592" s="82"/>
      <c r="U592" s="82"/>
      <c r="V592" s="82"/>
      <c r="W592" s="82"/>
      <c r="X592" s="82"/>
      <c r="Y592" s="82"/>
      <c r="Z592" s="82"/>
      <c r="AA592" s="82"/>
    </row>
    <row r="593" spans="1:27" s="81" customFormat="1" x14ac:dyDescent="0.25">
      <c r="A593" s="79"/>
      <c r="B593" s="79"/>
      <c r="C593" s="79"/>
      <c r="D593" s="79"/>
      <c r="E593" s="79"/>
      <c r="F593" s="79"/>
      <c r="G593" s="79"/>
      <c r="H593" s="79"/>
      <c r="I593" s="79"/>
      <c r="J593" s="79"/>
      <c r="K593" s="80"/>
      <c r="P593" s="82"/>
      <c r="Q593" s="82"/>
      <c r="R593" s="82"/>
      <c r="S593" s="82"/>
      <c r="T593" s="82"/>
      <c r="U593" s="82"/>
      <c r="V593" s="82"/>
      <c r="W593" s="82"/>
      <c r="X593" s="82"/>
      <c r="Y593" s="82"/>
      <c r="Z593" s="82"/>
      <c r="AA593" s="82"/>
    </row>
    <row r="594" spans="1:27" s="81" customFormat="1" x14ac:dyDescent="0.25">
      <c r="A594" s="79"/>
      <c r="B594" s="79"/>
      <c r="C594" s="79"/>
      <c r="D594" s="79"/>
      <c r="E594" s="79"/>
      <c r="F594" s="79"/>
      <c r="G594" s="79"/>
      <c r="H594" s="79"/>
      <c r="I594" s="79"/>
      <c r="J594" s="79"/>
      <c r="K594" s="80"/>
      <c r="P594" s="82"/>
      <c r="Q594" s="82"/>
      <c r="R594" s="82"/>
      <c r="S594" s="82"/>
      <c r="T594" s="82"/>
      <c r="U594" s="82"/>
      <c r="V594" s="82"/>
      <c r="W594" s="82"/>
      <c r="X594" s="82"/>
      <c r="Y594" s="82"/>
      <c r="Z594" s="82"/>
      <c r="AA594" s="82"/>
    </row>
    <row r="595" spans="1:27" s="81" customFormat="1" x14ac:dyDescent="0.25">
      <c r="A595" s="79"/>
      <c r="B595" s="79"/>
      <c r="C595" s="79"/>
      <c r="D595" s="79"/>
      <c r="E595" s="79"/>
      <c r="F595" s="79"/>
      <c r="G595" s="79"/>
      <c r="H595" s="79"/>
      <c r="I595" s="79"/>
      <c r="J595" s="79"/>
      <c r="K595" s="80"/>
      <c r="P595" s="82"/>
      <c r="Q595" s="82"/>
      <c r="R595" s="82"/>
      <c r="S595" s="82"/>
      <c r="T595" s="82"/>
      <c r="U595" s="82"/>
      <c r="V595" s="82"/>
      <c r="W595" s="82"/>
      <c r="X595" s="82"/>
      <c r="Y595" s="82"/>
      <c r="Z595" s="82"/>
      <c r="AA595" s="82"/>
    </row>
    <row r="596" spans="1:27" s="81" customFormat="1" x14ac:dyDescent="0.25">
      <c r="A596" s="79"/>
      <c r="B596" s="79"/>
      <c r="C596" s="79"/>
      <c r="D596" s="79"/>
      <c r="E596" s="79"/>
      <c r="F596" s="79"/>
      <c r="G596" s="79"/>
      <c r="H596" s="79"/>
      <c r="I596" s="79"/>
      <c r="J596" s="79"/>
      <c r="K596" s="80"/>
      <c r="P596" s="82"/>
      <c r="Q596" s="82"/>
      <c r="R596" s="82"/>
      <c r="S596" s="82"/>
      <c r="T596" s="82"/>
      <c r="U596" s="82"/>
      <c r="V596" s="82"/>
      <c r="W596" s="82"/>
      <c r="X596" s="82"/>
      <c r="Y596" s="82"/>
      <c r="Z596" s="82"/>
      <c r="AA596" s="82"/>
    </row>
    <row r="597" spans="1:27" s="81" customFormat="1" x14ac:dyDescent="0.25">
      <c r="A597" s="79"/>
      <c r="B597" s="79"/>
      <c r="C597" s="79"/>
      <c r="D597" s="79"/>
      <c r="E597" s="79"/>
      <c r="F597" s="79"/>
      <c r="G597" s="79"/>
      <c r="H597" s="79"/>
      <c r="I597" s="79"/>
      <c r="J597" s="79"/>
      <c r="K597" s="80"/>
      <c r="P597" s="82"/>
      <c r="Q597" s="82"/>
      <c r="R597" s="82"/>
      <c r="S597" s="82"/>
      <c r="T597" s="82"/>
      <c r="U597" s="82"/>
      <c r="V597" s="82"/>
      <c r="W597" s="82"/>
      <c r="X597" s="82"/>
      <c r="Y597" s="82"/>
      <c r="Z597" s="82"/>
      <c r="AA597" s="82"/>
    </row>
    <row r="598" spans="1:27" s="81" customFormat="1" x14ac:dyDescent="0.25">
      <c r="A598" s="79"/>
      <c r="B598" s="79"/>
      <c r="C598" s="79"/>
      <c r="D598" s="79"/>
      <c r="E598" s="79"/>
      <c r="F598" s="79"/>
      <c r="G598" s="79"/>
      <c r="H598" s="79"/>
      <c r="I598" s="79"/>
      <c r="J598" s="79"/>
      <c r="K598" s="80"/>
      <c r="P598" s="82"/>
      <c r="Q598" s="82"/>
      <c r="R598" s="82"/>
      <c r="S598" s="82"/>
      <c r="T598" s="82"/>
      <c r="U598" s="82"/>
      <c r="V598" s="82"/>
      <c r="W598" s="82"/>
      <c r="X598" s="82"/>
      <c r="Y598" s="82"/>
      <c r="Z598" s="82"/>
      <c r="AA598" s="82"/>
    </row>
    <row r="599" spans="1:27" s="81" customFormat="1" x14ac:dyDescent="0.25">
      <c r="A599" s="79"/>
      <c r="B599" s="79"/>
      <c r="C599" s="79"/>
      <c r="D599" s="79"/>
      <c r="E599" s="79"/>
      <c r="F599" s="79"/>
      <c r="G599" s="79"/>
      <c r="H599" s="79"/>
      <c r="I599" s="79"/>
      <c r="J599" s="79"/>
      <c r="K599" s="80"/>
      <c r="P599" s="82"/>
      <c r="Q599" s="82"/>
      <c r="R599" s="82"/>
      <c r="S599" s="82"/>
      <c r="T599" s="82"/>
      <c r="U599" s="82"/>
      <c r="V599" s="82"/>
      <c r="W599" s="82"/>
      <c r="X599" s="82"/>
      <c r="Y599" s="82"/>
      <c r="Z599" s="82"/>
      <c r="AA599" s="82"/>
    </row>
    <row r="600" spans="1:27" s="81" customFormat="1" x14ac:dyDescent="0.25">
      <c r="A600" s="79"/>
      <c r="B600" s="79"/>
      <c r="C600" s="79"/>
      <c r="D600" s="79"/>
      <c r="E600" s="79"/>
      <c r="F600" s="79"/>
      <c r="G600" s="79"/>
      <c r="H600" s="79"/>
      <c r="I600" s="79"/>
      <c r="J600" s="79"/>
      <c r="K600" s="80"/>
      <c r="P600" s="82"/>
      <c r="Q600" s="82"/>
      <c r="R600" s="82"/>
      <c r="S600" s="82"/>
      <c r="T600" s="82"/>
      <c r="U600" s="82"/>
      <c r="V600" s="82"/>
      <c r="W600" s="82"/>
      <c r="X600" s="82"/>
      <c r="Y600" s="82"/>
      <c r="Z600" s="82"/>
      <c r="AA600" s="82"/>
    </row>
    <row r="601" spans="1:27" s="81" customFormat="1" x14ac:dyDescent="0.25">
      <c r="A601" s="79"/>
      <c r="B601" s="79"/>
      <c r="C601" s="79"/>
      <c r="D601" s="79"/>
      <c r="E601" s="79"/>
      <c r="F601" s="79"/>
      <c r="G601" s="79"/>
      <c r="H601" s="79"/>
      <c r="I601" s="79"/>
      <c r="J601" s="79"/>
      <c r="K601" s="80"/>
      <c r="P601" s="82"/>
      <c r="Q601" s="82"/>
      <c r="R601" s="82"/>
      <c r="S601" s="82"/>
      <c r="T601" s="82"/>
      <c r="U601" s="82"/>
      <c r="V601" s="82"/>
      <c r="W601" s="82"/>
      <c r="X601" s="82"/>
      <c r="Y601" s="82"/>
      <c r="Z601" s="82"/>
      <c r="AA601" s="82"/>
    </row>
    <row r="602" spans="1:27" s="81" customFormat="1" x14ac:dyDescent="0.25">
      <c r="A602" s="79"/>
      <c r="B602" s="79"/>
      <c r="C602" s="79"/>
      <c r="D602" s="79"/>
      <c r="E602" s="79"/>
      <c r="F602" s="79"/>
      <c r="G602" s="79"/>
      <c r="H602" s="79"/>
      <c r="I602" s="79"/>
      <c r="J602" s="79"/>
      <c r="K602" s="80"/>
      <c r="P602" s="82"/>
      <c r="Q602" s="82"/>
      <c r="R602" s="82"/>
      <c r="S602" s="82"/>
      <c r="T602" s="82"/>
      <c r="U602" s="82"/>
      <c r="V602" s="82"/>
      <c r="W602" s="82"/>
      <c r="X602" s="82"/>
      <c r="Y602" s="82"/>
      <c r="Z602" s="82"/>
      <c r="AA602" s="82"/>
    </row>
    <row r="603" spans="1:27" s="81" customFormat="1" x14ac:dyDescent="0.25">
      <c r="A603" s="79"/>
      <c r="B603" s="79"/>
      <c r="C603" s="79"/>
      <c r="D603" s="79"/>
      <c r="E603" s="79"/>
      <c r="F603" s="79"/>
      <c r="G603" s="79"/>
      <c r="H603" s="79"/>
      <c r="I603" s="79"/>
      <c r="J603" s="79"/>
      <c r="K603" s="80"/>
      <c r="P603" s="82"/>
      <c r="Q603" s="82"/>
      <c r="R603" s="82"/>
      <c r="S603" s="82"/>
      <c r="T603" s="82"/>
      <c r="U603" s="82"/>
      <c r="V603" s="82"/>
      <c r="W603" s="82"/>
      <c r="X603" s="82"/>
      <c r="Y603" s="82"/>
      <c r="Z603" s="82"/>
      <c r="AA603" s="82"/>
    </row>
    <row r="604" spans="1:27" s="81" customFormat="1" x14ac:dyDescent="0.25">
      <c r="A604" s="79"/>
      <c r="B604" s="79"/>
      <c r="C604" s="79"/>
      <c r="D604" s="79"/>
      <c r="E604" s="79"/>
      <c r="F604" s="79"/>
      <c r="G604" s="79"/>
      <c r="H604" s="79"/>
      <c r="I604" s="79"/>
      <c r="J604" s="79"/>
      <c r="K604" s="80"/>
      <c r="P604" s="82"/>
      <c r="Q604" s="82"/>
      <c r="R604" s="82"/>
      <c r="S604" s="82"/>
      <c r="T604" s="82"/>
      <c r="U604" s="82"/>
      <c r="V604" s="82"/>
      <c r="W604" s="82"/>
      <c r="X604" s="82"/>
      <c r="Y604" s="82"/>
      <c r="Z604" s="82"/>
      <c r="AA604" s="82"/>
    </row>
    <row r="605" spans="1:27" s="81" customFormat="1" x14ac:dyDescent="0.25">
      <c r="A605" s="79"/>
      <c r="B605" s="79"/>
      <c r="C605" s="79"/>
      <c r="D605" s="79"/>
      <c r="E605" s="79"/>
      <c r="F605" s="79"/>
      <c r="G605" s="79"/>
      <c r="H605" s="79"/>
      <c r="I605" s="79"/>
      <c r="J605" s="79"/>
      <c r="K605" s="80"/>
      <c r="P605" s="82"/>
      <c r="Q605" s="82"/>
      <c r="R605" s="82"/>
      <c r="S605" s="82"/>
      <c r="T605" s="82"/>
      <c r="U605" s="82"/>
      <c r="V605" s="82"/>
      <c r="W605" s="82"/>
      <c r="X605" s="82"/>
      <c r="Y605" s="82"/>
      <c r="Z605" s="82"/>
      <c r="AA605" s="82"/>
    </row>
    <row r="606" spans="1:27" s="81" customFormat="1" x14ac:dyDescent="0.25">
      <c r="A606" s="79"/>
      <c r="B606" s="79"/>
      <c r="C606" s="79"/>
      <c r="D606" s="79"/>
      <c r="E606" s="79"/>
      <c r="F606" s="79"/>
      <c r="G606" s="79"/>
      <c r="H606" s="79"/>
      <c r="I606" s="79"/>
      <c r="J606" s="79"/>
      <c r="K606" s="80"/>
      <c r="P606" s="82"/>
      <c r="Q606" s="82"/>
      <c r="R606" s="82"/>
      <c r="S606" s="82"/>
      <c r="T606" s="82"/>
      <c r="U606" s="82"/>
      <c r="V606" s="82"/>
      <c r="W606" s="82"/>
      <c r="X606" s="82"/>
      <c r="Y606" s="82"/>
      <c r="Z606" s="82"/>
      <c r="AA606" s="82"/>
    </row>
    <row r="607" spans="1:27" s="81" customFormat="1" x14ac:dyDescent="0.25">
      <c r="A607" s="79"/>
      <c r="B607" s="79"/>
      <c r="C607" s="79"/>
      <c r="D607" s="79"/>
      <c r="E607" s="79"/>
      <c r="F607" s="79"/>
      <c r="G607" s="79"/>
      <c r="H607" s="79"/>
      <c r="I607" s="79"/>
      <c r="J607" s="79"/>
      <c r="K607" s="80"/>
      <c r="P607" s="82"/>
      <c r="Q607" s="82"/>
      <c r="R607" s="82"/>
      <c r="S607" s="82"/>
      <c r="T607" s="82"/>
      <c r="U607" s="82"/>
      <c r="V607" s="82"/>
      <c r="W607" s="82"/>
      <c r="X607" s="82"/>
      <c r="Y607" s="82"/>
      <c r="Z607" s="82"/>
      <c r="AA607" s="82"/>
    </row>
    <row r="608" spans="1:27" s="81" customFormat="1" x14ac:dyDescent="0.25">
      <c r="A608" s="79"/>
      <c r="B608" s="79"/>
      <c r="C608" s="79"/>
      <c r="D608" s="79"/>
      <c r="E608" s="79"/>
      <c r="F608" s="79"/>
      <c r="G608" s="79"/>
      <c r="H608" s="79"/>
      <c r="I608" s="79"/>
      <c r="J608" s="79"/>
      <c r="K608" s="80"/>
      <c r="P608" s="82"/>
      <c r="Q608" s="82"/>
      <c r="R608" s="82"/>
      <c r="S608" s="82"/>
      <c r="T608" s="82"/>
      <c r="U608" s="82"/>
      <c r="V608" s="82"/>
      <c r="W608" s="82"/>
      <c r="X608" s="82"/>
      <c r="Y608" s="82"/>
      <c r="Z608" s="82"/>
      <c r="AA608" s="82"/>
    </row>
    <row r="609" spans="1:27" s="81" customFormat="1" x14ac:dyDescent="0.25">
      <c r="A609" s="79"/>
      <c r="B609" s="79"/>
      <c r="C609" s="79"/>
      <c r="D609" s="79"/>
      <c r="E609" s="79"/>
      <c r="F609" s="79"/>
      <c r="G609" s="79"/>
      <c r="H609" s="79"/>
      <c r="I609" s="79"/>
      <c r="J609" s="79"/>
      <c r="K609" s="80"/>
      <c r="P609" s="82"/>
      <c r="Q609" s="82"/>
      <c r="R609" s="82"/>
      <c r="S609" s="82"/>
      <c r="T609" s="82"/>
      <c r="U609" s="82"/>
      <c r="V609" s="82"/>
      <c r="W609" s="82"/>
      <c r="X609" s="82"/>
      <c r="Y609" s="82"/>
      <c r="Z609" s="82"/>
      <c r="AA609" s="82"/>
    </row>
    <row r="610" spans="1:27" s="81" customFormat="1" x14ac:dyDescent="0.25">
      <c r="A610" s="79"/>
      <c r="B610" s="79"/>
      <c r="C610" s="79"/>
      <c r="D610" s="79"/>
      <c r="E610" s="79"/>
      <c r="F610" s="79"/>
      <c r="G610" s="79"/>
      <c r="H610" s="79"/>
      <c r="I610" s="79"/>
      <c r="J610" s="79"/>
      <c r="K610" s="80"/>
      <c r="P610" s="82"/>
      <c r="Q610" s="82"/>
      <c r="R610" s="82"/>
      <c r="S610" s="82"/>
      <c r="T610" s="82"/>
      <c r="U610" s="82"/>
      <c r="V610" s="82"/>
      <c r="W610" s="82"/>
      <c r="X610" s="82"/>
      <c r="Y610" s="82"/>
      <c r="Z610" s="82"/>
      <c r="AA610" s="82"/>
    </row>
    <row r="611" spans="1:27" s="81" customFormat="1" x14ac:dyDescent="0.25">
      <c r="A611" s="79"/>
      <c r="B611" s="79"/>
      <c r="C611" s="79"/>
      <c r="D611" s="79"/>
      <c r="E611" s="79"/>
      <c r="F611" s="79"/>
      <c r="G611" s="79"/>
      <c r="H611" s="79"/>
      <c r="I611" s="79"/>
      <c r="J611" s="79"/>
      <c r="K611" s="80"/>
      <c r="P611" s="82"/>
      <c r="Q611" s="82"/>
      <c r="R611" s="82"/>
      <c r="S611" s="82"/>
      <c r="T611" s="82"/>
      <c r="U611" s="82"/>
      <c r="V611" s="82"/>
      <c r="W611" s="82"/>
      <c r="X611" s="82"/>
      <c r="Y611" s="82"/>
      <c r="Z611" s="82"/>
      <c r="AA611" s="82"/>
    </row>
    <row r="612" spans="1:27" s="81" customFormat="1" x14ac:dyDescent="0.25">
      <c r="A612" s="79"/>
      <c r="B612" s="79"/>
      <c r="C612" s="79"/>
      <c r="D612" s="79"/>
      <c r="E612" s="79"/>
      <c r="F612" s="79"/>
      <c r="G612" s="79"/>
      <c r="H612" s="79"/>
      <c r="I612" s="79"/>
      <c r="J612" s="79"/>
      <c r="K612" s="80"/>
      <c r="P612" s="82"/>
      <c r="Q612" s="82"/>
      <c r="R612" s="82"/>
      <c r="S612" s="82"/>
      <c r="T612" s="82"/>
      <c r="U612" s="82"/>
      <c r="V612" s="82"/>
      <c r="W612" s="82"/>
      <c r="X612" s="82"/>
      <c r="Y612" s="82"/>
      <c r="Z612" s="82"/>
      <c r="AA612" s="82"/>
    </row>
    <row r="613" spans="1:27" s="81" customFormat="1" x14ac:dyDescent="0.25">
      <c r="A613" s="79"/>
      <c r="B613" s="79"/>
      <c r="C613" s="79"/>
      <c r="D613" s="79"/>
      <c r="E613" s="79"/>
      <c r="F613" s="79"/>
      <c r="G613" s="79"/>
      <c r="H613" s="79"/>
      <c r="I613" s="79"/>
      <c r="J613" s="79"/>
      <c r="K613" s="80"/>
      <c r="P613" s="82"/>
      <c r="Q613" s="82"/>
      <c r="R613" s="82"/>
      <c r="S613" s="82"/>
      <c r="T613" s="82"/>
      <c r="U613" s="82"/>
      <c r="V613" s="82"/>
      <c r="W613" s="82"/>
      <c r="X613" s="82"/>
      <c r="Y613" s="82"/>
      <c r="Z613" s="82"/>
      <c r="AA613" s="82"/>
    </row>
    <row r="614" spans="1:27" s="81" customFormat="1" x14ac:dyDescent="0.25">
      <c r="A614" s="79"/>
      <c r="B614" s="79"/>
      <c r="C614" s="79"/>
      <c r="D614" s="79"/>
      <c r="E614" s="79"/>
      <c r="F614" s="79"/>
      <c r="G614" s="79"/>
      <c r="H614" s="79"/>
      <c r="I614" s="79"/>
      <c r="J614" s="79"/>
      <c r="K614" s="80"/>
      <c r="P614" s="82"/>
      <c r="Q614" s="82"/>
      <c r="R614" s="82"/>
      <c r="S614" s="82"/>
      <c r="T614" s="82"/>
      <c r="U614" s="82"/>
      <c r="V614" s="82"/>
      <c r="W614" s="82"/>
      <c r="X614" s="82"/>
      <c r="Y614" s="82"/>
      <c r="Z614" s="82"/>
      <c r="AA614" s="82"/>
    </row>
    <row r="615" spans="1:27" s="81" customFormat="1" x14ac:dyDescent="0.25">
      <c r="A615" s="79"/>
      <c r="B615" s="79"/>
      <c r="C615" s="79"/>
      <c r="D615" s="79"/>
      <c r="E615" s="79"/>
      <c r="F615" s="79"/>
      <c r="G615" s="79"/>
      <c r="H615" s="79"/>
      <c r="I615" s="79"/>
      <c r="J615" s="79"/>
      <c r="K615" s="80"/>
      <c r="P615" s="82"/>
      <c r="Q615" s="82"/>
      <c r="R615" s="82"/>
      <c r="S615" s="82"/>
      <c r="T615" s="82"/>
      <c r="U615" s="82"/>
      <c r="V615" s="82"/>
      <c r="W615" s="82"/>
      <c r="X615" s="82"/>
      <c r="Y615" s="82"/>
      <c r="Z615" s="82"/>
      <c r="AA615" s="82"/>
    </row>
    <row r="616" spans="1:27" s="81" customFormat="1" x14ac:dyDescent="0.25">
      <c r="A616" s="79"/>
      <c r="B616" s="79"/>
      <c r="C616" s="79"/>
      <c r="D616" s="79"/>
      <c r="E616" s="79"/>
      <c r="F616" s="79"/>
      <c r="G616" s="79"/>
      <c r="H616" s="79"/>
      <c r="I616" s="79"/>
      <c r="J616" s="79"/>
      <c r="K616" s="80"/>
      <c r="P616" s="82"/>
      <c r="Q616" s="82"/>
      <c r="R616" s="82"/>
      <c r="S616" s="82"/>
      <c r="T616" s="82"/>
      <c r="U616" s="82"/>
      <c r="V616" s="82"/>
      <c r="W616" s="82"/>
      <c r="X616" s="82"/>
      <c r="Y616" s="82"/>
      <c r="Z616" s="82"/>
      <c r="AA616" s="82"/>
    </row>
    <row r="617" spans="1:27" s="81" customFormat="1" x14ac:dyDescent="0.25">
      <c r="A617" s="79"/>
      <c r="B617" s="79"/>
      <c r="C617" s="79"/>
      <c r="D617" s="79"/>
      <c r="E617" s="79"/>
      <c r="F617" s="79"/>
      <c r="G617" s="79"/>
      <c r="H617" s="79"/>
      <c r="I617" s="79"/>
      <c r="J617" s="79"/>
      <c r="K617" s="80"/>
      <c r="P617" s="82"/>
      <c r="Q617" s="82"/>
      <c r="R617" s="82"/>
      <c r="S617" s="82"/>
      <c r="T617" s="82"/>
      <c r="U617" s="82"/>
      <c r="V617" s="82"/>
      <c r="W617" s="82"/>
      <c r="X617" s="82"/>
      <c r="Y617" s="82"/>
      <c r="Z617" s="82"/>
      <c r="AA617" s="82"/>
    </row>
    <row r="618" spans="1:27" s="81" customFormat="1" x14ac:dyDescent="0.25">
      <c r="A618" s="79"/>
      <c r="B618" s="79"/>
      <c r="C618" s="79"/>
      <c r="D618" s="79"/>
      <c r="E618" s="79"/>
      <c r="F618" s="79"/>
      <c r="G618" s="79"/>
      <c r="H618" s="79"/>
      <c r="I618" s="79"/>
      <c r="J618" s="79"/>
      <c r="K618" s="80"/>
      <c r="P618" s="82"/>
      <c r="Q618" s="82"/>
      <c r="R618" s="82"/>
      <c r="S618" s="82"/>
      <c r="T618" s="82"/>
      <c r="U618" s="82"/>
      <c r="V618" s="82"/>
      <c r="W618" s="82"/>
      <c r="X618" s="82"/>
      <c r="Y618" s="82"/>
      <c r="Z618" s="82"/>
      <c r="AA618" s="82"/>
    </row>
    <row r="619" spans="1:27" s="81" customFormat="1" x14ac:dyDescent="0.25">
      <c r="A619" s="79"/>
      <c r="B619" s="79"/>
      <c r="C619" s="79"/>
      <c r="D619" s="79"/>
      <c r="E619" s="79"/>
      <c r="F619" s="79"/>
      <c r="G619" s="79"/>
      <c r="H619" s="79"/>
      <c r="I619" s="79"/>
      <c r="J619" s="79"/>
      <c r="K619" s="80"/>
      <c r="P619" s="82"/>
      <c r="Q619" s="82"/>
      <c r="R619" s="82"/>
      <c r="S619" s="82"/>
      <c r="T619" s="82"/>
      <c r="U619" s="82"/>
      <c r="V619" s="82"/>
      <c r="W619" s="82"/>
      <c r="X619" s="82"/>
      <c r="Y619" s="82"/>
      <c r="Z619" s="82"/>
      <c r="AA619" s="82"/>
    </row>
    <row r="620" spans="1:27" s="81" customFormat="1" x14ac:dyDescent="0.25">
      <c r="A620" s="79"/>
      <c r="B620" s="79"/>
      <c r="C620" s="79"/>
      <c r="D620" s="79"/>
      <c r="E620" s="79"/>
      <c r="F620" s="79"/>
      <c r="G620" s="79"/>
      <c r="H620" s="79"/>
      <c r="I620" s="79"/>
      <c r="J620" s="79"/>
      <c r="K620" s="80"/>
      <c r="P620" s="82"/>
      <c r="Q620" s="82"/>
      <c r="R620" s="82"/>
      <c r="S620" s="82"/>
      <c r="T620" s="82"/>
      <c r="U620" s="82"/>
      <c r="V620" s="82"/>
      <c r="W620" s="82"/>
      <c r="X620" s="82"/>
      <c r="Y620" s="82"/>
      <c r="Z620" s="82"/>
      <c r="AA620" s="82"/>
    </row>
    <row r="621" spans="1:27" s="81" customFormat="1" x14ac:dyDescent="0.25">
      <c r="A621" s="79"/>
      <c r="B621" s="79"/>
      <c r="C621" s="79"/>
      <c r="D621" s="79"/>
      <c r="E621" s="79"/>
      <c r="F621" s="79"/>
      <c r="G621" s="79"/>
      <c r="H621" s="79"/>
      <c r="I621" s="79"/>
      <c r="J621" s="79"/>
      <c r="K621" s="80"/>
      <c r="P621" s="82"/>
      <c r="Q621" s="82"/>
      <c r="R621" s="82"/>
      <c r="S621" s="82"/>
      <c r="T621" s="82"/>
      <c r="U621" s="82"/>
      <c r="V621" s="82"/>
      <c r="W621" s="82"/>
      <c r="X621" s="82"/>
      <c r="Y621" s="82"/>
      <c r="Z621" s="82"/>
      <c r="AA621" s="82"/>
    </row>
    <row r="622" spans="1:27" s="81" customFormat="1" x14ac:dyDescent="0.25">
      <c r="A622" s="79"/>
      <c r="B622" s="79"/>
      <c r="C622" s="79"/>
      <c r="D622" s="79"/>
      <c r="E622" s="79"/>
      <c r="F622" s="79"/>
      <c r="G622" s="79"/>
      <c r="H622" s="79"/>
      <c r="I622" s="79"/>
      <c r="J622" s="79"/>
      <c r="K622" s="80"/>
      <c r="P622" s="82"/>
      <c r="Q622" s="82"/>
      <c r="R622" s="82"/>
      <c r="S622" s="82"/>
      <c r="T622" s="82"/>
      <c r="U622" s="82"/>
      <c r="V622" s="82"/>
      <c r="W622" s="82"/>
      <c r="X622" s="82"/>
      <c r="Y622" s="82"/>
      <c r="Z622" s="82"/>
      <c r="AA622" s="82"/>
    </row>
    <row r="623" spans="1:27" s="81" customFormat="1" x14ac:dyDescent="0.25">
      <c r="A623" s="79"/>
      <c r="B623" s="79"/>
      <c r="C623" s="79"/>
      <c r="D623" s="79"/>
      <c r="E623" s="79"/>
      <c r="F623" s="79"/>
      <c r="G623" s="79"/>
      <c r="H623" s="79"/>
      <c r="I623" s="79"/>
      <c r="J623" s="79"/>
      <c r="K623" s="80"/>
      <c r="P623" s="82"/>
      <c r="Q623" s="82"/>
      <c r="R623" s="82"/>
      <c r="S623" s="82"/>
      <c r="T623" s="82"/>
      <c r="U623" s="82"/>
      <c r="V623" s="82"/>
      <c r="W623" s="82"/>
      <c r="X623" s="82"/>
      <c r="Y623" s="82"/>
      <c r="Z623" s="82"/>
      <c r="AA623" s="82"/>
    </row>
    <row r="624" spans="1:27" s="81" customFormat="1" x14ac:dyDescent="0.25">
      <c r="A624" s="79"/>
      <c r="B624" s="79"/>
      <c r="C624" s="79"/>
      <c r="D624" s="79"/>
      <c r="E624" s="79"/>
      <c r="F624" s="79"/>
      <c r="G624" s="79"/>
      <c r="H624" s="79"/>
      <c r="I624" s="79"/>
      <c r="J624" s="79"/>
      <c r="K624" s="80"/>
      <c r="P624" s="82"/>
      <c r="Q624" s="82"/>
      <c r="R624" s="82"/>
      <c r="S624" s="82"/>
      <c r="T624" s="82"/>
      <c r="U624" s="82"/>
      <c r="V624" s="82"/>
      <c r="W624" s="82"/>
      <c r="X624" s="82"/>
      <c r="Y624" s="82"/>
      <c r="Z624" s="82"/>
      <c r="AA624" s="82"/>
    </row>
    <row r="625" spans="1:27" s="81" customFormat="1" x14ac:dyDescent="0.25">
      <c r="A625" s="79"/>
      <c r="B625" s="79"/>
      <c r="C625" s="79"/>
      <c r="D625" s="79"/>
      <c r="E625" s="79"/>
      <c r="F625" s="79"/>
      <c r="G625" s="79"/>
      <c r="H625" s="79"/>
      <c r="I625" s="79"/>
      <c r="J625" s="79"/>
      <c r="K625" s="80"/>
      <c r="P625" s="82"/>
      <c r="Q625" s="82"/>
      <c r="R625" s="82"/>
      <c r="S625" s="82"/>
      <c r="T625" s="82"/>
      <c r="U625" s="82"/>
      <c r="V625" s="82"/>
      <c r="W625" s="82"/>
      <c r="X625" s="82"/>
      <c r="Y625" s="82"/>
      <c r="Z625" s="82"/>
      <c r="AA625" s="82"/>
    </row>
    <row r="626" spans="1:27" s="81" customFormat="1" x14ac:dyDescent="0.25">
      <c r="A626" s="79"/>
      <c r="B626" s="79"/>
      <c r="C626" s="79"/>
      <c r="D626" s="79"/>
      <c r="E626" s="79"/>
      <c r="F626" s="79"/>
      <c r="G626" s="79"/>
      <c r="H626" s="79"/>
      <c r="I626" s="79"/>
      <c r="J626" s="79"/>
      <c r="K626" s="80"/>
      <c r="P626" s="82"/>
      <c r="Q626" s="82"/>
      <c r="R626" s="82"/>
      <c r="S626" s="82"/>
      <c r="T626" s="82"/>
      <c r="U626" s="82"/>
      <c r="V626" s="82"/>
      <c r="W626" s="82"/>
      <c r="X626" s="82"/>
      <c r="Y626" s="82"/>
      <c r="Z626" s="82"/>
      <c r="AA626" s="82"/>
    </row>
    <row r="627" spans="1:27" s="81" customFormat="1" x14ac:dyDescent="0.25">
      <c r="A627" s="79"/>
      <c r="B627" s="79"/>
      <c r="C627" s="79"/>
      <c r="D627" s="79"/>
      <c r="E627" s="79"/>
      <c r="F627" s="79"/>
      <c r="G627" s="79"/>
      <c r="H627" s="79"/>
      <c r="I627" s="79"/>
      <c r="J627" s="79"/>
      <c r="K627" s="80"/>
      <c r="P627" s="82"/>
      <c r="Q627" s="82"/>
      <c r="R627" s="82"/>
      <c r="S627" s="82"/>
      <c r="T627" s="82"/>
      <c r="U627" s="82"/>
      <c r="V627" s="82"/>
      <c r="W627" s="82"/>
      <c r="X627" s="82"/>
      <c r="Y627" s="82"/>
      <c r="Z627" s="82"/>
      <c r="AA627" s="82"/>
    </row>
    <row r="628" spans="1:27" s="81" customFormat="1" x14ac:dyDescent="0.25">
      <c r="A628" s="79"/>
      <c r="B628" s="79"/>
      <c r="C628" s="79"/>
      <c r="D628" s="79"/>
      <c r="E628" s="79"/>
      <c r="F628" s="79"/>
      <c r="G628" s="79"/>
      <c r="H628" s="79"/>
      <c r="I628" s="79"/>
      <c r="J628" s="79"/>
      <c r="K628" s="80"/>
      <c r="P628" s="82"/>
      <c r="Q628" s="82"/>
      <c r="R628" s="82"/>
      <c r="S628" s="82"/>
      <c r="T628" s="82"/>
      <c r="U628" s="82"/>
      <c r="V628" s="82"/>
      <c r="W628" s="82"/>
      <c r="X628" s="82"/>
      <c r="Y628" s="82"/>
      <c r="Z628" s="82"/>
      <c r="AA628" s="82"/>
    </row>
    <row r="629" spans="1:27" s="81" customFormat="1" x14ac:dyDescent="0.25">
      <c r="A629" s="79"/>
      <c r="B629" s="79"/>
      <c r="C629" s="79"/>
      <c r="D629" s="79"/>
      <c r="E629" s="79"/>
      <c r="F629" s="79"/>
      <c r="G629" s="79"/>
      <c r="H629" s="79"/>
      <c r="I629" s="79"/>
      <c r="J629" s="79"/>
      <c r="K629" s="80"/>
      <c r="P629" s="82"/>
      <c r="Q629" s="82"/>
      <c r="R629" s="82"/>
      <c r="S629" s="82"/>
      <c r="T629" s="82"/>
      <c r="U629" s="82"/>
      <c r="V629" s="82"/>
      <c r="W629" s="82"/>
      <c r="X629" s="82"/>
      <c r="Y629" s="82"/>
      <c r="Z629" s="82"/>
      <c r="AA629" s="82"/>
    </row>
    <row r="630" spans="1:27" s="81" customFormat="1" x14ac:dyDescent="0.25">
      <c r="A630" s="79"/>
      <c r="B630" s="79"/>
      <c r="C630" s="79"/>
      <c r="D630" s="79"/>
      <c r="E630" s="79"/>
      <c r="F630" s="79"/>
      <c r="G630" s="79"/>
      <c r="H630" s="79"/>
      <c r="I630" s="79"/>
      <c r="J630" s="79"/>
      <c r="K630" s="80"/>
      <c r="P630" s="82"/>
      <c r="Q630" s="82"/>
      <c r="R630" s="82"/>
      <c r="S630" s="82"/>
      <c r="T630" s="82"/>
      <c r="U630" s="82"/>
      <c r="V630" s="82"/>
      <c r="W630" s="82"/>
      <c r="X630" s="82"/>
      <c r="Y630" s="82"/>
      <c r="Z630" s="82"/>
      <c r="AA630" s="82"/>
    </row>
    <row r="631" spans="1:27" s="81" customFormat="1" x14ac:dyDescent="0.25">
      <c r="A631" s="79"/>
      <c r="B631" s="79"/>
      <c r="C631" s="79"/>
      <c r="D631" s="79"/>
      <c r="E631" s="79"/>
      <c r="F631" s="79"/>
      <c r="G631" s="79"/>
      <c r="H631" s="79"/>
      <c r="I631" s="79"/>
      <c r="J631" s="79"/>
      <c r="K631" s="80"/>
      <c r="P631" s="82"/>
      <c r="Q631" s="82"/>
      <c r="R631" s="82"/>
      <c r="S631" s="82"/>
      <c r="T631" s="82"/>
      <c r="U631" s="82"/>
      <c r="V631" s="82"/>
      <c r="W631" s="82"/>
      <c r="X631" s="82"/>
      <c r="Y631" s="82"/>
      <c r="Z631" s="82"/>
      <c r="AA631" s="82"/>
    </row>
    <row r="632" spans="1:27" s="81" customFormat="1" x14ac:dyDescent="0.25">
      <c r="A632" s="79"/>
      <c r="B632" s="79"/>
      <c r="C632" s="79"/>
      <c r="D632" s="79"/>
      <c r="E632" s="79"/>
      <c r="F632" s="79"/>
      <c r="G632" s="79"/>
      <c r="H632" s="79"/>
      <c r="I632" s="79"/>
      <c r="J632" s="79"/>
      <c r="K632" s="80"/>
      <c r="P632" s="82"/>
      <c r="Q632" s="82"/>
      <c r="R632" s="82"/>
      <c r="S632" s="82"/>
      <c r="T632" s="82"/>
      <c r="U632" s="82"/>
      <c r="V632" s="82"/>
      <c r="W632" s="82"/>
      <c r="X632" s="82"/>
      <c r="Y632" s="82"/>
      <c r="Z632" s="82"/>
      <c r="AA632" s="82"/>
    </row>
    <row r="633" spans="1:27" s="81" customFormat="1" x14ac:dyDescent="0.25">
      <c r="A633" s="79"/>
      <c r="B633" s="79"/>
      <c r="C633" s="79"/>
      <c r="D633" s="79"/>
      <c r="E633" s="79"/>
      <c r="F633" s="79"/>
      <c r="G633" s="79"/>
      <c r="H633" s="79"/>
      <c r="I633" s="79"/>
      <c r="J633" s="79"/>
      <c r="K633" s="80"/>
      <c r="P633" s="82"/>
      <c r="Q633" s="82"/>
      <c r="R633" s="82"/>
      <c r="S633" s="82"/>
      <c r="T633" s="82"/>
      <c r="U633" s="82"/>
      <c r="V633" s="82"/>
      <c r="W633" s="82"/>
      <c r="X633" s="82"/>
      <c r="Y633" s="82"/>
      <c r="Z633" s="82"/>
      <c r="AA633" s="82"/>
    </row>
    <row r="634" spans="1:27" s="81" customFormat="1" x14ac:dyDescent="0.25">
      <c r="A634" s="79"/>
      <c r="B634" s="79"/>
      <c r="C634" s="79"/>
      <c r="D634" s="79"/>
      <c r="E634" s="79"/>
      <c r="F634" s="79"/>
      <c r="G634" s="79"/>
      <c r="H634" s="79"/>
      <c r="I634" s="79"/>
      <c r="J634" s="79"/>
      <c r="K634" s="80"/>
      <c r="P634" s="82"/>
      <c r="Q634" s="82"/>
      <c r="R634" s="82"/>
      <c r="S634" s="82"/>
      <c r="T634" s="82"/>
      <c r="U634" s="82"/>
      <c r="V634" s="82"/>
      <c r="W634" s="82"/>
      <c r="X634" s="82"/>
      <c r="Y634" s="82"/>
      <c r="Z634" s="82"/>
      <c r="AA634" s="82"/>
    </row>
    <row r="635" spans="1:27" s="81" customFormat="1" x14ac:dyDescent="0.25">
      <c r="A635" s="79"/>
      <c r="B635" s="79"/>
      <c r="C635" s="79"/>
      <c r="D635" s="79"/>
      <c r="E635" s="79"/>
      <c r="F635" s="79"/>
      <c r="G635" s="79"/>
      <c r="H635" s="79"/>
      <c r="I635" s="79"/>
      <c r="J635" s="79"/>
      <c r="K635" s="80"/>
      <c r="P635" s="82"/>
      <c r="Q635" s="82"/>
      <c r="R635" s="82"/>
      <c r="S635" s="82"/>
      <c r="T635" s="82"/>
      <c r="U635" s="82"/>
      <c r="V635" s="82"/>
      <c r="W635" s="82"/>
      <c r="X635" s="82"/>
      <c r="Y635" s="82"/>
      <c r="Z635" s="82"/>
      <c r="AA635" s="82"/>
    </row>
    <row r="636" spans="1:27" s="81" customFormat="1" x14ac:dyDescent="0.25">
      <c r="A636" s="79"/>
      <c r="B636" s="79"/>
      <c r="C636" s="79"/>
      <c r="D636" s="79"/>
      <c r="E636" s="79"/>
      <c r="F636" s="79"/>
      <c r="G636" s="79"/>
      <c r="H636" s="79"/>
      <c r="I636" s="79"/>
      <c r="J636" s="79"/>
      <c r="K636" s="80"/>
      <c r="P636" s="82"/>
      <c r="Q636" s="82"/>
      <c r="R636" s="82"/>
      <c r="S636" s="82"/>
      <c r="T636" s="82"/>
      <c r="U636" s="82"/>
      <c r="V636" s="82"/>
      <c r="W636" s="82"/>
      <c r="X636" s="82"/>
      <c r="Y636" s="82"/>
      <c r="Z636" s="82"/>
      <c r="AA636" s="82"/>
    </row>
    <row r="637" spans="1:27" s="81" customFormat="1" x14ac:dyDescent="0.25">
      <c r="A637" s="79"/>
      <c r="B637" s="79"/>
      <c r="C637" s="79"/>
      <c r="D637" s="79"/>
      <c r="E637" s="79"/>
      <c r="F637" s="79"/>
      <c r="G637" s="79"/>
      <c r="H637" s="79"/>
      <c r="I637" s="79"/>
      <c r="J637" s="79"/>
      <c r="K637" s="80"/>
      <c r="P637" s="82"/>
      <c r="Q637" s="82"/>
      <c r="R637" s="82"/>
      <c r="S637" s="82"/>
      <c r="T637" s="82"/>
      <c r="U637" s="82"/>
      <c r="V637" s="82"/>
      <c r="W637" s="82"/>
      <c r="X637" s="82"/>
      <c r="Y637" s="82"/>
      <c r="Z637" s="82"/>
      <c r="AA637" s="82"/>
    </row>
    <row r="638" spans="1:27" s="81" customFormat="1" x14ac:dyDescent="0.25">
      <c r="A638" s="79"/>
      <c r="B638" s="79"/>
      <c r="C638" s="79"/>
      <c r="D638" s="79"/>
      <c r="E638" s="79"/>
      <c r="F638" s="79"/>
      <c r="G638" s="79"/>
      <c r="H638" s="79"/>
      <c r="I638" s="79"/>
      <c r="J638" s="79"/>
      <c r="K638" s="80"/>
      <c r="P638" s="82"/>
      <c r="Q638" s="82"/>
      <c r="R638" s="82"/>
      <c r="S638" s="82"/>
      <c r="T638" s="82"/>
      <c r="U638" s="82"/>
      <c r="V638" s="82"/>
      <c r="W638" s="82"/>
      <c r="X638" s="82"/>
      <c r="Y638" s="82"/>
      <c r="Z638" s="82"/>
      <c r="AA638" s="82"/>
    </row>
    <row r="639" spans="1:27" s="81" customFormat="1" x14ac:dyDescent="0.25">
      <c r="A639" s="79"/>
      <c r="B639" s="79"/>
      <c r="C639" s="79"/>
      <c r="D639" s="79"/>
      <c r="E639" s="79"/>
      <c r="F639" s="79"/>
      <c r="G639" s="79"/>
      <c r="H639" s="79"/>
      <c r="I639" s="79"/>
      <c r="J639" s="79"/>
      <c r="K639" s="80"/>
      <c r="P639" s="82"/>
      <c r="Q639" s="82"/>
      <c r="R639" s="82"/>
      <c r="S639" s="82"/>
      <c r="T639" s="82"/>
      <c r="U639" s="82"/>
      <c r="V639" s="82"/>
      <c r="W639" s="82"/>
      <c r="X639" s="82"/>
      <c r="Y639" s="82"/>
      <c r="Z639" s="82"/>
      <c r="AA639" s="82"/>
    </row>
    <row r="640" spans="1:27" s="81" customFormat="1" x14ac:dyDescent="0.25">
      <c r="A640" s="79"/>
      <c r="B640" s="79"/>
      <c r="C640" s="79"/>
      <c r="D640" s="79"/>
      <c r="E640" s="79"/>
      <c r="F640" s="79"/>
      <c r="G640" s="79"/>
      <c r="H640" s="79"/>
      <c r="I640" s="79"/>
      <c r="J640" s="79"/>
      <c r="K640" s="80"/>
      <c r="P640" s="82"/>
      <c r="Q640" s="82"/>
      <c r="R640" s="82"/>
      <c r="S640" s="82"/>
      <c r="T640" s="82"/>
      <c r="U640" s="82"/>
      <c r="V640" s="82"/>
      <c r="W640" s="82"/>
      <c r="X640" s="82"/>
      <c r="Y640" s="82"/>
      <c r="Z640" s="82"/>
      <c r="AA640" s="82"/>
    </row>
    <row r="641" spans="1:27" s="81" customFormat="1" x14ac:dyDescent="0.25">
      <c r="A641" s="79"/>
      <c r="B641" s="79"/>
      <c r="C641" s="79"/>
      <c r="D641" s="79"/>
      <c r="E641" s="79"/>
      <c r="F641" s="79"/>
      <c r="G641" s="79"/>
      <c r="H641" s="79"/>
      <c r="I641" s="79"/>
      <c r="J641" s="79"/>
      <c r="K641" s="80"/>
      <c r="P641" s="82"/>
      <c r="Q641" s="82"/>
      <c r="R641" s="82"/>
      <c r="S641" s="82"/>
      <c r="T641" s="82"/>
      <c r="U641" s="82"/>
      <c r="V641" s="82"/>
      <c r="W641" s="82"/>
      <c r="X641" s="82"/>
      <c r="Y641" s="82"/>
      <c r="Z641" s="82"/>
      <c r="AA641" s="82"/>
    </row>
    <row r="642" spans="1:27" s="81" customFormat="1" x14ac:dyDescent="0.25">
      <c r="A642" s="79"/>
      <c r="B642" s="79"/>
      <c r="C642" s="79"/>
      <c r="D642" s="79"/>
      <c r="E642" s="79"/>
      <c r="F642" s="79"/>
      <c r="G642" s="79"/>
      <c r="H642" s="79"/>
      <c r="I642" s="79"/>
      <c r="J642" s="79"/>
      <c r="K642" s="80"/>
      <c r="P642" s="82"/>
      <c r="Q642" s="82"/>
      <c r="R642" s="82"/>
      <c r="S642" s="82"/>
      <c r="T642" s="82"/>
      <c r="U642" s="82"/>
      <c r="V642" s="82"/>
      <c r="W642" s="82"/>
      <c r="X642" s="82"/>
      <c r="Y642" s="82"/>
      <c r="Z642" s="82"/>
      <c r="AA642" s="82"/>
    </row>
    <row r="643" spans="1:27" s="81" customFormat="1" x14ac:dyDescent="0.25">
      <c r="A643" s="79"/>
      <c r="B643" s="79"/>
      <c r="C643" s="79"/>
      <c r="D643" s="79"/>
      <c r="E643" s="79"/>
      <c r="F643" s="79"/>
      <c r="G643" s="79"/>
      <c r="H643" s="79"/>
      <c r="I643" s="79"/>
      <c r="J643" s="79"/>
      <c r="K643" s="80"/>
      <c r="P643" s="82"/>
      <c r="Q643" s="82"/>
      <c r="R643" s="82"/>
      <c r="S643" s="82"/>
      <c r="T643" s="82"/>
      <c r="U643" s="82"/>
      <c r="V643" s="82"/>
      <c r="W643" s="82"/>
      <c r="X643" s="82"/>
      <c r="Y643" s="82"/>
      <c r="Z643" s="82"/>
      <c r="AA643" s="82"/>
    </row>
    <row r="644" spans="1:27" s="81" customFormat="1" x14ac:dyDescent="0.25">
      <c r="A644" s="79"/>
      <c r="B644" s="79"/>
      <c r="C644" s="79"/>
      <c r="D644" s="79"/>
      <c r="E644" s="79"/>
      <c r="F644" s="79"/>
      <c r="G644" s="79"/>
      <c r="H644" s="79"/>
      <c r="I644" s="79"/>
      <c r="J644" s="79"/>
      <c r="K644" s="80"/>
      <c r="P644" s="82"/>
      <c r="Q644" s="82"/>
      <c r="R644" s="82"/>
      <c r="S644" s="82"/>
      <c r="T644" s="82"/>
      <c r="U644" s="82"/>
      <c r="V644" s="82"/>
      <c r="W644" s="82"/>
      <c r="X644" s="82"/>
      <c r="Y644" s="82"/>
      <c r="Z644" s="82"/>
      <c r="AA644" s="82"/>
    </row>
    <row r="645" spans="1:27" s="81" customFormat="1" x14ac:dyDescent="0.25">
      <c r="A645" s="79"/>
      <c r="B645" s="79"/>
      <c r="C645" s="79"/>
      <c r="D645" s="79"/>
      <c r="E645" s="79"/>
      <c r="F645" s="79"/>
      <c r="G645" s="79"/>
      <c r="H645" s="79"/>
      <c r="I645" s="79"/>
      <c r="J645" s="79"/>
      <c r="K645" s="80"/>
      <c r="P645" s="82"/>
      <c r="Q645" s="82"/>
      <c r="R645" s="82"/>
      <c r="S645" s="82"/>
      <c r="T645" s="82"/>
      <c r="U645" s="82"/>
      <c r="V645" s="82"/>
      <c r="W645" s="82"/>
      <c r="X645" s="82"/>
      <c r="Y645" s="82"/>
      <c r="Z645" s="82"/>
      <c r="AA645" s="82"/>
    </row>
    <row r="646" spans="1:27" s="81" customFormat="1" x14ac:dyDescent="0.25">
      <c r="A646" s="79"/>
      <c r="B646" s="79"/>
      <c r="C646" s="79"/>
      <c r="D646" s="79"/>
      <c r="E646" s="79"/>
      <c r="F646" s="79"/>
      <c r="G646" s="79"/>
      <c r="H646" s="79"/>
      <c r="I646" s="79"/>
      <c r="J646" s="79"/>
      <c r="K646" s="80"/>
      <c r="P646" s="82"/>
      <c r="Q646" s="82"/>
      <c r="R646" s="82"/>
      <c r="S646" s="82"/>
      <c r="T646" s="82"/>
      <c r="U646" s="82"/>
      <c r="V646" s="82"/>
      <c r="W646" s="82"/>
      <c r="X646" s="82"/>
      <c r="Y646" s="82"/>
      <c r="Z646" s="82"/>
      <c r="AA646" s="82"/>
    </row>
    <row r="647" spans="1:27" s="81" customFormat="1" x14ac:dyDescent="0.25">
      <c r="A647" s="79"/>
      <c r="B647" s="79"/>
      <c r="C647" s="79"/>
      <c r="D647" s="79"/>
      <c r="E647" s="79"/>
      <c r="F647" s="79"/>
      <c r="G647" s="79"/>
      <c r="H647" s="79"/>
      <c r="I647" s="79"/>
      <c r="J647" s="79"/>
      <c r="K647" s="80"/>
      <c r="P647" s="82"/>
      <c r="Q647" s="82"/>
      <c r="R647" s="82"/>
      <c r="S647" s="82"/>
      <c r="T647" s="82"/>
      <c r="U647" s="82"/>
      <c r="V647" s="82"/>
      <c r="W647" s="82"/>
      <c r="X647" s="82"/>
      <c r="Y647" s="82"/>
      <c r="Z647" s="82"/>
      <c r="AA647" s="82"/>
    </row>
    <row r="648" spans="1:27" s="81" customFormat="1" x14ac:dyDescent="0.25">
      <c r="A648" s="79"/>
      <c r="B648" s="79"/>
      <c r="C648" s="79"/>
      <c r="D648" s="79"/>
      <c r="E648" s="79"/>
      <c r="F648" s="79"/>
      <c r="G648" s="79"/>
      <c r="H648" s="79"/>
      <c r="I648" s="79"/>
      <c r="J648" s="79"/>
      <c r="K648" s="80"/>
      <c r="P648" s="82"/>
      <c r="Q648" s="82"/>
      <c r="R648" s="82"/>
      <c r="S648" s="82"/>
      <c r="T648" s="82"/>
      <c r="U648" s="82"/>
      <c r="V648" s="82"/>
      <c r="W648" s="82"/>
      <c r="X648" s="82"/>
      <c r="Y648" s="82"/>
      <c r="Z648" s="82"/>
      <c r="AA648" s="82"/>
    </row>
  </sheetData>
  <sheetProtection formatCells="0" formatColumns="0" formatRows="0" insertColumns="0" insertRows="0" insertHyperlinks="0" deleteColumns="0" deleteRows="0" sort="0" autoFilter="0" pivotTables="0"/>
  <mergeCells count="268">
    <mergeCell ref="A104:C104"/>
    <mergeCell ref="A105:C105"/>
    <mergeCell ref="A97:C97"/>
    <mergeCell ref="A98:C98"/>
    <mergeCell ref="A100:B100"/>
    <mergeCell ref="C100:AA100"/>
    <mergeCell ref="A101:C103"/>
    <mergeCell ref="D101:D103"/>
    <mergeCell ref="E101:E103"/>
    <mergeCell ref="F101:F103"/>
    <mergeCell ref="G101:G103"/>
    <mergeCell ref="H101:H103"/>
    <mergeCell ref="I101:I103"/>
    <mergeCell ref="J101:K101"/>
    <mergeCell ref="L101:W101"/>
    <mergeCell ref="X101:Z102"/>
    <mergeCell ref="AA101:AA102"/>
    <mergeCell ref="J102:J103"/>
    <mergeCell ref="K102:K103"/>
    <mergeCell ref="L102:N102"/>
    <mergeCell ref="O102:Q102"/>
    <mergeCell ref="R102:T102"/>
    <mergeCell ref="U102:W102"/>
    <mergeCell ref="A88:C88"/>
    <mergeCell ref="A89:C89"/>
    <mergeCell ref="A90:C90"/>
    <mergeCell ref="A91:C91"/>
    <mergeCell ref="A93:B93"/>
    <mergeCell ref="C93:AA93"/>
    <mergeCell ref="A94:C96"/>
    <mergeCell ref="D94:D96"/>
    <mergeCell ref="E94:E96"/>
    <mergeCell ref="F94:F96"/>
    <mergeCell ref="G94:G96"/>
    <mergeCell ref="H94:H96"/>
    <mergeCell ref="I94:I96"/>
    <mergeCell ref="J94:K94"/>
    <mergeCell ref="L94:W94"/>
    <mergeCell ref="X94:Z95"/>
    <mergeCell ref="AA94:AA95"/>
    <mergeCell ref="J95:J96"/>
    <mergeCell ref="K95:K96"/>
    <mergeCell ref="L95:N95"/>
    <mergeCell ref="O95:Q95"/>
    <mergeCell ref="R95:T95"/>
    <mergeCell ref="U95:W95"/>
    <mergeCell ref="A81:C81"/>
    <mergeCell ref="A82:C82"/>
    <mergeCell ref="A84:B84"/>
    <mergeCell ref="C84:AA84"/>
    <mergeCell ref="A85:C87"/>
    <mergeCell ref="D85:D87"/>
    <mergeCell ref="E85:E87"/>
    <mergeCell ref="F85:F87"/>
    <mergeCell ref="G85:G87"/>
    <mergeCell ref="H85:H87"/>
    <mergeCell ref="I85:I87"/>
    <mergeCell ref="J85:K85"/>
    <mergeCell ref="L85:W85"/>
    <mergeCell ref="X85:Z86"/>
    <mergeCell ref="AA85:AA86"/>
    <mergeCell ref="J86:J87"/>
    <mergeCell ref="K86:K87"/>
    <mergeCell ref="L86:N86"/>
    <mergeCell ref="O86:Q86"/>
    <mergeCell ref="R86:T86"/>
    <mergeCell ref="U86:W86"/>
    <mergeCell ref="A73:C73"/>
    <mergeCell ref="A74:C74"/>
    <mergeCell ref="A75:C75"/>
    <mergeCell ref="A77:B77"/>
    <mergeCell ref="C77:AA77"/>
    <mergeCell ref="A78:C80"/>
    <mergeCell ref="D78:D80"/>
    <mergeCell ref="E78:E80"/>
    <mergeCell ref="F78:F80"/>
    <mergeCell ref="G78:G80"/>
    <mergeCell ref="H78:H80"/>
    <mergeCell ref="I78:I80"/>
    <mergeCell ref="J78:K78"/>
    <mergeCell ref="L78:W78"/>
    <mergeCell ref="X78:Z79"/>
    <mergeCell ref="AA78:AA79"/>
    <mergeCell ref="J79:J80"/>
    <mergeCell ref="K79:K80"/>
    <mergeCell ref="L79:N79"/>
    <mergeCell ref="O79:Q79"/>
    <mergeCell ref="R79:T79"/>
    <mergeCell ref="U79:W79"/>
    <mergeCell ref="X70:Z71"/>
    <mergeCell ref="AA70:AA71"/>
    <mergeCell ref="J71:J72"/>
    <mergeCell ref="K71:K72"/>
    <mergeCell ref="L71:N71"/>
    <mergeCell ref="O71:Q71"/>
    <mergeCell ref="R71:T71"/>
    <mergeCell ref="U71:W71"/>
    <mergeCell ref="A67:C67"/>
    <mergeCell ref="A70:C72"/>
    <mergeCell ref="D70:D72"/>
    <mergeCell ref="E70:E72"/>
    <mergeCell ref="F70:F72"/>
    <mergeCell ref="G70:G72"/>
    <mergeCell ref="H70:H72"/>
    <mergeCell ref="I70:I72"/>
    <mergeCell ref="J70:K70"/>
    <mergeCell ref="L70:W70"/>
    <mergeCell ref="A48:C48"/>
    <mergeCell ref="A53:C53"/>
    <mergeCell ref="A54:C54"/>
    <mergeCell ref="A58:C58"/>
    <mergeCell ref="O64:Q64"/>
    <mergeCell ref="R64:T64"/>
    <mergeCell ref="U64:W64"/>
    <mergeCell ref="A69:B69"/>
    <mergeCell ref="C69:AA69"/>
    <mergeCell ref="A66:C66"/>
    <mergeCell ref="A62:B62"/>
    <mergeCell ref="A63:C65"/>
    <mergeCell ref="D63:D65"/>
    <mergeCell ref="E63:E65"/>
    <mergeCell ref="F63:F65"/>
    <mergeCell ref="G63:G65"/>
    <mergeCell ref="H63:H65"/>
    <mergeCell ref="I63:I65"/>
    <mergeCell ref="J63:K63"/>
    <mergeCell ref="L63:W63"/>
    <mergeCell ref="X63:Z64"/>
    <mergeCell ref="AA63:AA64"/>
    <mergeCell ref="J64:J65"/>
    <mergeCell ref="K64:K65"/>
    <mergeCell ref="I45:I47"/>
    <mergeCell ref="J45:K45"/>
    <mergeCell ref="L45:W45"/>
    <mergeCell ref="X45:Z46"/>
    <mergeCell ref="A45:C47"/>
    <mergeCell ref="D45:D47"/>
    <mergeCell ref="E45:E47"/>
    <mergeCell ref="F45:F47"/>
    <mergeCell ref="G45:G47"/>
    <mergeCell ref="L39:W39"/>
    <mergeCell ref="A42:C42"/>
    <mergeCell ref="K40:K41"/>
    <mergeCell ref="L40:N40"/>
    <mergeCell ref="O40:Q40"/>
    <mergeCell ref="R40:T40"/>
    <mergeCell ref="U40:W40"/>
    <mergeCell ref="F39:F41"/>
    <mergeCell ref="C62:AA62"/>
    <mergeCell ref="A50:C50"/>
    <mergeCell ref="A52:C52"/>
    <mergeCell ref="A51:C51"/>
    <mergeCell ref="E39:E41"/>
    <mergeCell ref="I39:I41"/>
    <mergeCell ref="J39:K39"/>
    <mergeCell ref="A60:C60"/>
    <mergeCell ref="AA45:AA46"/>
    <mergeCell ref="J46:J47"/>
    <mergeCell ref="K46:K47"/>
    <mergeCell ref="L46:N46"/>
    <mergeCell ref="O46:Q46"/>
    <mergeCell ref="R46:T46"/>
    <mergeCell ref="U46:W46"/>
    <mergeCell ref="H45:H47"/>
    <mergeCell ref="L64:N64"/>
    <mergeCell ref="A1:B2"/>
    <mergeCell ref="Z1:AA1"/>
    <mergeCell ref="Z2:AA2"/>
    <mergeCell ref="C1:W1"/>
    <mergeCell ref="C2:W2"/>
    <mergeCell ref="X1:Y1"/>
    <mergeCell ref="X2:Y2"/>
    <mergeCell ref="C16:M16"/>
    <mergeCell ref="O16:AA16"/>
    <mergeCell ref="A4:B5"/>
    <mergeCell ref="T8:AA8"/>
    <mergeCell ref="I7:I9"/>
    <mergeCell ref="J7:Q7"/>
    <mergeCell ref="C9:H9"/>
    <mergeCell ref="X4:Z5"/>
    <mergeCell ref="C4:W5"/>
    <mergeCell ref="C8:H8"/>
    <mergeCell ref="J8:Q8"/>
    <mergeCell ref="J9:Q9"/>
    <mergeCell ref="R7:S9"/>
    <mergeCell ref="T7:AA7"/>
    <mergeCell ref="AA4:AA5"/>
    <mergeCell ref="C15:M15"/>
    <mergeCell ref="O15:AA15"/>
    <mergeCell ref="T9:AA9"/>
    <mergeCell ref="A11:B16"/>
    <mergeCell ref="C11:M11"/>
    <mergeCell ref="N11:N16"/>
    <mergeCell ref="O11:AA11"/>
    <mergeCell ref="C12:M12"/>
    <mergeCell ref="O12:AA12"/>
    <mergeCell ref="C14:M14"/>
    <mergeCell ref="A7:B9"/>
    <mergeCell ref="C7:H7"/>
    <mergeCell ref="C13:M13"/>
    <mergeCell ref="O14:AA14"/>
    <mergeCell ref="O13:AA13"/>
    <mergeCell ref="C19:AA19"/>
    <mergeCell ref="C20:AA20"/>
    <mergeCell ref="C18:AA18"/>
    <mergeCell ref="C21:AA21"/>
    <mergeCell ref="C24:AA24"/>
    <mergeCell ref="K28:K29"/>
    <mergeCell ref="L28:N28"/>
    <mergeCell ref="O28:Q28"/>
    <mergeCell ref="R28:T28"/>
    <mergeCell ref="C23:AA23"/>
    <mergeCell ref="G27:G29"/>
    <mergeCell ref="E27:E29"/>
    <mergeCell ref="A27:C29"/>
    <mergeCell ref="H27:H29"/>
    <mergeCell ref="X27:Z28"/>
    <mergeCell ref="A18:B24"/>
    <mergeCell ref="A26:B26"/>
    <mergeCell ref="C26:AA26"/>
    <mergeCell ref="I27:I29"/>
    <mergeCell ref="L27:W27"/>
    <mergeCell ref="C22:AA22"/>
    <mergeCell ref="J27:K27"/>
    <mergeCell ref="F27:F29"/>
    <mergeCell ref="AA27:AA28"/>
    <mergeCell ref="D27:D29"/>
    <mergeCell ref="A30:C30"/>
    <mergeCell ref="X39:Z40"/>
    <mergeCell ref="D114:I114"/>
    <mergeCell ref="O114:W114"/>
    <mergeCell ref="A59:C59"/>
    <mergeCell ref="A32:B32"/>
    <mergeCell ref="J28:J29"/>
    <mergeCell ref="U28:W28"/>
    <mergeCell ref="C32:AA32"/>
    <mergeCell ref="A44:B44"/>
    <mergeCell ref="C44:AA44"/>
    <mergeCell ref="A56:C56"/>
    <mergeCell ref="A55:C55"/>
    <mergeCell ref="A57:C57"/>
    <mergeCell ref="AA39:AA40"/>
    <mergeCell ref="J40:J41"/>
    <mergeCell ref="A38:B38"/>
    <mergeCell ref="C38:AA38"/>
    <mergeCell ref="A39:C41"/>
    <mergeCell ref="D39:D41"/>
    <mergeCell ref="G39:G41"/>
    <mergeCell ref="A49:C49"/>
    <mergeCell ref="H39:H41"/>
    <mergeCell ref="AA33:AA34"/>
    <mergeCell ref="J34:J35"/>
    <mergeCell ref="K34:K35"/>
    <mergeCell ref="L34:N34"/>
    <mergeCell ref="O34:Q34"/>
    <mergeCell ref="R34:T34"/>
    <mergeCell ref="U34:W34"/>
    <mergeCell ref="A36:C36"/>
    <mergeCell ref="I33:I35"/>
    <mergeCell ref="J33:K33"/>
    <mergeCell ref="D33:D35"/>
    <mergeCell ref="F33:F35"/>
    <mergeCell ref="E33:E35"/>
    <mergeCell ref="H33:H35"/>
    <mergeCell ref="G33:G35"/>
    <mergeCell ref="A33:C35"/>
    <mergeCell ref="L33:W33"/>
    <mergeCell ref="X33:Z34"/>
  </mergeCells>
  <conditionalFormatting sqref="Z55 Z57 Z60">
    <cfRule type="iconSet" priority="141">
      <iconSet iconSet="3TrafficLights2">
        <cfvo type="percent" val="0"/>
        <cfvo type="num" val="0.7"/>
        <cfvo type="num" val="0.9"/>
      </iconSet>
    </cfRule>
    <cfRule type="cellIs" dxfId="95" priority="142" stopIfTrue="1" operator="greaterThan">
      <formula>0.9</formula>
    </cfRule>
    <cfRule type="cellIs" dxfId="94" priority="143" stopIfTrue="1" operator="between">
      <formula>0.7</formula>
      <formula>0.89</formula>
    </cfRule>
    <cfRule type="cellIs" dxfId="93" priority="144" stopIfTrue="1" operator="between">
      <formula>0</formula>
      <formula>0.69</formula>
    </cfRule>
  </conditionalFormatting>
  <conditionalFormatting sqref="Z48 Z53:Z54">
    <cfRule type="iconSet" priority="97">
      <iconSet iconSet="3TrafficLights2">
        <cfvo type="percent" val="0"/>
        <cfvo type="num" val="0.7"/>
        <cfvo type="num" val="0.9"/>
      </iconSet>
    </cfRule>
    <cfRule type="cellIs" dxfId="92" priority="98" stopIfTrue="1" operator="greaterThan">
      <formula>0.9</formula>
    </cfRule>
    <cfRule type="cellIs" dxfId="91" priority="99" stopIfTrue="1" operator="between">
      <formula>0.7</formula>
      <formula>0.89</formula>
    </cfRule>
    <cfRule type="cellIs" dxfId="90" priority="100" stopIfTrue="1" operator="between">
      <formula>0</formula>
      <formula>0.69</formula>
    </cfRule>
  </conditionalFormatting>
  <conditionalFormatting sqref="Z56">
    <cfRule type="iconSet" priority="93">
      <iconSet iconSet="3TrafficLights2">
        <cfvo type="percent" val="0"/>
        <cfvo type="num" val="0.7"/>
        <cfvo type="num" val="0.9"/>
      </iconSet>
    </cfRule>
    <cfRule type="cellIs" dxfId="89" priority="94" stopIfTrue="1" operator="greaterThan">
      <formula>0.9</formula>
    </cfRule>
    <cfRule type="cellIs" dxfId="88" priority="95" stopIfTrue="1" operator="between">
      <formula>0.7</formula>
      <formula>0.89</formula>
    </cfRule>
    <cfRule type="cellIs" dxfId="87" priority="96" stopIfTrue="1" operator="between">
      <formula>0</formula>
      <formula>0.69</formula>
    </cfRule>
  </conditionalFormatting>
  <conditionalFormatting sqref="Z58">
    <cfRule type="iconSet" priority="89">
      <iconSet iconSet="3TrafficLights2">
        <cfvo type="percent" val="0"/>
        <cfvo type="num" val="0.7"/>
        <cfvo type="num" val="0.9"/>
      </iconSet>
    </cfRule>
    <cfRule type="cellIs" dxfId="86" priority="90" stopIfTrue="1" operator="greaterThan">
      <formula>0.9</formula>
    </cfRule>
    <cfRule type="cellIs" dxfId="85" priority="91" stopIfTrue="1" operator="between">
      <formula>0.7</formula>
      <formula>0.89</formula>
    </cfRule>
    <cfRule type="cellIs" dxfId="84" priority="92" stopIfTrue="1" operator="between">
      <formula>0</formula>
      <formula>0.69</formula>
    </cfRule>
  </conditionalFormatting>
  <conditionalFormatting sqref="Z59">
    <cfRule type="iconSet" priority="81">
      <iconSet iconSet="3TrafficLights2">
        <cfvo type="percent" val="0"/>
        <cfvo type="num" val="0.7"/>
        <cfvo type="num" val="0.9"/>
      </iconSet>
    </cfRule>
    <cfRule type="cellIs" dxfId="83" priority="82" stopIfTrue="1" operator="greaterThan">
      <formula>0.9</formula>
    </cfRule>
    <cfRule type="cellIs" dxfId="82" priority="83" stopIfTrue="1" operator="between">
      <formula>0.7</formula>
      <formula>0.89</formula>
    </cfRule>
    <cfRule type="cellIs" dxfId="81" priority="84" stopIfTrue="1" operator="between">
      <formula>0</formula>
      <formula>0.69</formula>
    </cfRule>
  </conditionalFormatting>
  <conditionalFormatting sqref="Z36">
    <cfRule type="iconSet" priority="233">
      <iconSet iconSet="3TrafficLights2">
        <cfvo type="percent" val="0"/>
        <cfvo type="num" val="0.7"/>
        <cfvo type="num" val="0.9"/>
      </iconSet>
    </cfRule>
    <cfRule type="cellIs" dxfId="80" priority="234" stopIfTrue="1" operator="greaterThan">
      <formula>0.9</formula>
    </cfRule>
    <cfRule type="cellIs" dxfId="79" priority="235" stopIfTrue="1" operator="between">
      <formula>0.7</formula>
      <formula>0.89</formula>
    </cfRule>
    <cfRule type="cellIs" dxfId="78" priority="236" stopIfTrue="1" operator="between">
      <formula>0</formula>
      <formula>0.69</formula>
    </cfRule>
  </conditionalFormatting>
  <conditionalFormatting sqref="Z42">
    <cfRule type="iconSet" priority="237">
      <iconSet iconSet="3TrafficLights2">
        <cfvo type="percent" val="0"/>
        <cfvo type="num" val="0.7"/>
        <cfvo type="num" val="0.9"/>
      </iconSet>
    </cfRule>
    <cfRule type="cellIs" dxfId="77" priority="238" stopIfTrue="1" operator="greaterThan">
      <formula>0.9</formula>
    </cfRule>
    <cfRule type="cellIs" dxfId="76" priority="239" stopIfTrue="1" operator="between">
      <formula>0.7</formula>
      <formula>0.89</formula>
    </cfRule>
    <cfRule type="cellIs" dxfId="75" priority="240" stopIfTrue="1" operator="between">
      <formula>0</formula>
      <formula>0.69</formula>
    </cfRule>
  </conditionalFormatting>
  <conditionalFormatting sqref="Z30">
    <cfRule type="iconSet" priority="241">
      <iconSet iconSet="3TrafficLights2">
        <cfvo type="percent" val="0"/>
        <cfvo type="num" val="0.7"/>
        <cfvo type="num" val="0.9"/>
      </iconSet>
    </cfRule>
    <cfRule type="cellIs" dxfId="74" priority="242" stopIfTrue="1" operator="greaterThan">
      <formula>0.9</formula>
    </cfRule>
    <cfRule type="cellIs" dxfId="73" priority="243" stopIfTrue="1" operator="between">
      <formula>0.7</formula>
      <formula>0.89</formula>
    </cfRule>
    <cfRule type="cellIs" dxfId="72" priority="244" stopIfTrue="1" operator="between">
      <formula>0</formula>
      <formula>0.69</formula>
    </cfRule>
  </conditionalFormatting>
  <conditionalFormatting sqref="Z49">
    <cfRule type="iconSet" priority="53">
      <iconSet iconSet="3TrafficLights2">
        <cfvo type="percent" val="0"/>
        <cfvo type="num" val="0.7"/>
        <cfvo type="num" val="0.9"/>
      </iconSet>
    </cfRule>
    <cfRule type="cellIs" dxfId="71" priority="54" stopIfTrue="1" operator="greaterThan">
      <formula>0.9</formula>
    </cfRule>
    <cfRule type="cellIs" dxfId="70" priority="55" stopIfTrue="1" operator="between">
      <formula>0.7</formula>
      <formula>0.89</formula>
    </cfRule>
    <cfRule type="cellIs" dxfId="69" priority="56" stopIfTrue="1" operator="between">
      <formula>0</formula>
      <formula>0.69</formula>
    </cfRule>
  </conditionalFormatting>
  <conditionalFormatting sqref="Z50">
    <cfRule type="iconSet" priority="49">
      <iconSet iconSet="3TrafficLights2">
        <cfvo type="percent" val="0"/>
        <cfvo type="num" val="0.7"/>
        <cfvo type="num" val="0.9"/>
      </iconSet>
    </cfRule>
    <cfRule type="cellIs" dxfId="68" priority="50" stopIfTrue="1" operator="greaterThan">
      <formula>0.9</formula>
    </cfRule>
    <cfRule type="cellIs" dxfId="67" priority="51" stopIfTrue="1" operator="between">
      <formula>0.7</formula>
      <formula>0.89</formula>
    </cfRule>
    <cfRule type="cellIs" dxfId="66" priority="52" stopIfTrue="1" operator="between">
      <formula>0</formula>
      <formula>0.69</formula>
    </cfRule>
  </conditionalFormatting>
  <conditionalFormatting sqref="Z52">
    <cfRule type="iconSet" priority="45">
      <iconSet iconSet="3TrafficLights2">
        <cfvo type="percent" val="0"/>
        <cfvo type="num" val="0.7"/>
        <cfvo type="num" val="0.9"/>
      </iconSet>
    </cfRule>
    <cfRule type="cellIs" dxfId="65" priority="46" stopIfTrue="1" operator="greaterThan">
      <formula>0.9</formula>
    </cfRule>
    <cfRule type="cellIs" dxfId="64" priority="47" stopIfTrue="1" operator="between">
      <formula>0.7</formula>
      <formula>0.89</formula>
    </cfRule>
    <cfRule type="cellIs" dxfId="63" priority="48" stopIfTrue="1" operator="between">
      <formula>0</formula>
      <formula>0.69</formula>
    </cfRule>
  </conditionalFormatting>
  <conditionalFormatting sqref="Z51">
    <cfRule type="iconSet" priority="41">
      <iconSet iconSet="3TrafficLights2">
        <cfvo type="percent" val="0"/>
        <cfvo type="num" val="0.7"/>
        <cfvo type="num" val="0.9"/>
      </iconSet>
    </cfRule>
    <cfRule type="cellIs" dxfId="62" priority="42" stopIfTrue="1" operator="greaterThan">
      <formula>0.9</formula>
    </cfRule>
    <cfRule type="cellIs" dxfId="61" priority="43" stopIfTrue="1" operator="between">
      <formula>0.7</formula>
      <formula>0.89</formula>
    </cfRule>
    <cfRule type="cellIs" dxfId="60" priority="44" stopIfTrue="1" operator="between">
      <formula>0</formula>
      <formula>0.69</formula>
    </cfRule>
  </conditionalFormatting>
  <conditionalFormatting sqref="Z67">
    <cfRule type="iconSet" priority="29">
      <iconSet iconSet="3TrafficLights2">
        <cfvo type="percent" val="0"/>
        <cfvo type="num" val="0.7"/>
        <cfvo type="num" val="0.9"/>
      </iconSet>
    </cfRule>
    <cfRule type="cellIs" dxfId="59" priority="30" stopIfTrue="1" operator="greaterThan">
      <formula>0.9</formula>
    </cfRule>
    <cfRule type="cellIs" dxfId="58" priority="31" stopIfTrue="1" operator="between">
      <formula>0.7</formula>
      <formula>0.89</formula>
    </cfRule>
    <cfRule type="cellIs" dxfId="57" priority="32" stopIfTrue="1" operator="between">
      <formula>0</formula>
      <formula>0.69</formula>
    </cfRule>
  </conditionalFormatting>
  <conditionalFormatting sqref="Z66">
    <cfRule type="iconSet" priority="25">
      <iconSet iconSet="3TrafficLights2">
        <cfvo type="percent" val="0"/>
        <cfvo type="num" val="0.7"/>
        <cfvo type="num" val="0.9"/>
      </iconSet>
    </cfRule>
    <cfRule type="cellIs" dxfId="56" priority="26" stopIfTrue="1" operator="greaterThan">
      <formula>0.9</formula>
    </cfRule>
    <cfRule type="cellIs" dxfId="55" priority="27" stopIfTrue="1" operator="between">
      <formula>0.7</formula>
      <formula>0.89</formula>
    </cfRule>
    <cfRule type="cellIs" dxfId="54" priority="28" stopIfTrue="1" operator="between">
      <formula>0</formula>
      <formula>0.69</formula>
    </cfRule>
  </conditionalFormatting>
  <conditionalFormatting sqref="Z73:Z75">
    <cfRule type="iconSet" priority="9">
      <iconSet iconSet="3TrafficLights2">
        <cfvo type="percent" val="0"/>
        <cfvo type="num" val="0.7"/>
        <cfvo type="num" val="0.9"/>
      </iconSet>
    </cfRule>
    <cfRule type="cellIs" dxfId="53" priority="10" stopIfTrue="1" operator="greaterThan">
      <formula>0.9</formula>
    </cfRule>
    <cfRule type="cellIs" dxfId="52" priority="11" stopIfTrue="1" operator="between">
      <formula>0.7</formula>
      <formula>0.89</formula>
    </cfRule>
    <cfRule type="cellIs" dxfId="51" priority="12" stopIfTrue="1" operator="between">
      <formula>0</formula>
      <formula>0.69</formula>
    </cfRule>
  </conditionalFormatting>
  <conditionalFormatting sqref="Z88:Z89 Z91">
    <cfRule type="iconSet" priority="5">
      <iconSet iconSet="3TrafficLights2">
        <cfvo type="percent" val="0"/>
        <cfvo type="num" val="0.7"/>
        <cfvo type="num" val="0.9"/>
      </iconSet>
    </cfRule>
    <cfRule type="cellIs" dxfId="50" priority="6" stopIfTrue="1" operator="greaterThan">
      <formula>0.9</formula>
    </cfRule>
    <cfRule type="cellIs" dxfId="49" priority="7" stopIfTrue="1" operator="between">
      <formula>0.7</formula>
      <formula>0.89</formula>
    </cfRule>
    <cfRule type="cellIs" dxfId="48" priority="8" stopIfTrue="1" operator="between">
      <formula>0</formula>
      <formula>0.69</formula>
    </cfRule>
  </conditionalFormatting>
  <conditionalFormatting sqref="Z90">
    <cfRule type="iconSet" priority="1">
      <iconSet iconSet="3TrafficLights2">
        <cfvo type="percent" val="0"/>
        <cfvo type="num" val="0.7"/>
        <cfvo type="num" val="0.9"/>
      </iconSet>
    </cfRule>
    <cfRule type="cellIs" dxfId="47" priority="2" stopIfTrue="1" operator="greaterThan">
      <formula>0.9</formula>
    </cfRule>
    <cfRule type="cellIs" dxfId="46" priority="3" stopIfTrue="1" operator="between">
      <formula>0.7</formula>
      <formula>0.89</formula>
    </cfRule>
    <cfRule type="cellIs" dxfId="45" priority="4" stopIfTrue="1" operator="between">
      <formula>0</formula>
      <formula>0.69</formula>
    </cfRule>
  </conditionalFormatting>
  <conditionalFormatting sqref="Z104:Z105">
    <cfRule type="iconSet" priority="13">
      <iconSet iconSet="3TrafficLights2">
        <cfvo type="percent" val="0"/>
        <cfvo type="num" val="0.7"/>
        <cfvo type="num" val="0.9"/>
      </iconSet>
    </cfRule>
    <cfRule type="cellIs" dxfId="44" priority="14" stopIfTrue="1" operator="greaterThan">
      <formula>0.9</formula>
    </cfRule>
    <cfRule type="cellIs" dxfId="43" priority="15" stopIfTrue="1" operator="between">
      <formula>0.7</formula>
      <formula>0.89</formula>
    </cfRule>
    <cfRule type="cellIs" dxfId="42" priority="16" stopIfTrue="1" operator="between">
      <formula>0</formula>
      <formula>0.69</formula>
    </cfRule>
  </conditionalFormatting>
  <conditionalFormatting sqref="Z97:Z98">
    <cfRule type="iconSet" priority="17">
      <iconSet iconSet="3TrafficLights2">
        <cfvo type="percent" val="0"/>
        <cfvo type="num" val="0.7"/>
        <cfvo type="num" val="0.9"/>
      </iconSet>
    </cfRule>
    <cfRule type="cellIs" dxfId="41" priority="18" stopIfTrue="1" operator="greaterThan">
      <formula>0.9</formula>
    </cfRule>
    <cfRule type="cellIs" dxfId="40" priority="19" stopIfTrue="1" operator="between">
      <formula>0.7</formula>
      <formula>0.89</formula>
    </cfRule>
    <cfRule type="cellIs" dxfId="39" priority="20" stopIfTrue="1" operator="between">
      <formula>0</formula>
      <formula>0.69</formula>
    </cfRule>
  </conditionalFormatting>
  <conditionalFormatting sqref="Z81:Z82">
    <cfRule type="iconSet" priority="21">
      <iconSet iconSet="3TrafficLights2">
        <cfvo type="percent" val="0"/>
        <cfvo type="num" val="0.7"/>
        <cfvo type="num" val="0.9"/>
      </iconSet>
    </cfRule>
    <cfRule type="cellIs" dxfId="38" priority="22" stopIfTrue="1" operator="greaterThan">
      <formula>0.9</formula>
    </cfRule>
    <cfRule type="cellIs" dxfId="37" priority="23" stopIfTrue="1" operator="between">
      <formula>0.7</formula>
      <formula>0.89</formula>
    </cfRule>
    <cfRule type="cellIs" dxfId="36" priority="24" stopIfTrue="1" operator="between">
      <formula>0</formula>
      <formula>0.69</formula>
    </cfRule>
  </conditionalFormatting>
  <pageMargins left="0.39370078740157483" right="0.39370078740157483" top="0.39370078740157483" bottom="0.39370078740157483" header="0.31496062992125984" footer="0.19685039370078741"/>
  <pageSetup scale="22" orientation="landscape" r:id="rId1"/>
  <headerFooter>
    <oddFooter>&amp;L&amp;D&amp;C&amp;F&amp;R&amp;N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Listas!$B$44:$B$49</xm:f>
          </x14:formula1>
          <xm:sqref>G36 G42 G30 G55:G105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33"/>
  <sheetViews>
    <sheetView topLeftCell="P35" zoomScale="70" zoomScaleNormal="70" zoomScaleSheetLayoutView="70" workbookViewId="0">
      <selection activeCell="AA39" sqref="AA39"/>
    </sheetView>
  </sheetViews>
  <sheetFormatPr baseColWidth="10" defaultRowHeight="15.75" x14ac:dyDescent="0.25"/>
  <cols>
    <col min="1" max="1" width="6.85546875" style="2" customWidth="1"/>
    <col min="2" max="2" width="19.7109375" style="2" customWidth="1"/>
    <col min="3" max="3" width="37.85546875" style="2" customWidth="1"/>
    <col min="4" max="4" width="25.85546875" style="2" customWidth="1"/>
    <col min="5" max="5" width="21.5703125" style="2" customWidth="1"/>
    <col min="6" max="6" width="24.5703125" style="2" customWidth="1"/>
    <col min="7" max="7" width="21.5703125" style="2" customWidth="1"/>
    <col min="8" max="8" width="26.85546875" style="2" customWidth="1"/>
    <col min="9" max="9" width="25.42578125" style="2" customWidth="1"/>
    <col min="10" max="10" width="17.5703125" style="2" customWidth="1"/>
    <col min="11" max="11" width="20.5703125" style="3" customWidth="1"/>
    <col min="12" max="12" width="13.28515625" style="1" customWidth="1"/>
    <col min="13" max="13" width="12" style="1" customWidth="1"/>
    <col min="14" max="14" width="44.42578125" style="1" customWidth="1"/>
    <col min="15" max="15" width="12.28515625" style="1" customWidth="1"/>
    <col min="16" max="16" width="9" style="4" customWidth="1"/>
    <col min="17" max="17" width="42" style="4" customWidth="1"/>
    <col min="18" max="18" width="10.140625" style="4" customWidth="1"/>
    <col min="19" max="19" width="10.5703125" style="4" customWidth="1"/>
    <col min="20" max="20" width="45.42578125" style="4" customWidth="1"/>
    <col min="21" max="21" width="7.85546875" style="4" bestFit="1" customWidth="1"/>
    <col min="22" max="22" width="8.140625" style="4" customWidth="1"/>
    <col min="23" max="23" width="43.140625" style="4" customWidth="1"/>
    <col min="24" max="25" width="15.7109375" style="4" customWidth="1"/>
    <col min="26" max="26" width="19.5703125" style="4" customWidth="1"/>
    <col min="27" max="27" width="37.5703125" style="4" customWidth="1"/>
    <col min="28" max="16384" width="11.42578125" style="1"/>
  </cols>
  <sheetData>
    <row r="1" spans="1:29" ht="32.25" customHeight="1" x14ac:dyDescent="0.25">
      <c r="A1" s="240"/>
      <c r="B1" s="240"/>
      <c r="C1" s="333" t="str">
        <f>+'Marco General'!C1:G1</f>
        <v>DIRECCIONAMIENTO ESTRATÉGICO</v>
      </c>
      <c r="D1" s="333"/>
      <c r="E1" s="333"/>
      <c r="F1" s="333"/>
      <c r="G1" s="333"/>
      <c r="H1" s="333"/>
      <c r="I1" s="333"/>
      <c r="J1" s="333"/>
      <c r="K1" s="333"/>
      <c r="L1" s="333"/>
      <c r="M1" s="333"/>
      <c r="N1" s="333"/>
      <c r="O1" s="333"/>
      <c r="P1" s="333"/>
      <c r="Q1" s="333"/>
      <c r="R1" s="333"/>
      <c r="S1" s="333"/>
      <c r="T1" s="333"/>
      <c r="U1" s="381" t="s">
        <v>12</v>
      </c>
      <c r="V1" s="381"/>
      <c r="W1" s="331" t="s">
        <v>184</v>
      </c>
      <c r="X1" s="331"/>
      <c r="Y1" s="331"/>
      <c r="Z1" s="377" t="s">
        <v>104</v>
      </c>
      <c r="AA1" s="378" t="s">
        <v>105</v>
      </c>
    </row>
    <row r="2" spans="1:29" ht="29.25" customHeight="1" x14ac:dyDescent="0.25">
      <c r="A2" s="240"/>
      <c r="B2" s="240"/>
      <c r="C2" s="333" t="str">
        <f>+'Marco General'!C2:G2</f>
        <v>PLAN OPERATIVO POR DEPENDENCIAS / PROCESOS</v>
      </c>
      <c r="D2" s="333"/>
      <c r="E2" s="333"/>
      <c r="F2" s="333"/>
      <c r="G2" s="333"/>
      <c r="H2" s="333"/>
      <c r="I2" s="333"/>
      <c r="J2" s="333"/>
      <c r="K2" s="333"/>
      <c r="L2" s="333"/>
      <c r="M2" s="333"/>
      <c r="N2" s="333"/>
      <c r="O2" s="333"/>
      <c r="P2" s="333"/>
      <c r="Q2" s="333"/>
      <c r="R2" s="333"/>
      <c r="S2" s="333"/>
      <c r="T2" s="333"/>
      <c r="U2" s="381" t="s">
        <v>13</v>
      </c>
      <c r="V2" s="381"/>
      <c r="W2" s="332" t="s">
        <v>185</v>
      </c>
      <c r="X2" s="332"/>
      <c r="Y2" s="332"/>
      <c r="Z2" s="377"/>
      <c r="AA2" s="378"/>
    </row>
    <row r="3" spans="1:29" x14ac:dyDescent="0.25">
      <c r="A3" s="17"/>
      <c r="B3" s="6"/>
      <c r="C3" s="6"/>
      <c r="D3" s="6"/>
      <c r="E3" s="6"/>
      <c r="F3" s="6"/>
      <c r="G3" s="6"/>
      <c r="H3" s="6"/>
      <c r="I3" s="6"/>
      <c r="J3" s="6"/>
      <c r="K3" s="7"/>
      <c r="L3" s="8"/>
      <c r="M3" s="8"/>
      <c r="N3" s="8"/>
      <c r="O3" s="8"/>
      <c r="P3" s="8"/>
      <c r="Q3" s="8"/>
      <c r="R3" s="8"/>
      <c r="S3" s="8"/>
      <c r="T3" s="8"/>
      <c r="U3" s="8"/>
      <c r="V3" s="8"/>
      <c r="W3" s="8"/>
      <c r="X3" s="8"/>
      <c r="Y3" s="8"/>
      <c r="Z3" s="8"/>
      <c r="AA3" s="18"/>
    </row>
    <row r="4" spans="1:29" ht="15.75" customHeight="1" x14ac:dyDescent="0.25">
      <c r="A4" s="372" t="s">
        <v>1</v>
      </c>
      <c r="B4" s="372"/>
      <c r="C4" s="379" t="str">
        <f>+'Marco General'!C8</f>
        <v>Subdirección de Divulgación de los Valores del Patrimonio Cultural</v>
      </c>
      <c r="D4" s="379"/>
      <c r="E4" s="379"/>
      <c r="F4" s="379"/>
      <c r="G4" s="379"/>
      <c r="H4" s="379"/>
      <c r="I4" s="379"/>
      <c r="J4" s="379"/>
      <c r="K4" s="379"/>
      <c r="L4" s="372" t="s">
        <v>14</v>
      </c>
      <c r="M4" s="372"/>
      <c r="N4" s="373" t="str">
        <f>IF('Marco General'!C10="","",'Marco General'!C10)</f>
        <v>Divulgación del Patrimonio cultural</v>
      </c>
      <c r="O4" s="374"/>
      <c r="P4" s="374"/>
      <c r="Q4" s="375"/>
      <c r="R4" s="372" t="s">
        <v>14</v>
      </c>
      <c r="S4" s="372"/>
      <c r="T4" s="373" t="s">
        <v>38</v>
      </c>
      <c r="U4" s="374"/>
      <c r="V4" s="374"/>
      <c r="W4" s="374"/>
      <c r="X4" s="374"/>
      <c r="Y4" s="375"/>
      <c r="Z4" s="372" t="s">
        <v>0</v>
      </c>
      <c r="AA4" s="380">
        <v>2018</v>
      </c>
    </row>
    <row r="5" spans="1:29" ht="15.75" customHeight="1" x14ac:dyDescent="0.25">
      <c r="A5" s="372"/>
      <c r="B5" s="372"/>
      <c r="C5" s="379"/>
      <c r="D5" s="379"/>
      <c r="E5" s="379"/>
      <c r="F5" s="379"/>
      <c r="G5" s="379"/>
      <c r="H5" s="379"/>
      <c r="I5" s="379"/>
      <c r="J5" s="379"/>
      <c r="K5" s="379"/>
      <c r="L5" s="372"/>
      <c r="M5" s="372"/>
      <c r="N5" s="373" t="str">
        <f>IF('Marco General'!C11="","",'Marco General'!C11)</f>
        <v>Gestión de Comunicaciones</v>
      </c>
      <c r="O5" s="374"/>
      <c r="P5" s="374"/>
      <c r="Q5" s="375"/>
      <c r="R5" s="372"/>
      <c r="S5" s="372"/>
      <c r="T5" s="373" t="s">
        <v>47</v>
      </c>
      <c r="U5" s="374"/>
      <c r="V5" s="374"/>
      <c r="W5" s="374"/>
      <c r="X5" s="374"/>
      <c r="Y5" s="375"/>
      <c r="Z5" s="372"/>
      <c r="AA5" s="380"/>
    </row>
    <row r="6" spans="1:29" x14ac:dyDescent="0.25">
      <c r="A6" s="22"/>
      <c r="B6" s="23"/>
      <c r="C6" s="23"/>
      <c r="D6" s="23"/>
      <c r="E6" s="23"/>
      <c r="F6" s="23"/>
      <c r="G6" s="23"/>
      <c r="H6" s="23"/>
      <c r="I6" s="34"/>
      <c r="J6" s="24"/>
      <c r="K6" s="24"/>
      <c r="L6" s="24"/>
      <c r="M6" s="24"/>
      <c r="N6" s="24"/>
      <c r="O6" s="24"/>
      <c r="P6" s="24"/>
      <c r="Q6" s="24"/>
      <c r="R6" s="24"/>
      <c r="S6" s="24"/>
      <c r="T6" s="24"/>
      <c r="U6" s="24"/>
      <c r="V6" s="24"/>
      <c r="W6" s="24"/>
      <c r="X6" s="24"/>
      <c r="Y6" s="24"/>
      <c r="Z6" s="24"/>
      <c r="AA6" s="25"/>
    </row>
    <row r="7" spans="1:29" x14ac:dyDescent="0.25">
      <c r="A7" s="376" t="s">
        <v>3</v>
      </c>
      <c r="B7" s="372"/>
      <c r="C7" s="369" t="s">
        <v>146</v>
      </c>
      <c r="D7" s="370"/>
      <c r="E7" s="370"/>
      <c r="F7" s="370"/>
      <c r="G7" s="370"/>
      <c r="H7" s="370"/>
      <c r="I7" s="370"/>
      <c r="J7" s="370"/>
      <c r="K7" s="370"/>
      <c r="L7" s="370"/>
      <c r="M7" s="370"/>
      <c r="N7" s="370"/>
      <c r="O7" s="370"/>
      <c r="P7" s="370"/>
      <c r="Q7" s="370"/>
      <c r="R7" s="370"/>
      <c r="S7" s="370"/>
      <c r="T7" s="370"/>
      <c r="U7" s="370"/>
      <c r="V7" s="370"/>
      <c r="W7" s="370"/>
      <c r="X7" s="370"/>
      <c r="Y7" s="370"/>
      <c r="Z7" s="370"/>
      <c r="AA7" s="371"/>
    </row>
    <row r="8" spans="1:29" x14ac:dyDescent="0.25">
      <c r="A8" s="362" t="s">
        <v>16</v>
      </c>
      <c r="B8" s="362"/>
      <c r="C8" s="362"/>
      <c r="D8" s="364" t="s">
        <v>202</v>
      </c>
      <c r="E8" s="364" t="s">
        <v>24</v>
      </c>
      <c r="F8" s="364" t="s">
        <v>191</v>
      </c>
      <c r="G8" s="364" t="s">
        <v>203</v>
      </c>
      <c r="H8" s="362" t="s">
        <v>17</v>
      </c>
      <c r="I8" s="362" t="s">
        <v>23</v>
      </c>
      <c r="J8" s="363" t="s">
        <v>18</v>
      </c>
      <c r="K8" s="363"/>
      <c r="L8" s="363" t="s">
        <v>196</v>
      </c>
      <c r="M8" s="363"/>
      <c r="N8" s="363"/>
      <c r="O8" s="363"/>
      <c r="P8" s="363"/>
      <c r="Q8" s="363"/>
      <c r="R8" s="363"/>
      <c r="S8" s="363"/>
      <c r="T8" s="363"/>
      <c r="U8" s="363"/>
      <c r="V8" s="363"/>
      <c r="W8" s="363"/>
      <c r="X8" s="362" t="s">
        <v>8</v>
      </c>
      <c r="Y8" s="362"/>
      <c r="Z8" s="362"/>
      <c r="AA8" s="368" t="s">
        <v>22</v>
      </c>
    </row>
    <row r="9" spans="1:29" x14ac:dyDescent="0.25">
      <c r="A9" s="362"/>
      <c r="B9" s="362"/>
      <c r="C9" s="362"/>
      <c r="D9" s="365"/>
      <c r="E9" s="365"/>
      <c r="F9" s="365"/>
      <c r="G9" s="365"/>
      <c r="H9" s="362"/>
      <c r="I9" s="362"/>
      <c r="J9" s="363" t="s">
        <v>19</v>
      </c>
      <c r="K9" s="362" t="s">
        <v>20</v>
      </c>
      <c r="L9" s="362" t="s">
        <v>4</v>
      </c>
      <c r="M9" s="362"/>
      <c r="N9" s="362"/>
      <c r="O9" s="362" t="s">
        <v>5</v>
      </c>
      <c r="P9" s="362"/>
      <c r="Q9" s="362"/>
      <c r="R9" s="362" t="s">
        <v>6</v>
      </c>
      <c r="S9" s="362"/>
      <c r="T9" s="362"/>
      <c r="U9" s="362" t="s">
        <v>7</v>
      </c>
      <c r="V9" s="362"/>
      <c r="W9" s="362"/>
      <c r="X9" s="362"/>
      <c r="Y9" s="362"/>
      <c r="Z9" s="362"/>
      <c r="AA9" s="368"/>
    </row>
    <row r="10" spans="1:29" ht="30" x14ac:dyDescent="0.25">
      <c r="A10" s="362"/>
      <c r="B10" s="362"/>
      <c r="C10" s="362"/>
      <c r="D10" s="366"/>
      <c r="E10" s="366"/>
      <c r="F10" s="366"/>
      <c r="G10" s="366"/>
      <c r="H10" s="362"/>
      <c r="I10" s="362"/>
      <c r="J10" s="363"/>
      <c r="K10" s="362"/>
      <c r="L10" s="19" t="s">
        <v>10</v>
      </c>
      <c r="M10" s="19" t="s">
        <v>9</v>
      </c>
      <c r="N10" s="19" t="s">
        <v>21</v>
      </c>
      <c r="O10" s="19" t="s">
        <v>10</v>
      </c>
      <c r="P10" s="19" t="s">
        <v>9</v>
      </c>
      <c r="Q10" s="19" t="s">
        <v>21</v>
      </c>
      <c r="R10" s="19" t="s">
        <v>10</v>
      </c>
      <c r="S10" s="19" t="s">
        <v>9</v>
      </c>
      <c r="T10" s="19" t="s">
        <v>21</v>
      </c>
      <c r="U10" s="19" t="s">
        <v>10</v>
      </c>
      <c r="V10" s="19" t="s">
        <v>9</v>
      </c>
      <c r="W10" s="19" t="s">
        <v>21</v>
      </c>
      <c r="X10" s="19" t="s">
        <v>193</v>
      </c>
      <c r="Y10" s="36" t="s">
        <v>194</v>
      </c>
      <c r="Z10" s="36" t="s">
        <v>192</v>
      </c>
      <c r="AA10" s="40" t="s">
        <v>11</v>
      </c>
    </row>
    <row r="11" spans="1:29" s="118" customFormat="1" ht="85.5" x14ac:dyDescent="0.25">
      <c r="A11" s="360" t="s">
        <v>255</v>
      </c>
      <c r="B11" s="360"/>
      <c r="C11" s="360"/>
      <c r="D11" s="122" t="s">
        <v>257</v>
      </c>
      <c r="E11" s="115">
        <v>0.09</v>
      </c>
      <c r="F11" s="121" t="s">
        <v>256</v>
      </c>
      <c r="G11" s="121" t="s">
        <v>38</v>
      </c>
      <c r="H11" s="121" t="s">
        <v>272</v>
      </c>
      <c r="I11" s="121" t="s">
        <v>308</v>
      </c>
      <c r="J11" s="123">
        <v>43101</v>
      </c>
      <c r="K11" s="123">
        <v>43464</v>
      </c>
      <c r="L11" s="124">
        <v>1</v>
      </c>
      <c r="M11" s="121">
        <v>1</v>
      </c>
      <c r="N11" s="185" t="s">
        <v>406</v>
      </c>
      <c r="O11" s="124">
        <v>1</v>
      </c>
      <c r="P11" s="121">
        <v>1</v>
      </c>
      <c r="Q11" s="121" t="s">
        <v>515</v>
      </c>
      <c r="R11" s="124">
        <v>1</v>
      </c>
      <c r="S11" s="121">
        <v>1</v>
      </c>
      <c r="T11" s="216" t="s">
        <v>578</v>
      </c>
      <c r="U11" s="124">
        <v>1</v>
      </c>
      <c r="V11" s="121">
        <v>1</v>
      </c>
      <c r="W11" s="199" t="s">
        <v>624</v>
      </c>
      <c r="X11" s="160">
        <f t="shared" ref="X11" si="0">+SUM(L11,O11,R11,U11)</f>
        <v>4</v>
      </c>
      <c r="Y11" s="160">
        <f t="shared" ref="Y11" si="1">+SUM(M11,P11,S11,V11)</f>
        <v>4</v>
      </c>
      <c r="Z11" s="119">
        <f t="shared" ref="Z11" si="2">IFERROR(Y11/X11,"")</f>
        <v>1</v>
      </c>
      <c r="AA11" s="125" t="s">
        <v>415</v>
      </c>
      <c r="AC11" s="1"/>
    </row>
    <row r="12" spans="1:29" s="130" customFormat="1" ht="85.5" x14ac:dyDescent="0.25">
      <c r="A12" s="360" t="s">
        <v>259</v>
      </c>
      <c r="B12" s="360"/>
      <c r="C12" s="360"/>
      <c r="D12" s="116" t="s">
        <v>260</v>
      </c>
      <c r="E12" s="127">
        <v>0.09</v>
      </c>
      <c r="F12" s="120" t="s">
        <v>261</v>
      </c>
      <c r="G12" s="121" t="s">
        <v>251</v>
      </c>
      <c r="H12" s="121" t="s">
        <v>373</v>
      </c>
      <c r="I12" s="120" t="s">
        <v>309</v>
      </c>
      <c r="J12" s="177">
        <v>43101</v>
      </c>
      <c r="K12" s="177">
        <v>43464</v>
      </c>
      <c r="L12" s="124">
        <v>1</v>
      </c>
      <c r="M12" s="121">
        <v>1</v>
      </c>
      <c r="N12" s="185" t="s">
        <v>407</v>
      </c>
      <c r="O12" s="124">
        <v>3</v>
      </c>
      <c r="P12" s="121">
        <v>3</v>
      </c>
      <c r="Q12" s="185" t="s">
        <v>516</v>
      </c>
      <c r="R12" s="124">
        <v>3</v>
      </c>
      <c r="S12" s="121">
        <v>3</v>
      </c>
      <c r="T12" s="185" t="s">
        <v>579</v>
      </c>
      <c r="U12" s="124">
        <v>3</v>
      </c>
      <c r="V12" s="121">
        <v>3</v>
      </c>
      <c r="W12" s="185" t="s">
        <v>579</v>
      </c>
      <c r="X12" s="160">
        <f t="shared" ref="X12:X22" si="3">+SUM(L12,O12,R12,U12)</f>
        <v>10</v>
      </c>
      <c r="Y12" s="160">
        <f t="shared" ref="Y12:Y22" si="4">+SUM(M12,P12,S12,V12)</f>
        <v>10</v>
      </c>
      <c r="Z12" s="119">
        <f t="shared" ref="Z12:Z22" si="5">IFERROR(Y12/X12,"")</f>
        <v>1</v>
      </c>
      <c r="AA12" s="129" t="s">
        <v>408</v>
      </c>
      <c r="AC12" s="1"/>
    </row>
    <row r="13" spans="1:29" s="130" customFormat="1" ht="114" x14ac:dyDescent="0.25">
      <c r="A13" s="360" t="s">
        <v>267</v>
      </c>
      <c r="B13" s="360"/>
      <c r="C13" s="360"/>
      <c r="D13" s="116" t="s">
        <v>268</v>
      </c>
      <c r="E13" s="127">
        <v>0.09</v>
      </c>
      <c r="F13" s="120" t="s">
        <v>264</v>
      </c>
      <c r="G13" s="121" t="s">
        <v>251</v>
      </c>
      <c r="H13" s="121" t="s">
        <v>258</v>
      </c>
      <c r="I13" s="133" t="s">
        <v>309</v>
      </c>
      <c r="J13" s="177">
        <v>43191</v>
      </c>
      <c r="K13" s="177">
        <v>43464</v>
      </c>
      <c r="L13" s="124">
        <v>0</v>
      </c>
      <c r="M13" s="121">
        <v>0</v>
      </c>
      <c r="N13" s="185" t="s">
        <v>386</v>
      </c>
      <c r="O13" s="124">
        <v>1</v>
      </c>
      <c r="P13" s="121">
        <v>1</v>
      </c>
      <c r="Q13" s="185" t="s">
        <v>517</v>
      </c>
      <c r="R13" s="124">
        <v>1</v>
      </c>
      <c r="S13" s="216">
        <v>1</v>
      </c>
      <c r="T13" s="185" t="s">
        <v>517</v>
      </c>
      <c r="U13" s="124">
        <v>1</v>
      </c>
      <c r="V13" s="175">
        <v>1</v>
      </c>
      <c r="W13" s="185" t="s">
        <v>517</v>
      </c>
      <c r="X13" s="160">
        <f t="shared" si="3"/>
        <v>3</v>
      </c>
      <c r="Y13" s="160">
        <f t="shared" si="4"/>
        <v>3</v>
      </c>
      <c r="Z13" s="119">
        <f t="shared" si="5"/>
        <v>1</v>
      </c>
      <c r="AA13" s="129" t="s">
        <v>518</v>
      </c>
      <c r="AC13" s="1"/>
    </row>
    <row r="14" spans="1:29" s="118" customFormat="1" ht="114" x14ac:dyDescent="0.25">
      <c r="A14" s="360" t="s">
        <v>375</v>
      </c>
      <c r="B14" s="360"/>
      <c r="C14" s="360"/>
      <c r="D14" s="122" t="s">
        <v>297</v>
      </c>
      <c r="E14" s="115">
        <v>0.19</v>
      </c>
      <c r="F14" s="121" t="s">
        <v>296</v>
      </c>
      <c r="G14" s="121" t="s">
        <v>251</v>
      </c>
      <c r="H14" s="121" t="s">
        <v>298</v>
      </c>
      <c r="I14" s="121" t="s">
        <v>278</v>
      </c>
      <c r="J14" s="177">
        <v>43191</v>
      </c>
      <c r="K14" s="177">
        <v>43464</v>
      </c>
      <c r="L14" s="124">
        <v>0</v>
      </c>
      <c r="M14" s="121">
        <v>1</v>
      </c>
      <c r="N14" s="185" t="s">
        <v>409</v>
      </c>
      <c r="O14" s="124">
        <v>1</v>
      </c>
      <c r="P14" s="121">
        <v>1</v>
      </c>
      <c r="Q14" s="185" t="s">
        <v>519</v>
      </c>
      <c r="R14" s="124">
        <v>1</v>
      </c>
      <c r="S14" s="216">
        <v>1</v>
      </c>
      <c r="T14" s="185" t="s">
        <v>580</v>
      </c>
      <c r="U14" s="124">
        <v>1</v>
      </c>
      <c r="V14" s="175">
        <v>0</v>
      </c>
      <c r="W14" s="185" t="s">
        <v>625</v>
      </c>
      <c r="X14" s="160">
        <f t="shared" si="3"/>
        <v>3</v>
      </c>
      <c r="Y14" s="160">
        <f t="shared" si="4"/>
        <v>3</v>
      </c>
      <c r="Z14" s="119">
        <f t="shared" si="5"/>
        <v>1</v>
      </c>
      <c r="AA14" s="125" t="s">
        <v>410</v>
      </c>
      <c r="AC14" s="1"/>
    </row>
    <row r="15" spans="1:29" s="118" customFormat="1" ht="114" x14ac:dyDescent="0.25">
      <c r="A15" s="360" t="s">
        <v>300</v>
      </c>
      <c r="B15" s="360"/>
      <c r="C15" s="360"/>
      <c r="D15" s="122" t="s">
        <v>301</v>
      </c>
      <c r="E15" s="115">
        <v>0.09</v>
      </c>
      <c r="F15" s="121" t="s">
        <v>302</v>
      </c>
      <c r="G15" s="121" t="s">
        <v>251</v>
      </c>
      <c r="H15" s="121" t="s">
        <v>372</v>
      </c>
      <c r="I15" s="121" t="s">
        <v>278</v>
      </c>
      <c r="J15" s="177">
        <v>43191</v>
      </c>
      <c r="K15" s="177">
        <v>43464</v>
      </c>
      <c r="L15" s="124">
        <v>0</v>
      </c>
      <c r="M15" s="121">
        <v>1</v>
      </c>
      <c r="N15" s="185" t="s">
        <v>409</v>
      </c>
      <c r="O15" s="124">
        <v>1</v>
      </c>
      <c r="P15" s="121">
        <v>1</v>
      </c>
      <c r="Q15" s="185" t="s">
        <v>519</v>
      </c>
      <c r="R15" s="124">
        <v>1</v>
      </c>
      <c r="S15" s="121">
        <v>1</v>
      </c>
      <c r="T15" s="185" t="s">
        <v>519</v>
      </c>
      <c r="U15" s="124">
        <v>1</v>
      </c>
      <c r="V15" s="175">
        <v>0</v>
      </c>
      <c r="W15" s="185" t="s">
        <v>626</v>
      </c>
      <c r="X15" s="160">
        <f t="shared" si="3"/>
        <v>3</v>
      </c>
      <c r="Y15" s="160">
        <f t="shared" si="4"/>
        <v>3</v>
      </c>
      <c r="Z15" s="119">
        <f t="shared" si="5"/>
        <v>1</v>
      </c>
      <c r="AA15" s="201" t="s">
        <v>410</v>
      </c>
      <c r="AC15" s="1"/>
    </row>
    <row r="16" spans="1:29" s="118" customFormat="1" ht="71.25" x14ac:dyDescent="0.25">
      <c r="A16" s="357" t="s">
        <v>320</v>
      </c>
      <c r="B16" s="358"/>
      <c r="C16" s="359"/>
      <c r="D16" s="144" t="s">
        <v>321</v>
      </c>
      <c r="E16" s="147">
        <v>0.09</v>
      </c>
      <c r="F16" s="161" t="s">
        <v>322</v>
      </c>
      <c r="G16" s="162" t="s">
        <v>251</v>
      </c>
      <c r="H16" s="166" t="s">
        <v>277</v>
      </c>
      <c r="I16" s="166" t="s">
        <v>278</v>
      </c>
      <c r="J16" s="177">
        <v>43101</v>
      </c>
      <c r="K16" s="177">
        <v>43464</v>
      </c>
      <c r="L16" s="170">
        <v>1</v>
      </c>
      <c r="M16" s="170">
        <v>1</v>
      </c>
      <c r="N16" s="185" t="s">
        <v>411</v>
      </c>
      <c r="O16" s="170">
        <v>0</v>
      </c>
      <c r="P16" s="170">
        <v>1</v>
      </c>
      <c r="Q16" s="185" t="s">
        <v>411</v>
      </c>
      <c r="R16" s="170">
        <v>1</v>
      </c>
      <c r="S16" s="170">
        <v>1</v>
      </c>
      <c r="T16" s="185" t="s">
        <v>581</v>
      </c>
      <c r="U16" s="170">
        <v>0</v>
      </c>
      <c r="V16" s="170">
        <v>0</v>
      </c>
      <c r="W16" s="185" t="s">
        <v>581</v>
      </c>
      <c r="X16" s="160">
        <f t="shared" si="3"/>
        <v>2</v>
      </c>
      <c r="Y16" s="160">
        <f t="shared" si="4"/>
        <v>3</v>
      </c>
      <c r="Z16" s="119">
        <f t="shared" si="5"/>
        <v>1.5</v>
      </c>
      <c r="AA16" s="125" t="s">
        <v>412</v>
      </c>
      <c r="AC16" s="1"/>
    </row>
    <row r="17" spans="1:29" s="118" customFormat="1" ht="78" customHeight="1" x14ac:dyDescent="0.25">
      <c r="A17" s="357" t="s">
        <v>323</v>
      </c>
      <c r="B17" s="358"/>
      <c r="C17" s="359"/>
      <c r="D17" s="144" t="s">
        <v>337</v>
      </c>
      <c r="E17" s="147">
        <v>0.09</v>
      </c>
      <c r="F17" s="161" t="s">
        <v>324</v>
      </c>
      <c r="G17" s="162" t="s">
        <v>251</v>
      </c>
      <c r="H17" s="166" t="s">
        <v>372</v>
      </c>
      <c r="I17" s="166" t="s">
        <v>278</v>
      </c>
      <c r="J17" s="177">
        <v>43191</v>
      </c>
      <c r="K17" s="177">
        <v>43464</v>
      </c>
      <c r="L17" s="176">
        <v>0</v>
      </c>
      <c r="M17" s="176">
        <v>0</v>
      </c>
      <c r="N17" s="196" t="s">
        <v>386</v>
      </c>
      <c r="O17" s="163">
        <v>0.33</v>
      </c>
      <c r="P17" s="176">
        <v>0.33</v>
      </c>
      <c r="Q17" s="185" t="s">
        <v>520</v>
      </c>
      <c r="R17" s="163">
        <v>0.33</v>
      </c>
      <c r="S17" s="176">
        <v>0.33</v>
      </c>
      <c r="T17" s="185" t="s">
        <v>520</v>
      </c>
      <c r="U17" s="163">
        <v>0.34</v>
      </c>
      <c r="V17" s="176">
        <v>0.34</v>
      </c>
      <c r="W17" s="185" t="s">
        <v>520</v>
      </c>
      <c r="X17" s="160">
        <f t="shared" si="3"/>
        <v>1</v>
      </c>
      <c r="Y17" s="160">
        <f t="shared" si="4"/>
        <v>1</v>
      </c>
      <c r="Z17" s="119">
        <f t="shared" si="5"/>
        <v>1</v>
      </c>
      <c r="AA17" s="145" t="s">
        <v>521</v>
      </c>
      <c r="AC17" s="1"/>
    </row>
    <row r="18" spans="1:29" s="118" customFormat="1" ht="73.5" customHeight="1" x14ac:dyDescent="0.25">
      <c r="A18" s="360" t="s">
        <v>303</v>
      </c>
      <c r="B18" s="360"/>
      <c r="C18" s="360"/>
      <c r="D18" s="122" t="s">
        <v>304</v>
      </c>
      <c r="E18" s="115">
        <v>0.09</v>
      </c>
      <c r="F18" s="121" t="s">
        <v>305</v>
      </c>
      <c r="G18" s="121" t="s">
        <v>251</v>
      </c>
      <c r="H18" s="121" t="s">
        <v>339</v>
      </c>
      <c r="I18" s="121" t="s">
        <v>278</v>
      </c>
      <c r="J18" s="177">
        <v>43101</v>
      </c>
      <c r="K18" s="177">
        <v>43464</v>
      </c>
      <c r="L18" s="124">
        <v>1</v>
      </c>
      <c r="M18" s="121">
        <v>1</v>
      </c>
      <c r="N18" s="185" t="s">
        <v>413</v>
      </c>
      <c r="O18" s="124">
        <v>3</v>
      </c>
      <c r="P18" s="121">
        <v>3</v>
      </c>
      <c r="Q18" s="185" t="s">
        <v>413</v>
      </c>
      <c r="R18" s="124">
        <v>3</v>
      </c>
      <c r="S18" s="216">
        <v>3</v>
      </c>
      <c r="T18" s="185" t="s">
        <v>413</v>
      </c>
      <c r="U18" s="124">
        <v>3</v>
      </c>
      <c r="V18" s="175">
        <v>3</v>
      </c>
      <c r="W18" s="185" t="s">
        <v>413</v>
      </c>
      <c r="X18" s="160">
        <f t="shared" si="3"/>
        <v>10</v>
      </c>
      <c r="Y18" s="160">
        <f t="shared" si="4"/>
        <v>10</v>
      </c>
      <c r="Z18" s="119">
        <f t="shared" si="5"/>
        <v>1</v>
      </c>
      <c r="AA18" s="145" t="s">
        <v>414</v>
      </c>
      <c r="AC18" s="1"/>
    </row>
    <row r="19" spans="1:29" s="130" customFormat="1" ht="86.25" customHeight="1" x14ac:dyDescent="0.25">
      <c r="A19" s="360" t="s">
        <v>279</v>
      </c>
      <c r="B19" s="360"/>
      <c r="C19" s="360"/>
      <c r="D19" s="116" t="s">
        <v>280</v>
      </c>
      <c r="E19" s="127">
        <v>0.05</v>
      </c>
      <c r="F19" s="120" t="s">
        <v>264</v>
      </c>
      <c r="G19" s="121" t="s">
        <v>251</v>
      </c>
      <c r="H19" s="121" t="s">
        <v>277</v>
      </c>
      <c r="I19" s="121" t="s">
        <v>278</v>
      </c>
      <c r="J19" s="177">
        <v>43191</v>
      </c>
      <c r="K19" s="177">
        <v>43464</v>
      </c>
      <c r="L19" s="124">
        <v>0</v>
      </c>
      <c r="M19" s="121">
        <v>1</v>
      </c>
      <c r="N19" s="196" t="s">
        <v>416</v>
      </c>
      <c r="O19" s="124">
        <v>1</v>
      </c>
      <c r="P19" s="121">
        <v>1</v>
      </c>
      <c r="Q19" s="196" t="s">
        <v>582</v>
      </c>
      <c r="R19" s="124">
        <v>1</v>
      </c>
      <c r="S19" s="216">
        <v>1</v>
      </c>
      <c r="T19" s="196" t="s">
        <v>582</v>
      </c>
      <c r="U19" s="124">
        <v>1</v>
      </c>
      <c r="V19" s="175">
        <v>0</v>
      </c>
      <c r="W19" s="196" t="s">
        <v>416</v>
      </c>
      <c r="X19" s="160">
        <f t="shared" si="3"/>
        <v>3</v>
      </c>
      <c r="Y19" s="160">
        <f t="shared" si="4"/>
        <v>3</v>
      </c>
      <c r="Z19" s="119">
        <f t="shared" si="5"/>
        <v>1</v>
      </c>
      <c r="AA19" s="129" t="s">
        <v>417</v>
      </c>
      <c r="AC19" s="1"/>
    </row>
    <row r="20" spans="1:29" s="143" customFormat="1" ht="85.5" x14ac:dyDescent="0.25">
      <c r="A20" s="360" t="s">
        <v>131</v>
      </c>
      <c r="B20" s="360"/>
      <c r="C20" s="360"/>
      <c r="D20" s="168" t="s">
        <v>281</v>
      </c>
      <c r="E20" s="149">
        <v>0.05</v>
      </c>
      <c r="F20" s="148" t="s">
        <v>264</v>
      </c>
      <c r="G20" s="166" t="s">
        <v>251</v>
      </c>
      <c r="H20" s="166" t="s">
        <v>277</v>
      </c>
      <c r="I20" s="166" t="s">
        <v>278</v>
      </c>
      <c r="J20" s="177">
        <v>43191</v>
      </c>
      <c r="K20" s="177">
        <v>43464</v>
      </c>
      <c r="L20" s="167">
        <v>0</v>
      </c>
      <c r="M20" s="166">
        <v>0</v>
      </c>
      <c r="N20" s="196" t="s">
        <v>386</v>
      </c>
      <c r="O20" s="167">
        <v>1</v>
      </c>
      <c r="P20" s="166">
        <v>1</v>
      </c>
      <c r="Q20" s="185" t="s">
        <v>523</v>
      </c>
      <c r="R20" s="167">
        <v>1</v>
      </c>
      <c r="S20" s="216">
        <v>1</v>
      </c>
      <c r="T20" s="185" t="s">
        <v>523</v>
      </c>
      <c r="U20" s="167">
        <v>1</v>
      </c>
      <c r="V20" s="175">
        <v>1</v>
      </c>
      <c r="W20" s="185" t="s">
        <v>523</v>
      </c>
      <c r="X20" s="160">
        <f t="shared" si="3"/>
        <v>3</v>
      </c>
      <c r="Y20" s="160">
        <f t="shared" si="4"/>
        <v>3</v>
      </c>
      <c r="Z20" s="119">
        <f t="shared" si="5"/>
        <v>1</v>
      </c>
      <c r="AA20" s="145" t="s">
        <v>524</v>
      </c>
      <c r="AC20" s="1"/>
    </row>
    <row r="21" spans="1:29" s="143" customFormat="1" ht="71.25" x14ac:dyDescent="0.25">
      <c r="A21" s="360" t="s">
        <v>289</v>
      </c>
      <c r="B21" s="360"/>
      <c r="C21" s="360"/>
      <c r="D21" s="171" t="s">
        <v>325</v>
      </c>
      <c r="E21" s="172">
        <v>0.04</v>
      </c>
      <c r="F21" s="173" t="s">
        <v>326</v>
      </c>
      <c r="G21" s="169" t="s">
        <v>251</v>
      </c>
      <c r="H21" s="169" t="s">
        <v>283</v>
      </c>
      <c r="I21" s="169" t="s">
        <v>278</v>
      </c>
      <c r="J21" s="177">
        <v>43101</v>
      </c>
      <c r="K21" s="177">
        <v>43464</v>
      </c>
      <c r="L21" s="170">
        <v>1</v>
      </c>
      <c r="M21" s="169">
        <v>1</v>
      </c>
      <c r="N21" s="185" t="s">
        <v>418</v>
      </c>
      <c r="O21" s="170">
        <v>0</v>
      </c>
      <c r="P21" s="169">
        <v>0</v>
      </c>
      <c r="Q21" s="185" t="s">
        <v>522</v>
      </c>
      <c r="R21" s="170">
        <v>0</v>
      </c>
      <c r="S21" s="216">
        <v>0</v>
      </c>
      <c r="T21" s="185" t="s">
        <v>522</v>
      </c>
      <c r="U21" s="170">
        <v>0</v>
      </c>
      <c r="V21" s="218">
        <v>0</v>
      </c>
      <c r="W21" s="185" t="s">
        <v>522</v>
      </c>
      <c r="X21" s="160">
        <f t="shared" si="3"/>
        <v>1</v>
      </c>
      <c r="Y21" s="160">
        <f t="shared" si="4"/>
        <v>1</v>
      </c>
      <c r="Z21" s="119">
        <f t="shared" si="5"/>
        <v>1</v>
      </c>
      <c r="AA21" s="145" t="s">
        <v>419</v>
      </c>
      <c r="AC21" s="1"/>
    </row>
    <row r="22" spans="1:29" s="118" customFormat="1" ht="80.25" customHeight="1" x14ac:dyDescent="0.25">
      <c r="A22" s="360" t="s">
        <v>288</v>
      </c>
      <c r="B22" s="360"/>
      <c r="C22" s="360"/>
      <c r="D22" s="171" t="s">
        <v>325</v>
      </c>
      <c r="E22" s="172">
        <v>0.04</v>
      </c>
      <c r="F22" s="173" t="s">
        <v>326</v>
      </c>
      <c r="G22" s="169" t="s">
        <v>251</v>
      </c>
      <c r="H22" s="169" t="s">
        <v>283</v>
      </c>
      <c r="I22" s="169" t="s">
        <v>278</v>
      </c>
      <c r="J22" s="177">
        <v>43191</v>
      </c>
      <c r="K22" s="177">
        <v>43464</v>
      </c>
      <c r="L22" s="170">
        <v>0</v>
      </c>
      <c r="M22" s="175">
        <v>0</v>
      </c>
      <c r="N22" s="185" t="s">
        <v>386</v>
      </c>
      <c r="O22" s="170">
        <v>0</v>
      </c>
      <c r="P22" s="175"/>
      <c r="Q22" s="185" t="s">
        <v>522</v>
      </c>
      <c r="R22" s="170">
        <v>0</v>
      </c>
      <c r="S22" s="216">
        <v>0</v>
      </c>
      <c r="T22" s="185" t="s">
        <v>522</v>
      </c>
      <c r="U22" s="170">
        <v>1</v>
      </c>
      <c r="V22" s="175">
        <v>1</v>
      </c>
      <c r="W22" s="185" t="s">
        <v>627</v>
      </c>
      <c r="X22" s="160">
        <f t="shared" si="3"/>
        <v>1</v>
      </c>
      <c r="Y22" s="160">
        <f t="shared" si="4"/>
        <v>1</v>
      </c>
      <c r="Z22" s="119">
        <f t="shared" si="5"/>
        <v>1</v>
      </c>
      <c r="AA22" s="125" t="s">
        <v>628</v>
      </c>
      <c r="AC22" s="1"/>
    </row>
    <row r="23" spans="1:29" s="10" customFormat="1" x14ac:dyDescent="0.25">
      <c r="A23" s="41"/>
      <c r="B23" s="13"/>
      <c r="C23" s="14"/>
      <c r="D23" s="14"/>
      <c r="E23" s="14"/>
      <c r="F23" s="14"/>
      <c r="G23" s="14"/>
      <c r="H23" s="14"/>
      <c r="I23" s="14"/>
      <c r="J23" s="15"/>
      <c r="K23" s="15"/>
      <c r="L23" s="14"/>
      <c r="M23" s="14"/>
      <c r="N23" s="14"/>
      <c r="O23" s="14"/>
      <c r="P23" s="14"/>
      <c r="Q23" s="14"/>
      <c r="R23" s="14"/>
      <c r="S23" s="14"/>
      <c r="T23" s="14"/>
      <c r="U23" s="14"/>
      <c r="V23" s="14"/>
      <c r="W23" s="14"/>
      <c r="X23" s="14"/>
      <c r="Y23" s="14"/>
      <c r="Z23" s="37"/>
      <c r="AA23" s="164">
        <f>+SUMPRODUCT(E11:E22,Z11:Z22)</f>
        <v>1.0450000000000002</v>
      </c>
      <c r="AC23" s="1"/>
    </row>
    <row r="24" spans="1:29" x14ac:dyDescent="0.25">
      <c r="A24" s="376" t="s">
        <v>3</v>
      </c>
      <c r="B24" s="372"/>
      <c r="C24" s="369" t="s">
        <v>147</v>
      </c>
      <c r="D24" s="370"/>
      <c r="E24" s="370"/>
      <c r="F24" s="370"/>
      <c r="G24" s="370"/>
      <c r="H24" s="370"/>
      <c r="I24" s="370"/>
      <c r="J24" s="370"/>
      <c r="K24" s="370"/>
      <c r="L24" s="370"/>
      <c r="M24" s="370"/>
      <c r="N24" s="370"/>
      <c r="O24" s="370"/>
      <c r="P24" s="370"/>
      <c r="Q24" s="370"/>
      <c r="R24" s="370"/>
      <c r="S24" s="370"/>
      <c r="T24" s="370"/>
      <c r="U24" s="370"/>
      <c r="V24" s="370"/>
      <c r="W24" s="370"/>
      <c r="X24" s="370"/>
      <c r="Y24" s="370"/>
      <c r="Z24" s="370"/>
      <c r="AA24" s="382"/>
    </row>
    <row r="25" spans="1:29" x14ac:dyDescent="0.25">
      <c r="A25" s="383" t="s">
        <v>16</v>
      </c>
      <c r="B25" s="384"/>
      <c r="C25" s="385"/>
      <c r="D25" s="364" t="s">
        <v>202</v>
      </c>
      <c r="E25" s="364" t="s">
        <v>24</v>
      </c>
      <c r="F25" s="364" t="s">
        <v>191</v>
      </c>
      <c r="G25" s="364" t="s">
        <v>203</v>
      </c>
      <c r="H25" s="362" t="s">
        <v>17</v>
      </c>
      <c r="I25" s="362" t="s">
        <v>23</v>
      </c>
      <c r="J25" s="363" t="s">
        <v>18</v>
      </c>
      <c r="K25" s="363"/>
      <c r="L25" s="363" t="s">
        <v>196</v>
      </c>
      <c r="M25" s="363"/>
      <c r="N25" s="363"/>
      <c r="O25" s="363"/>
      <c r="P25" s="363"/>
      <c r="Q25" s="363"/>
      <c r="R25" s="363"/>
      <c r="S25" s="363"/>
      <c r="T25" s="363"/>
      <c r="U25" s="363"/>
      <c r="V25" s="363"/>
      <c r="W25" s="363"/>
      <c r="X25" s="362" t="s">
        <v>8</v>
      </c>
      <c r="Y25" s="362"/>
      <c r="Z25" s="362"/>
      <c r="AA25" s="368" t="s">
        <v>22</v>
      </c>
    </row>
    <row r="26" spans="1:29" x14ac:dyDescent="0.25">
      <c r="A26" s="386"/>
      <c r="B26" s="387"/>
      <c r="C26" s="388"/>
      <c r="D26" s="365"/>
      <c r="E26" s="365"/>
      <c r="F26" s="365"/>
      <c r="G26" s="365"/>
      <c r="H26" s="362"/>
      <c r="I26" s="362"/>
      <c r="J26" s="363" t="s">
        <v>19</v>
      </c>
      <c r="K26" s="362" t="s">
        <v>20</v>
      </c>
      <c r="L26" s="362" t="s">
        <v>4</v>
      </c>
      <c r="M26" s="362"/>
      <c r="N26" s="362"/>
      <c r="O26" s="362" t="s">
        <v>5</v>
      </c>
      <c r="P26" s="362"/>
      <c r="Q26" s="362"/>
      <c r="R26" s="362" t="s">
        <v>6</v>
      </c>
      <c r="S26" s="362"/>
      <c r="T26" s="362"/>
      <c r="U26" s="362" t="s">
        <v>7</v>
      </c>
      <c r="V26" s="362"/>
      <c r="W26" s="362"/>
      <c r="X26" s="362"/>
      <c r="Y26" s="362"/>
      <c r="Z26" s="362"/>
      <c r="AA26" s="368"/>
    </row>
    <row r="27" spans="1:29" ht="30" x14ac:dyDescent="0.25">
      <c r="A27" s="389"/>
      <c r="B27" s="390"/>
      <c r="C27" s="391"/>
      <c r="D27" s="366"/>
      <c r="E27" s="366"/>
      <c r="F27" s="366"/>
      <c r="G27" s="366"/>
      <c r="H27" s="362"/>
      <c r="I27" s="362"/>
      <c r="J27" s="363"/>
      <c r="K27" s="362"/>
      <c r="L27" s="19" t="s">
        <v>10</v>
      </c>
      <c r="M27" s="19" t="s">
        <v>9</v>
      </c>
      <c r="N27" s="19" t="s">
        <v>21</v>
      </c>
      <c r="O27" s="19" t="s">
        <v>10</v>
      </c>
      <c r="P27" s="19" t="s">
        <v>9</v>
      </c>
      <c r="Q27" s="19" t="s">
        <v>21</v>
      </c>
      <c r="R27" s="19" t="s">
        <v>10</v>
      </c>
      <c r="S27" s="19" t="s">
        <v>9</v>
      </c>
      <c r="T27" s="19" t="s">
        <v>21</v>
      </c>
      <c r="U27" s="19" t="s">
        <v>10</v>
      </c>
      <c r="V27" s="19" t="s">
        <v>9</v>
      </c>
      <c r="W27" s="19" t="s">
        <v>21</v>
      </c>
      <c r="X27" s="74" t="s">
        <v>193</v>
      </c>
      <c r="Y27" s="36" t="s">
        <v>194</v>
      </c>
      <c r="Z27" s="36" t="s">
        <v>192</v>
      </c>
      <c r="AA27" s="40" t="s">
        <v>11</v>
      </c>
    </row>
    <row r="28" spans="1:29" s="81" customFormat="1" ht="60.75" customHeight="1" x14ac:dyDescent="0.25">
      <c r="A28" s="360" t="s">
        <v>265</v>
      </c>
      <c r="B28" s="360"/>
      <c r="C28" s="360"/>
      <c r="D28" s="116" t="s">
        <v>266</v>
      </c>
      <c r="E28" s="131">
        <v>0.06</v>
      </c>
      <c r="F28" s="120" t="s">
        <v>264</v>
      </c>
      <c r="G28" s="121" t="s">
        <v>251</v>
      </c>
      <c r="H28" s="121" t="s">
        <v>272</v>
      </c>
      <c r="I28" s="121" t="s">
        <v>278</v>
      </c>
      <c r="J28" s="177">
        <v>43191</v>
      </c>
      <c r="K28" s="177">
        <v>43464</v>
      </c>
      <c r="L28" s="124">
        <v>0</v>
      </c>
      <c r="M28" s="175">
        <v>0</v>
      </c>
      <c r="N28" s="175" t="s">
        <v>386</v>
      </c>
      <c r="O28" s="124">
        <v>1</v>
      </c>
      <c r="P28" s="175">
        <v>1</v>
      </c>
      <c r="Q28" s="185" t="s">
        <v>526</v>
      </c>
      <c r="R28" s="124">
        <v>1</v>
      </c>
      <c r="S28" s="216">
        <v>1</v>
      </c>
      <c r="T28" s="185" t="s">
        <v>526</v>
      </c>
      <c r="U28" s="124">
        <v>1</v>
      </c>
      <c r="V28" s="218">
        <v>1</v>
      </c>
      <c r="W28" s="185" t="s">
        <v>629</v>
      </c>
      <c r="X28" s="114">
        <f t="shared" ref="X28" si="6">+SUM(L28,O28,R28,U28)</f>
        <v>3</v>
      </c>
      <c r="Y28" s="83">
        <f>+SUM(M28,P28,S28,V28)</f>
        <v>3</v>
      </c>
      <c r="Z28" s="85">
        <f>IFERROR(Y28/X28,"")</f>
        <v>1</v>
      </c>
      <c r="AA28" s="145" t="s">
        <v>527</v>
      </c>
      <c r="AC28" s="1"/>
    </row>
    <row r="29" spans="1:29" s="130" customFormat="1" ht="86.25" customHeight="1" x14ac:dyDescent="0.25">
      <c r="A29" s="360" t="s">
        <v>262</v>
      </c>
      <c r="B29" s="360"/>
      <c r="C29" s="360"/>
      <c r="D29" s="116" t="s">
        <v>263</v>
      </c>
      <c r="E29" s="127">
        <v>0.05</v>
      </c>
      <c r="F29" s="120" t="s">
        <v>264</v>
      </c>
      <c r="G29" s="121" t="s">
        <v>251</v>
      </c>
      <c r="H29" s="121" t="s">
        <v>371</v>
      </c>
      <c r="I29" s="133" t="s">
        <v>309</v>
      </c>
      <c r="J29" s="177">
        <v>43191</v>
      </c>
      <c r="K29" s="177">
        <v>43464</v>
      </c>
      <c r="L29" s="124">
        <v>0</v>
      </c>
      <c r="M29" s="175">
        <v>0</v>
      </c>
      <c r="N29" s="175" t="s">
        <v>386</v>
      </c>
      <c r="O29" s="124">
        <v>1</v>
      </c>
      <c r="P29" s="175">
        <v>1</v>
      </c>
      <c r="Q29" s="185" t="s">
        <v>525</v>
      </c>
      <c r="R29" s="124">
        <v>1</v>
      </c>
      <c r="S29" s="216">
        <v>1</v>
      </c>
      <c r="T29" s="185" t="s">
        <v>525</v>
      </c>
      <c r="U29" s="124">
        <v>1</v>
      </c>
      <c r="V29" s="218">
        <v>1</v>
      </c>
      <c r="W29" s="185" t="s">
        <v>630</v>
      </c>
      <c r="X29" s="114">
        <f t="shared" ref="X29" si="7">+SUM(L29,O29,R29,U29)</f>
        <v>3</v>
      </c>
      <c r="Y29" s="114">
        <f t="shared" ref="Y29:Y30" si="8">+SUM(M29,P29,S29,V29)</f>
        <v>3</v>
      </c>
      <c r="Z29" s="128">
        <f t="shared" ref="Z29:Z30" si="9">IFERROR(Y29/X29,"")</f>
        <v>1</v>
      </c>
      <c r="AA29" s="201" t="s">
        <v>527</v>
      </c>
      <c r="AC29" s="1"/>
    </row>
    <row r="30" spans="1:29" s="130" customFormat="1" ht="54.75" customHeight="1" x14ac:dyDescent="0.25">
      <c r="A30" s="360" t="s">
        <v>269</v>
      </c>
      <c r="B30" s="360"/>
      <c r="C30" s="360"/>
      <c r="D30" s="116" t="s">
        <v>270</v>
      </c>
      <c r="E30" s="131">
        <v>0.05</v>
      </c>
      <c r="F30" s="120" t="s">
        <v>271</v>
      </c>
      <c r="G30" s="121" t="s">
        <v>38</v>
      </c>
      <c r="H30" s="121" t="s">
        <v>258</v>
      </c>
      <c r="I30" s="121" t="s">
        <v>308</v>
      </c>
      <c r="J30" s="177">
        <v>43191</v>
      </c>
      <c r="K30" s="177">
        <v>43464</v>
      </c>
      <c r="L30" s="124">
        <v>0</v>
      </c>
      <c r="M30" s="175">
        <v>0</v>
      </c>
      <c r="N30" s="175" t="s">
        <v>386</v>
      </c>
      <c r="O30" s="124">
        <v>1</v>
      </c>
      <c r="P30" s="175">
        <v>1</v>
      </c>
      <c r="Q30" s="185" t="s">
        <v>528</v>
      </c>
      <c r="R30" s="124">
        <v>0</v>
      </c>
      <c r="S30" s="216">
        <v>0</v>
      </c>
      <c r="T30" s="216" t="s">
        <v>386</v>
      </c>
      <c r="U30" s="124">
        <v>1</v>
      </c>
      <c r="V30" s="218">
        <v>1</v>
      </c>
      <c r="W30" s="185" t="s">
        <v>528</v>
      </c>
      <c r="X30" s="114">
        <f t="shared" ref="X30" si="10">+SUM(L30,O30,R30,U30)</f>
        <v>2</v>
      </c>
      <c r="Y30" s="114">
        <f t="shared" si="8"/>
        <v>2</v>
      </c>
      <c r="Z30" s="128">
        <f t="shared" si="9"/>
        <v>1</v>
      </c>
      <c r="AA30" s="201" t="s">
        <v>529</v>
      </c>
      <c r="AC30" s="1"/>
    </row>
    <row r="31" spans="1:29" s="130" customFormat="1" ht="82.5" customHeight="1" x14ac:dyDescent="0.25">
      <c r="A31" s="360" t="s">
        <v>299</v>
      </c>
      <c r="B31" s="360"/>
      <c r="C31" s="360"/>
      <c r="D31" s="126" t="s">
        <v>273</v>
      </c>
      <c r="E31" s="131">
        <v>0.05</v>
      </c>
      <c r="F31" s="132" t="s">
        <v>274</v>
      </c>
      <c r="G31" s="121" t="s">
        <v>251</v>
      </c>
      <c r="H31" s="121" t="s">
        <v>372</v>
      </c>
      <c r="I31" s="133" t="s">
        <v>309</v>
      </c>
      <c r="J31" s="177">
        <v>43101</v>
      </c>
      <c r="K31" s="177">
        <v>43464</v>
      </c>
      <c r="L31" s="124">
        <v>1</v>
      </c>
      <c r="M31" s="175">
        <v>1</v>
      </c>
      <c r="N31" s="185" t="s">
        <v>420</v>
      </c>
      <c r="O31" s="124">
        <v>3</v>
      </c>
      <c r="P31" s="175">
        <v>3</v>
      </c>
      <c r="Q31" s="185" t="s">
        <v>420</v>
      </c>
      <c r="R31" s="124">
        <v>3</v>
      </c>
      <c r="S31" s="216">
        <v>3</v>
      </c>
      <c r="T31" s="185" t="s">
        <v>420</v>
      </c>
      <c r="U31" s="124">
        <v>3</v>
      </c>
      <c r="V31" s="218">
        <v>3</v>
      </c>
      <c r="W31" s="185" t="s">
        <v>420</v>
      </c>
      <c r="X31" s="114">
        <f t="shared" ref="X31" si="11">+SUM(L31,O31,R31,U31)</f>
        <v>10</v>
      </c>
      <c r="Y31" s="114">
        <f t="shared" ref="Y31" si="12">+SUM(M31,P31,S31,V31)</f>
        <v>10</v>
      </c>
      <c r="Z31" s="128">
        <f t="shared" ref="Z31" si="13">IFERROR(Y31/X31,"")</f>
        <v>1</v>
      </c>
      <c r="AA31" s="145" t="s">
        <v>421</v>
      </c>
      <c r="AC31" s="1"/>
    </row>
    <row r="32" spans="1:29" s="130" customFormat="1" ht="99.75" x14ac:dyDescent="0.25">
      <c r="A32" s="360" t="s">
        <v>275</v>
      </c>
      <c r="B32" s="360"/>
      <c r="C32" s="360"/>
      <c r="D32" s="126" t="s">
        <v>276</v>
      </c>
      <c r="E32" s="131">
        <v>0.05</v>
      </c>
      <c r="F32" s="132" t="s">
        <v>274</v>
      </c>
      <c r="G32" s="121" t="s">
        <v>38</v>
      </c>
      <c r="H32" s="121" t="s">
        <v>374</v>
      </c>
      <c r="I32" s="133" t="s">
        <v>309</v>
      </c>
      <c r="J32" s="177">
        <v>43101</v>
      </c>
      <c r="K32" s="177">
        <v>43464</v>
      </c>
      <c r="L32" s="124">
        <v>1</v>
      </c>
      <c r="M32" s="175">
        <v>1</v>
      </c>
      <c r="N32" s="185" t="s">
        <v>422</v>
      </c>
      <c r="O32" s="124">
        <v>3</v>
      </c>
      <c r="P32" s="175">
        <v>3</v>
      </c>
      <c r="Q32" s="185" t="s">
        <v>422</v>
      </c>
      <c r="R32" s="124">
        <v>3</v>
      </c>
      <c r="S32" s="216">
        <v>3</v>
      </c>
      <c r="T32" s="185" t="s">
        <v>422</v>
      </c>
      <c r="U32" s="124">
        <v>3</v>
      </c>
      <c r="V32" s="218">
        <v>3</v>
      </c>
      <c r="W32" s="185" t="s">
        <v>422</v>
      </c>
      <c r="X32" s="114">
        <f t="shared" ref="X32:X33" si="14">+SUM(L32,O32,R32,U32)</f>
        <v>10</v>
      </c>
      <c r="Y32" s="114">
        <f t="shared" ref="Y32:Y33" si="15">+SUM(M32,P32,S32,V32)</f>
        <v>10</v>
      </c>
      <c r="Z32" s="128">
        <f t="shared" ref="Z32:Z33" si="16">IFERROR(Y32/X32,"")</f>
        <v>1</v>
      </c>
      <c r="AA32" s="145" t="s">
        <v>423</v>
      </c>
      <c r="AC32" s="1"/>
    </row>
    <row r="33" spans="1:29" s="118" customFormat="1" ht="114" x14ac:dyDescent="0.25">
      <c r="A33" s="360" t="s">
        <v>306</v>
      </c>
      <c r="B33" s="360"/>
      <c r="C33" s="360"/>
      <c r="D33" s="122" t="s">
        <v>307</v>
      </c>
      <c r="E33" s="115">
        <v>0.15</v>
      </c>
      <c r="F33" s="121" t="s">
        <v>305</v>
      </c>
      <c r="G33" s="121" t="s">
        <v>251</v>
      </c>
      <c r="H33" s="121" t="s">
        <v>283</v>
      </c>
      <c r="I33" s="121" t="s">
        <v>278</v>
      </c>
      <c r="J33" s="177">
        <v>43101</v>
      </c>
      <c r="K33" s="177">
        <v>43464</v>
      </c>
      <c r="L33" s="124">
        <v>3</v>
      </c>
      <c r="M33" s="175">
        <v>3</v>
      </c>
      <c r="N33" s="185" t="s">
        <v>424</v>
      </c>
      <c r="O33" s="124">
        <v>3</v>
      </c>
      <c r="P33" s="175">
        <v>3</v>
      </c>
      <c r="Q33" s="185" t="s">
        <v>424</v>
      </c>
      <c r="R33" s="124">
        <v>3</v>
      </c>
      <c r="S33" s="216">
        <v>3</v>
      </c>
      <c r="T33" s="185" t="s">
        <v>424</v>
      </c>
      <c r="U33" s="124">
        <v>3</v>
      </c>
      <c r="V33" s="218">
        <v>3</v>
      </c>
      <c r="W33" s="185" t="s">
        <v>424</v>
      </c>
      <c r="X33" s="114">
        <f t="shared" si="14"/>
        <v>12</v>
      </c>
      <c r="Y33" s="114">
        <f t="shared" si="15"/>
        <v>12</v>
      </c>
      <c r="Z33" s="128">
        <f t="shared" si="16"/>
        <v>1</v>
      </c>
      <c r="AA33" s="145" t="s">
        <v>425</v>
      </c>
      <c r="AC33" s="1"/>
    </row>
    <row r="34" spans="1:29" s="118" customFormat="1" ht="80.25" customHeight="1" x14ac:dyDescent="0.25">
      <c r="A34" s="360" t="s">
        <v>284</v>
      </c>
      <c r="B34" s="360"/>
      <c r="C34" s="360"/>
      <c r="D34" s="126" t="s">
        <v>285</v>
      </c>
      <c r="E34" s="131">
        <v>0.15</v>
      </c>
      <c r="F34" s="132" t="s">
        <v>282</v>
      </c>
      <c r="G34" s="121" t="s">
        <v>251</v>
      </c>
      <c r="H34" s="121" t="s">
        <v>283</v>
      </c>
      <c r="I34" s="121" t="s">
        <v>278</v>
      </c>
      <c r="J34" s="177">
        <v>43101</v>
      </c>
      <c r="K34" s="177">
        <v>43464</v>
      </c>
      <c r="L34" s="124">
        <v>2</v>
      </c>
      <c r="M34" s="175">
        <v>2</v>
      </c>
      <c r="N34" s="185" t="s">
        <v>427</v>
      </c>
      <c r="O34" s="124">
        <v>3</v>
      </c>
      <c r="P34" s="175">
        <v>3</v>
      </c>
      <c r="Q34" s="185" t="s">
        <v>427</v>
      </c>
      <c r="R34" s="124">
        <v>3</v>
      </c>
      <c r="S34" s="216">
        <v>3</v>
      </c>
      <c r="T34" s="185" t="s">
        <v>427</v>
      </c>
      <c r="U34" s="124">
        <v>3</v>
      </c>
      <c r="V34" s="218">
        <v>3</v>
      </c>
      <c r="W34" s="185" t="s">
        <v>427</v>
      </c>
      <c r="X34" s="114">
        <f t="shared" ref="X34" si="17">+SUM(L34,O34,R34,U34)</f>
        <v>11</v>
      </c>
      <c r="Y34" s="114">
        <f t="shared" ref="Y34" si="18">+SUM(M34,P34,S34,V34)</f>
        <v>11</v>
      </c>
      <c r="Z34" s="128">
        <f t="shared" ref="Z34" si="19">IFERROR(Y34/X34,"")</f>
        <v>1</v>
      </c>
      <c r="AA34" s="145" t="s">
        <v>426</v>
      </c>
      <c r="AC34" s="1"/>
    </row>
    <row r="35" spans="1:29" s="118" customFormat="1" ht="66.75" customHeight="1" x14ac:dyDescent="0.25">
      <c r="A35" s="360" t="s">
        <v>288</v>
      </c>
      <c r="B35" s="360"/>
      <c r="C35" s="360"/>
      <c r="D35" s="126" t="s">
        <v>286</v>
      </c>
      <c r="E35" s="131">
        <v>0.1</v>
      </c>
      <c r="F35" s="132" t="s">
        <v>287</v>
      </c>
      <c r="G35" s="121" t="s">
        <v>251</v>
      </c>
      <c r="H35" s="121" t="s">
        <v>283</v>
      </c>
      <c r="I35" s="121" t="s">
        <v>278</v>
      </c>
      <c r="J35" s="177">
        <v>43191</v>
      </c>
      <c r="K35" s="177">
        <v>43464</v>
      </c>
      <c r="L35" s="170">
        <v>0</v>
      </c>
      <c r="M35" s="175">
        <v>0</v>
      </c>
      <c r="N35" s="202" t="s">
        <v>386</v>
      </c>
      <c r="O35" s="124">
        <v>0</v>
      </c>
      <c r="P35" s="175">
        <v>0</v>
      </c>
      <c r="Q35" s="209" t="s">
        <v>386</v>
      </c>
      <c r="R35" s="124">
        <v>0</v>
      </c>
      <c r="S35" s="216">
        <v>0</v>
      </c>
      <c r="T35" s="216" t="s">
        <v>386</v>
      </c>
      <c r="U35" s="124">
        <v>1</v>
      </c>
      <c r="V35" s="175">
        <v>1</v>
      </c>
      <c r="W35" s="185" t="s">
        <v>631</v>
      </c>
      <c r="X35" s="114">
        <f t="shared" ref="X35" si="20">+SUM(L35,O35,R35,U35)</f>
        <v>1</v>
      </c>
      <c r="Y35" s="114">
        <f t="shared" ref="Y35" si="21">+SUM(M35,P35,S35,V35)</f>
        <v>1</v>
      </c>
      <c r="Z35" s="128">
        <f t="shared" ref="Z35" si="22">IFERROR(Y35/X35,"")</f>
        <v>1</v>
      </c>
      <c r="AA35" s="145" t="s">
        <v>632</v>
      </c>
      <c r="AC35" s="1"/>
    </row>
    <row r="36" spans="1:29" s="118" customFormat="1" ht="57" customHeight="1" x14ac:dyDescent="0.25">
      <c r="A36" s="360" t="s">
        <v>327</v>
      </c>
      <c r="B36" s="360"/>
      <c r="C36" s="360"/>
      <c r="D36" s="182" t="s">
        <v>328</v>
      </c>
      <c r="E36" s="131">
        <v>0.1</v>
      </c>
      <c r="F36" s="173" t="s">
        <v>329</v>
      </c>
      <c r="G36" s="121" t="s">
        <v>251</v>
      </c>
      <c r="H36" s="121" t="s">
        <v>283</v>
      </c>
      <c r="I36" s="121" t="s">
        <v>278</v>
      </c>
      <c r="J36" s="177">
        <v>43191</v>
      </c>
      <c r="K36" s="177">
        <v>43464</v>
      </c>
      <c r="L36" s="174">
        <v>0</v>
      </c>
      <c r="M36" s="176">
        <v>0</v>
      </c>
      <c r="N36" s="202" t="s">
        <v>386</v>
      </c>
      <c r="O36" s="174">
        <v>0.5</v>
      </c>
      <c r="P36" s="176">
        <v>0.5</v>
      </c>
      <c r="Q36" s="185" t="s">
        <v>530</v>
      </c>
      <c r="R36" s="174">
        <v>0.25</v>
      </c>
      <c r="S36" s="176">
        <v>0.25</v>
      </c>
      <c r="T36" s="185" t="s">
        <v>530</v>
      </c>
      <c r="U36" s="174">
        <v>0.25</v>
      </c>
      <c r="V36" s="176">
        <v>0.25</v>
      </c>
      <c r="W36" s="185" t="s">
        <v>530</v>
      </c>
      <c r="X36" s="192">
        <f t="shared" ref="X36" si="23">+SUM(L36,O36,R36,U36)</f>
        <v>1</v>
      </c>
      <c r="Y36" s="192">
        <f t="shared" ref="Y36" si="24">+SUM(M36,P36,S36,V36)</f>
        <v>1</v>
      </c>
      <c r="Z36" s="128">
        <f t="shared" ref="Z36" si="25">IFERROR(Y36/X36,"")</f>
        <v>1</v>
      </c>
      <c r="AA36" s="145" t="s">
        <v>531</v>
      </c>
      <c r="AC36" s="1"/>
    </row>
    <row r="37" spans="1:29" s="118" customFormat="1" ht="128.25" x14ac:dyDescent="0.25">
      <c r="A37" s="360" t="s">
        <v>340</v>
      </c>
      <c r="B37" s="360"/>
      <c r="C37" s="360"/>
      <c r="D37" s="126" t="s">
        <v>290</v>
      </c>
      <c r="E37" s="131">
        <v>0.1</v>
      </c>
      <c r="F37" s="132" t="s">
        <v>293</v>
      </c>
      <c r="G37" s="121" t="s">
        <v>251</v>
      </c>
      <c r="H37" s="121" t="s">
        <v>283</v>
      </c>
      <c r="I37" s="121" t="s">
        <v>278</v>
      </c>
      <c r="J37" s="177">
        <v>43191</v>
      </c>
      <c r="K37" s="177">
        <v>43464</v>
      </c>
      <c r="L37" s="170">
        <v>0</v>
      </c>
      <c r="M37" s="175">
        <v>0</v>
      </c>
      <c r="N37" s="202" t="s">
        <v>386</v>
      </c>
      <c r="O37" s="124">
        <v>3</v>
      </c>
      <c r="P37" s="175">
        <v>3</v>
      </c>
      <c r="Q37" s="185" t="s">
        <v>532</v>
      </c>
      <c r="R37" s="124">
        <v>3</v>
      </c>
      <c r="S37" s="216">
        <v>3</v>
      </c>
      <c r="T37" s="185" t="s">
        <v>633</v>
      </c>
      <c r="U37" s="124">
        <v>3</v>
      </c>
      <c r="V37" s="218">
        <v>3</v>
      </c>
      <c r="W37" s="185" t="s">
        <v>634</v>
      </c>
      <c r="X37" s="114">
        <f t="shared" ref="X37" si="26">+SUM(L37,O37,R37,U37)</f>
        <v>9</v>
      </c>
      <c r="Y37" s="114">
        <f t="shared" ref="Y37" si="27">+SUM(M37,P37,S37,V37)</f>
        <v>9</v>
      </c>
      <c r="Z37" s="128">
        <f t="shared" ref="Z37" si="28">IFERROR(Y37/X37,"")</f>
        <v>1</v>
      </c>
      <c r="AA37" s="145" t="s">
        <v>635</v>
      </c>
      <c r="AC37" s="1"/>
    </row>
    <row r="38" spans="1:29" s="118" customFormat="1" ht="42.75" x14ac:dyDescent="0.25">
      <c r="A38" s="360" t="s">
        <v>318</v>
      </c>
      <c r="B38" s="360"/>
      <c r="C38" s="360"/>
      <c r="D38" s="126" t="s">
        <v>294</v>
      </c>
      <c r="E38" s="131">
        <v>7.0000000000000007E-2</v>
      </c>
      <c r="F38" s="132" t="s">
        <v>295</v>
      </c>
      <c r="G38" s="121" t="s">
        <v>251</v>
      </c>
      <c r="H38" s="121" t="s">
        <v>291</v>
      </c>
      <c r="I38" s="121" t="s">
        <v>278</v>
      </c>
      <c r="J38" s="177">
        <v>43191</v>
      </c>
      <c r="K38" s="177">
        <v>43464</v>
      </c>
      <c r="L38" s="124">
        <v>0</v>
      </c>
      <c r="M38" s="175">
        <v>0</v>
      </c>
      <c r="N38" s="202" t="s">
        <v>386</v>
      </c>
      <c r="O38" s="124">
        <v>1</v>
      </c>
      <c r="P38" s="175">
        <v>1</v>
      </c>
      <c r="Q38" s="185" t="s">
        <v>533</v>
      </c>
      <c r="R38" s="124">
        <v>1</v>
      </c>
      <c r="S38" s="216">
        <v>1</v>
      </c>
      <c r="T38" s="185" t="s">
        <v>583</v>
      </c>
      <c r="U38" s="124">
        <v>1</v>
      </c>
      <c r="V38" s="175">
        <v>1</v>
      </c>
      <c r="W38" s="185" t="s">
        <v>636</v>
      </c>
      <c r="X38" s="114">
        <f t="shared" ref="X38" si="29">+SUM(L38,O38,R38,U38)</f>
        <v>3</v>
      </c>
      <c r="Y38" s="114">
        <f t="shared" ref="Y38" si="30">+SUM(M38,P38,S38,V38)</f>
        <v>3</v>
      </c>
      <c r="Z38" s="128">
        <f t="shared" ref="Z38" si="31">IFERROR(Y38/X38,"")</f>
        <v>1</v>
      </c>
      <c r="AA38" s="145" t="s">
        <v>534</v>
      </c>
      <c r="AC38" s="1"/>
    </row>
    <row r="39" spans="1:29" s="118" customFormat="1" ht="82.5" customHeight="1" x14ac:dyDescent="0.25">
      <c r="A39" s="360" t="s">
        <v>319</v>
      </c>
      <c r="B39" s="360"/>
      <c r="C39" s="360"/>
      <c r="D39" s="126" t="s">
        <v>292</v>
      </c>
      <c r="E39" s="131">
        <v>7.0000000000000007E-2</v>
      </c>
      <c r="F39" s="132" t="s">
        <v>293</v>
      </c>
      <c r="G39" s="121" t="s">
        <v>251</v>
      </c>
      <c r="H39" s="121" t="s">
        <v>291</v>
      </c>
      <c r="I39" s="121" t="s">
        <v>278</v>
      </c>
      <c r="J39" s="177">
        <v>43191</v>
      </c>
      <c r="K39" s="177">
        <v>43464</v>
      </c>
      <c r="L39" s="124">
        <v>0</v>
      </c>
      <c r="M39" s="175">
        <v>0</v>
      </c>
      <c r="N39" s="202" t="s">
        <v>386</v>
      </c>
      <c r="O39" s="124">
        <v>1</v>
      </c>
      <c r="P39" s="175">
        <v>1</v>
      </c>
      <c r="Q39" s="185" t="s">
        <v>535</v>
      </c>
      <c r="R39" s="124">
        <v>1</v>
      </c>
      <c r="S39" s="216">
        <v>1</v>
      </c>
      <c r="T39" s="185" t="s">
        <v>584</v>
      </c>
      <c r="U39" s="124">
        <v>1</v>
      </c>
      <c r="V39" s="218">
        <v>1</v>
      </c>
      <c r="W39" s="185" t="s">
        <v>637</v>
      </c>
      <c r="X39" s="114">
        <f t="shared" ref="X39" si="32">+SUM(L39,O39,R39,U39)</f>
        <v>3</v>
      </c>
      <c r="Y39" s="114">
        <f t="shared" ref="Y39" si="33">+SUM(M39,P39,S39,V39)</f>
        <v>3</v>
      </c>
      <c r="Z39" s="128">
        <f t="shared" ref="Z39" si="34">IFERROR(Y39/X39,"")</f>
        <v>1</v>
      </c>
      <c r="AA39" s="145" t="s">
        <v>536</v>
      </c>
      <c r="AC39" s="1"/>
    </row>
    <row r="40" spans="1:29" s="150" customFormat="1" x14ac:dyDescent="0.25">
      <c r="A40" s="153"/>
      <c r="B40" s="153"/>
      <c r="C40" s="153"/>
      <c r="D40" s="153"/>
      <c r="E40" s="153"/>
      <c r="F40" s="153"/>
      <c r="G40" s="153"/>
      <c r="H40" s="153"/>
      <c r="I40" s="153"/>
      <c r="J40" s="153"/>
      <c r="K40" s="154"/>
      <c r="P40" s="155"/>
      <c r="Q40" s="155"/>
      <c r="R40" s="155"/>
      <c r="S40" s="155"/>
      <c r="T40" s="155"/>
      <c r="U40" s="155"/>
      <c r="V40" s="155"/>
      <c r="W40" s="155"/>
      <c r="X40" s="155"/>
      <c r="Y40" s="155"/>
      <c r="Z40" s="155"/>
      <c r="AA40" s="165">
        <f>+SUMPRODUCT(E28:E39,Z28:Z39)</f>
        <v>1</v>
      </c>
      <c r="AC40" s="1"/>
    </row>
    <row r="41" spans="1:29" s="150" customFormat="1" x14ac:dyDescent="0.25">
      <c r="A41" s="367" t="s">
        <v>331</v>
      </c>
      <c r="B41" s="367"/>
      <c r="C41" s="184" t="s">
        <v>615</v>
      </c>
      <c r="D41" s="153"/>
      <c r="E41" s="153"/>
      <c r="F41" s="153"/>
      <c r="G41" s="153"/>
      <c r="H41" s="153"/>
      <c r="I41" s="153"/>
      <c r="J41" s="153"/>
      <c r="K41" s="154"/>
      <c r="P41" s="155"/>
      <c r="Q41" s="155"/>
      <c r="R41" s="155"/>
      <c r="S41" s="155"/>
      <c r="T41" s="155"/>
      <c r="U41" s="155"/>
      <c r="V41" s="155"/>
      <c r="W41" s="155"/>
      <c r="X41" s="155"/>
      <c r="Y41" s="155"/>
      <c r="Z41" s="155"/>
      <c r="AA41" s="155"/>
      <c r="AC41" s="1"/>
    </row>
    <row r="42" spans="1:29" s="150" customFormat="1" ht="45.75" customHeight="1" x14ac:dyDescent="0.25">
      <c r="A42" s="153"/>
      <c r="B42" s="153"/>
      <c r="C42" s="153"/>
      <c r="D42" s="153"/>
      <c r="K42" s="154"/>
      <c r="P42" s="155"/>
      <c r="Q42" s="155"/>
      <c r="R42" s="155"/>
      <c r="S42" s="155"/>
      <c r="T42" s="155"/>
      <c r="U42" s="155"/>
      <c r="V42" s="155"/>
      <c r="W42" s="155"/>
      <c r="X42" s="155"/>
      <c r="Y42" s="155"/>
      <c r="Z42" s="155"/>
      <c r="AA42" s="155"/>
      <c r="AC42" s="1"/>
    </row>
    <row r="43" spans="1:29" s="150" customFormat="1" ht="57.75" customHeight="1" x14ac:dyDescent="0.25">
      <c r="A43" s="153"/>
      <c r="B43" s="153"/>
      <c r="C43" s="153"/>
      <c r="E43" s="239" t="s">
        <v>338</v>
      </c>
      <c r="F43" s="239"/>
      <c r="G43" s="239"/>
      <c r="H43" s="239"/>
      <c r="I43" s="239"/>
      <c r="J43" s="239"/>
      <c r="K43" s="151"/>
      <c r="M43" s="152"/>
      <c r="N43" s="152"/>
      <c r="O43" s="301" t="s">
        <v>317</v>
      </c>
      <c r="P43" s="301"/>
      <c r="Q43" s="301"/>
      <c r="R43" s="301"/>
      <c r="S43" s="301"/>
      <c r="T43" s="301"/>
      <c r="U43" s="301"/>
      <c r="V43" s="301"/>
      <c r="W43" s="301"/>
      <c r="X43" s="155"/>
      <c r="Y43" s="155"/>
      <c r="Z43" s="155"/>
      <c r="AA43" s="155"/>
      <c r="AC43" s="1"/>
    </row>
    <row r="44" spans="1:29" s="150" customFormat="1" x14ac:dyDescent="0.25">
      <c r="A44" s="153"/>
      <c r="B44" s="153"/>
      <c r="C44" s="153"/>
      <c r="D44" s="153"/>
      <c r="E44" s="153"/>
      <c r="F44" s="153"/>
      <c r="G44" s="153"/>
      <c r="H44" s="153"/>
      <c r="I44" s="153"/>
      <c r="J44" s="153"/>
      <c r="K44" s="154"/>
      <c r="P44" s="155"/>
      <c r="Q44" s="155"/>
      <c r="R44" s="155"/>
      <c r="S44" s="155"/>
      <c r="T44" s="155"/>
      <c r="U44" s="155"/>
      <c r="V44" s="155"/>
      <c r="W44" s="155"/>
      <c r="X44" s="155"/>
      <c r="Y44" s="155"/>
      <c r="Z44" s="155"/>
      <c r="AA44" s="155"/>
      <c r="AC44" s="1"/>
    </row>
    <row r="45" spans="1:29" s="150" customFormat="1" x14ac:dyDescent="0.25">
      <c r="A45" s="153"/>
      <c r="B45" s="153"/>
      <c r="C45" s="153"/>
      <c r="D45" s="153"/>
      <c r="E45" s="153"/>
      <c r="F45" s="153"/>
      <c r="G45" s="153"/>
      <c r="H45" s="153"/>
      <c r="I45" s="153"/>
      <c r="J45" s="153"/>
      <c r="K45" s="154"/>
      <c r="P45" s="155"/>
      <c r="Q45" s="155"/>
      <c r="R45" s="155"/>
      <c r="S45" s="155"/>
      <c r="T45" s="155"/>
      <c r="U45" s="155"/>
      <c r="V45" s="155"/>
      <c r="W45" s="155"/>
      <c r="X45" s="155"/>
      <c r="Y45" s="155"/>
      <c r="Z45" s="155"/>
      <c r="AA45" s="155"/>
      <c r="AC45" s="1"/>
    </row>
    <row r="46" spans="1:29" s="150" customFormat="1" x14ac:dyDescent="0.25">
      <c r="A46" s="153"/>
      <c r="B46" s="153"/>
      <c r="C46" s="153"/>
      <c r="D46" s="153"/>
      <c r="E46" s="153"/>
      <c r="F46" s="153"/>
      <c r="G46" s="153"/>
      <c r="H46" s="153"/>
      <c r="I46" s="153"/>
      <c r="J46" s="153"/>
      <c r="K46" s="154"/>
      <c r="P46" s="155"/>
      <c r="Q46" s="155"/>
      <c r="R46" s="155"/>
      <c r="S46" s="155"/>
      <c r="T46" s="155"/>
      <c r="U46" s="155"/>
      <c r="V46" s="155"/>
      <c r="W46" s="155"/>
      <c r="X46" s="155"/>
      <c r="Y46" s="155"/>
      <c r="Z46" s="155"/>
      <c r="AA46" s="155"/>
      <c r="AC46" s="1"/>
    </row>
    <row r="47" spans="1:29" s="150" customFormat="1" x14ac:dyDescent="0.25">
      <c r="A47" s="153"/>
      <c r="B47" s="153"/>
      <c r="C47" s="153"/>
      <c r="D47" s="153"/>
      <c r="E47" s="153"/>
      <c r="F47" s="153"/>
      <c r="G47" s="153"/>
      <c r="H47" s="153"/>
      <c r="I47" s="153"/>
      <c r="J47" s="153"/>
      <c r="K47" s="154"/>
      <c r="P47" s="155"/>
      <c r="Q47" s="155"/>
      <c r="R47" s="155"/>
      <c r="S47" s="155"/>
      <c r="T47" s="155"/>
      <c r="U47" s="155"/>
      <c r="V47" s="155"/>
      <c r="W47" s="155"/>
      <c r="X47" s="155"/>
      <c r="Y47" s="155"/>
      <c r="Z47" s="155"/>
      <c r="AA47" s="155"/>
      <c r="AC47" s="1"/>
    </row>
    <row r="48" spans="1:29" s="150" customFormat="1" x14ac:dyDescent="0.25">
      <c r="A48" s="153"/>
      <c r="B48" s="153"/>
      <c r="C48" s="153"/>
      <c r="D48" s="153"/>
      <c r="E48" s="153"/>
      <c r="F48" s="153"/>
      <c r="G48" s="153"/>
      <c r="H48" s="153"/>
      <c r="I48" s="153"/>
      <c r="J48" s="153"/>
      <c r="K48" s="154"/>
      <c r="P48" s="155"/>
      <c r="Q48" s="155"/>
      <c r="R48" s="155"/>
      <c r="S48" s="155"/>
      <c r="T48" s="155"/>
      <c r="U48" s="155"/>
      <c r="V48" s="155"/>
      <c r="W48" s="155"/>
      <c r="X48" s="155"/>
      <c r="Y48" s="155"/>
      <c r="Z48" s="155"/>
      <c r="AA48" s="155"/>
      <c r="AC48" s="1"/>
    </row>
    <row r="49" spans="1:29" s="150" customFormat="1" x14ac:dyDescent="0.25">
      <c r="A49" s="153"/>
      <c r="B49" s="153"/>
      <c r="C49" s="153"/>
      <c r="D49" s="153"/>
      <c r="E49" s="153"/>
      <c r="F49" s="153"/>
      <c r="G49" s="153"/>
      <c r="H49" s="153"/>
      <c r="I49" s="153"/>
      <c r="J49" s="153"/>
      <c r="K49" s="154"/>
      <c r="P49" s="155"/>
      <c r="Q49" s="155"/>
      <c r="R49" s="155"/>
      <c r="S49" s="155"/>
      <c r="T49" s="155"/>
      <c r="U49" s="155"/>
      <c r="V49" s="155"/>
      <c r="W49" s="155"/>
      <c r="X49" s="155"/>
      <c r="Y49" s="155"/>
      <c r="Z49" s="155"/>
      <c r="AA49" s="155"/>
      <c r="AC49" s="1"/>
    </row>
    <row r="50" spans="1:29" s="150" customFormat="1" x14ac:dyDescent="0.25">
      <c r="A50" s="153"/>
      <c r="B50" s="153"/>
      <c r="C50" s="153"/>
      <c r="D50" s="153"/>
      <c r="E50" s="153"/>
      <c r="F50" s="153"/>
      <c r="G50" s="153"/>
      <c r="H50" s="153"/>
      <c r="I50" s="153"/>
      <c r="J50" s="153"/>
      <c r="K50" s="154"/>
      <c r="P50" s="155"/>
      <c r="Q50" s="155"/>
      <c r="R50" s="155"/>
      <c r="S50" s="155"/>
      <c r="T50" s="155"/>
      <c r="U50" s="155"/>
      <c r="V50" s="155"/>
      <c r="W50" s="155"/>
      <c r="X50" s="155"/>
      <c r="Y50" s="155"/>
      <c r="Z50" s="155"/>
      <c r="AA50" s="155"/>
      <c r="AC50" s="1"/>
    </row>
    <row r="51" spans="1:29" s="150" customFormat="1" x14ac:dyDescent="0.25">
      <c r="A51" s="153"/>
      <c r="B51" s="153"/>
      <c r="C51" s="153"/>
      <c r="D51" s="153"/>
      <c r="E51" s="153"/>
      <c r="F51" s="153"/>
      <c r="G51" s="153"/>
      <c r="H51" s="153"/>
      <c r="I51" s="153"/>
      <c r="J51" s="153"/>
      <c r="K51" s="154"/>
      <c r="P51" s="155"/>
      <c r="Q51" s="155"/>
      <c r="R51" s="155"/>
      <c r="S51" s="155"/>
      <c r="T51" s="155"/>
      <c r="U51" s="155"/>
      <c r="V51" s="155"/>
      <c r="W51" s="155"/>
      <c r="X51" s="155"/>
      <c r="Y51" s="155"/>
      <c r="Z51" s="155"/>
      <c r="AA51" s="155"/>
      <c r="AC51" s="1"/>
    </row>
    <row r="52" spans="1:29" s="150" customFormat="1" x14ac:dyDescent="0.25">
      <c r="A52" s="153"/>
      <c r="B52" s="153"/>
      <c r="C52" s="153"/>
      <c r="D52" s="153"/>
      <c r="E52" s="153"/>
      <c r="F52" s="153"/>
      <c r="G52" s="153"/>
      <c r="H52" s="153"/>
      <c r="I52" s="153"/>
      <c r="J52" s="153"/>
      <c r="K52" s="154"/>
      <c r="P52" s="155"/>
      <c r="Q52" s="155"/>
      <c r="R52" s="155"/>
      <c r="S52" s="155"/>
      <c r="T52" s="155"/>
      <c r="U52" s="155"/>
      <c r="V52" s="155"/>
      <c r="W52" s="155"/>
      <c r="X52" s="155"/>
      <c r="Y52" s="155"/>
      <c r="Z52" s="155"/>
      <c r="AA52" s="155"/>
      <c r="AC52" s="1"/>
    </row>
    <row r="53" spans="1:29" s="150" customFormat="1" x14ac:dyDescent="0.25">
      <c r="A53" s="153"/>
      <c r="B53" s="153"/>
      <c r="C53" s="153"/>
      <c r="D53" s="153"/>
      <c r="E53" s="153"/>
      <c r="F53" s="153"/>
      <c r="G53" s="153"/>
      <c r="H53" s="153"/>
      <c r="I53" s="153"/>
      <c r="J53" s="153"/>
      <c r="K53" s="154"/>
      <c r="P53" s="155"/>
      <c r="Q53" s="155"/>
      <c r="R53" s="155"/>
      <c r="S53" s="155"/>
      <c r="T53" s="155"/>
      <c r="U53" s="155"/>
      <c r="V53" s="155"/>
      <c r="W53" s="155"/>
      <c r="X53" s="155"/>
      <c r="Y53" s="155"/>
      <c r="Z53" s="155"/>
      <c r="AA53" s="155"/>
      <c r="AC53" s="1"/>
    </row>
    <row r="54" spans="1:29" s="81" customFormat="1" x14ac:dyDescent="0.25">
      <c r="A54" s="79"/>
      <c r="B54" s="79"/>
      <c r="C54" s="79"/>
      <c r="D54" s="79"/>
      <c r="E54" s="79"/>
      <c r="F54" s="79"/>
      <c r="G54" s="79"/>
      <c r="H54" s="79"/>
      <c r="I54" s="79"/>
      <c r="J54" s="79"/>
      <c r="K54" s="80"/>
      <c r="P54" s="82"/>
      <c r="Q54" s="82"/>
      <c r="R54" s="82"/>
      <c r="S54" s="82"/>
      <c r="T54" s="82"/>
      <c r="U54" s="82"/>
      <c r="V54" s="82"/>
      <c r="W54" s="82"/>
      <c r="X54" s="82"/>
      <c r="Y54" s="82"/>
      <c r="Z54" s="82"/>
      <c r="AA54" s="82"/>
      <c r="AC54" s="1"/>
    </row>
    <row r="55" spans="1:29" s="81" customFormat="1" x14ac:dyDescent="0.25">
      <c r="A55" s="79"/>
      <c r="B55" s="79"/>
      <c r="C55" s="79"/>
      <c r="D55" s="79"/>
      <c r="E55" s="79"/>
      <c r="F55" s="79"/>
      <c r="G55" s="79"/>
      <c r="H55" s="79"/>
      <c r="I55" s="79"/>
      <c r="J55" s="79"/>
      <c r="K55" s="80"/>
      <c r="P55" s="82"/>
      <c r="Q55" s="82"/>
      <c r="R55" s="82"/>
      <c r="S55" s="82"/>
      <c r="T55" s="82"/>
      <c r="U55" s="82"/>
      <c r="V55" s="82"/>
      <c r="W55" s="82"/>
      <c r="X55" s="82"/>
      <c r="Y55" s="82"/>
      <c r="Z55" s="82"/>
      <c r="AA55" s="82"/>
      <c r="AC55" s="1"/>
    </row>
    <row r="56" spans="1:29" s="81" customFormat="1" x14ac:dyDescent="0.25">
      <c r="A56" s="79"/>
      <c r="B56" s="79"/>
      <c r="C56" s="79"/>
      <c r="D56" s="79"/>
      <c r="E56" s="79"/>
      <c r="F56" s="79"/>
      <c r="G56" s="79"/>
      <c r="H56" s="79"/>
      <c r="I56" s="79"/>
      <c r="J56" s="79"/>
      <c r="K56" s="80"/>
      <c r="P56" s="82"/>
      <c r="Q56" s="82"/>
      <c r="R56" s="82"/>
      <c r="S56" s="82"/>
      <c r="T56" s="82"/>
      <c r="U56" s="82"/>
      <c r="V56" s="82"/>
      <c r="W56" s="82"/>
      <c r="X56" s="82"/>
      <c r="Y56" s="82"/>
      <c r="Z56" s="82"/>
      <c r="AA56" s="82"/>
      <c r="AC56" s="1"/>
    </row>
    <row r="57" spans="1:29" s="81" customFormat="1" x14ac:dyDescent="0.25">
      <c r="A57" s="79"/>
      <c r="B57" s="79"/>
      <c r="C57" s="79"/>
      <c r="D57" s="79"/>
      <c r="E57" s="79"/>
      <c r="F57" s="79"/>
      <c r="G57" s="79"/>
      <c r="H57" s="79"/>
      <c r="I57" s="79"/>
      <c r="J57" s="79"/>
      <c r="K57" s="80"/>
      <c r="P57" s="82"/>
      <c r="Q57" s="82"/>
      <c r="R57" s="82"/>
      <c r="S57" s="82"/>
      <c r="T57" s="82"/>
      <c r="U57" s="82"/>
      <c r="V57" s="82"/>
      <c r="W57" s="82"/>
      <c r="X57" s="82"/>
      <c r="Y57" s="82"/>
      <c r="Z57" s="82"/>
      <c r="AA57" s="82"/>
      <c r="AC57" s="1"/>
    </row>
    <row r="58" spans="1:29" s="81" customFormat="1" x14ac:dyDescent="0.25">
      <c r="A58" s="79"/>
      <c r="B58" s="79"/>
      <c r="C58" s="79"/>
      <c r="D58" s="79"/>
      <c r="E58" s="79"/>
      <c r="F58" s="79"/>
      <c r="G58" s="79"/>
      <c r="H58" s="79"/>
      <c r="I58" s="79"/>
      <c r="J58" s="79"/>
      <c r="K58" s="80"/>
      <c r="P58" s="82"/>
      <c r="Q58" s="82"/>
      <c r="R58" s="82"/>
      <c r="S58" s="82"/>
      <c r="T58" s="82"/>
      <c r="U58" s="82"/>
      <c r="V58" s="82"/>
      <c r="W58" s="82"/>
      <c r="X58" s="82"/>
      <c r="Y58" s="82"/>
      <c r="Z58" s="82"/>
      <c r="AA58" s="82"/>
      <c r="AC58" s="1"/>
    </row>
    <row r="59" spans="1:29" s="81" customFormat="1" x14ac:dyDescent="0.25">
      <c r="A59" s="79"/>
      <c r="B59" s="79"/>
      <c r="C59" s="79"/>
      <c r="D59" s="79"/>
      <c r="E59" s="79"/>
      <c r="F59" s="79"/>
      <c r="G59" s="79"/>
      <c r="H59" s="79"/>
      <c r="I59" s="79"/>
      <c r="J59" s="79"/>
      <c r="K59" s="80"/>
      <c r="P59" s="82"/>
      <c r="Q59" s="82"/>
      <c r="R59" s="82"/>
      <c r="S59" s="82"/>
      <c r="T59" s="82"/>
      <c r="U59" s="82"/>
      <c r="V59" s="82"/>
      <c r="W59" s="82"/>
      <c r="X59" s="82"/>
      <c r="Y59" s="82"/>
      <c r="Z59" s="82"/>
      <c r="AA59" s="82"/>
      <c r="AC59" s="1"/>
    </row>
    <row r="60" spans="1:29" s="81" customFormat="1" x14ac:dyDescent="0.25">
      <c r="A60" s="79"/>
      <c r="B60" s="79"/>
      <c r="C60" s="79"/>
      <c r="D60" s="79"/>
      <c r="E60" s="79"/>
      <c r="F60" s="79"/>
      <c r="G60" s="79"/>
      <c r="H60" s="79"/>
      <c r="I60" s="79"/>
      <c r="J60" s="79"/>
      <c r="K60" s="80"/>
      <c r="P60" s="82"/>
      <c r="Q60" s="82"/>
      <c r="R60" s="82"/>
      <c r="S60" s="82"/>
      <c r="T60" s="82"/>
      <c r="U60" s="82"/>
      <c r="V60" s="82"/>
      <c r="W60" s="82"/>
      <c r="X60" s="82"/>
      <c r="Y60" s="82"/>
      <c r="Z60" s="82"/>
      <c r="AA60" s="82"/>
      <c r="AC60" s="1"/>
    </row>
    <row r="61" spans="1:29" s="81" customFormat="1" x14ac:dyDescent="0.25">
      <c r="A61" s="79"/>
      <c r="B61" s="79"/>
      <c r="C61" s="79"/>
      <c r="D61" s="79"/>
      <c r="E61" s="79"/>
      <c r="F61" s="79"/>
      <c r="G61" s="79"/>
      <c r="H61" s="79"/>
      <c r="I61" s="79"/>
      <c r="J61" s="79"/>
      <c r="K61" s="80"/>
      <c r="P61" s="82"/>
      <c r="Q61" s="82"/>
      <c r="R61" s="82"/>
      <c r="S61" s="82"/>
      <c r="T61" s="82"/>
      <c r="U61" s="82"/>
      <c r="V61" s="82"/>
      <c r="W61" s="82"/>
      <c r="X61" s="82"/>
      <c r="Y61" s="82"/>
      <c r="Z61" s="82"/>
      <c r="AA61" s="82"/>
      <c r="AC61" s="1"/>
    </row>
    <row r="62" spans="1:29" s="81" customFormat="1" x14ac:dyDescent="0.25">
      <c r="A62" s="79"/>
      <c r="B62" s="79"/>
      <c r="C62" s="79"/>
      <c r="D62" s="79"/>
      <c r="E62" s="79"/>
      <c r="F62" s="79"/>
      <c r="G62" s="79"/>
      <c r="H62" s="79"/>
      <c r="I62" s="79"/>
      <c r="J62" s="79"/>
      <c r="K62" s="80"/>
      <c r="P62" s="82"/>
      <c r="Q62" s="82"/>
      <c r="R62" s="82"/>
      <c r="S62" s="82"/>
      <c r="T62" s="82"/>
      <c r="U62" s="82"/>
      <c r="V62" s="82"/>
      <c r="W62" s="82"/>
      <c r="X62" s="82"/>
      <c r="Y62" s="82"/>
      <c r="Z62" s="82"/>
      <c r="AA62" s="82"/>
      <c r="AC62" s="1"/>
    </row>
    <row r="63" spans="1:29" s="81" customFormat="1" x14ac:dyDescent="0.25">
      <c r="A63" s="79"/>
      <c r="B63" s="79"/>
      <c r="C63" s="79"/>
      <c r="D63" s="79"/>
      <c r="E63" s="79"/>
      <c r="F63" s="79"/>
      <c r="G63" s="79"/>
      <c r="H63" s="79"/>
      <c r="I63" s="79"/>
      <c r="J63" s="79"/>
      <c r="K63" s="80"/>
      <c r="P63" s="82"/>
      <c r="Q63" s="82"/>
      <c r="R63" s="82"/>
      <c r="S63" s="82"/>
      <c r="T63" s="82"/>
      <c r="U63" s="82"/>
      <c r="V63" s="82"/>
      <c r="W63" s="82"/>
      <c r="X63" s="82"/>
      <c r="Y63" s="82"/>
      <c r="Z63" s="82"/>
      <c r="AA63" s="82"/>
      <c r="AC63" s="1"/>
    </row>
    <row r="64" spans="1:29" s="81" customFormat="1" x14ac:dyDescent="0.25">
      <c r="A64" s="79"/>
      <c r="B64" s="79"/>
      <c r="C64" s="79"/>
      <c r="D64" s="79"/>
      <c r="E64" s="79"/>
      <c r="F64" s="79"/>
      <c r="G64" s="79"/>
      <c r="H64" s="79"/>
      <c r="I64" s="79"/>
      <c r="J64" s="79"/>
      <c r="K64" s="80"/>
      <c r="P64" s="82"/>
      <c r="Q64" s="82"/>
      <c r="R64" s="82"/>
      <c r="S64" s="82"/>
      <c r="T64" s="82"/>
      <c r="U64" s="82"/>
      <c r="V64" s="82"/>
      <c r="W64" s="82"/>
      <c r="X64" s="82"/>
      <c r="Y64" s="82"/>
      <c r="Z64" s="82"/>
      <c r="AA64" s="82"/>
      <c r="AC64" s="1"/>
    </row>
    <row r="65" spans="1:29" s="81" customFormat="1" x14ac:dyDescent="0.25">
      <c r="A65" s="79"/>
      <c r="B65" s="79"/>
      <c r="C65" s="79"/>
      <c r="D65" s="79"/>
      <c r="E65" s="79"/>
      <c r="F65" s="79"/>
      <c r="G65" s="79"/>
      <c r="H65" s="79"/>
      <c r="I65" s="79"/>
      <c r="J65" s="79"/>
      <c r="K65" s="80"/>
      <c r="P65" s="82"/>
      <c r="Q65" s="82"/>
      <c r="R65" s="82"/>
      <c r="S65" s="82"/>
      <c r="T65" s="82"/>
      <c r="U65" s="82"/>
      <c r="V65" s="82"/>
      <c r="W65" s="82"/>
      <c r="X65" s="82"/>
      <c r="Y65" s="82"/>
      <c r="Z65" s="82"/>
      <c r="AA65" s="82"/>
      <c r="AC65" s="1"/>
    </row>
    <row r="66" spans="1:29" s="81" customFormat="1" x14ac:dyDescent="0.25">
      <c r="A66" s="79"/>
      <c r="B66" s="79"/>
      <c r="C66" s="79"/>
      <c r="D66" s="79"/>
      <c r="E66" s="79"/>
      <c r="F66" s="79"/>
      <c r="G66" s="79"/>
      <c r="H66" s="79"/>
      <c r="I66" s="79"/>
      <c r="J66" s="79"/>
      <c r="K66" s="80"/>
      <c r="P66" s="82"/>
      <c r="Q66" s="82"/>
      <c r="R66" s="82"/>
      <c r="S66" s="82"/>
      <c r="T66" s="82"/>
      <c r="U66" s="82"/>
      <c r="V66" s="82"/>
      <c r="W66" s="82"/>
      <c r="X66" s="82"/>
      <c r="Y66" s="82"/>
      <c r="Z66" s="82"/>
      <c r="AA66" s="82"/>
      <c r="AC66" s="1"/>
    </row>
    <row r="67" spans="1:29" s="81" customFormat="1" x14ac:dyDescent="0.25">
      <c r="A67" s="79"/>
      <c r="B67" s="79"/>
      <c r="C67" s="79"/>
      <c r="D67" s="79"/>
      <c r="E67" s="79"/>
      <c r="F67" s="79"/>
      <c r="G67" s="79"/>
      <c r="H67" s="79"/>
      <c r="I67" s="79"/>
      <c r="J67" s="79"/>
      <c r="K67" s="80"/>
      <c r="P67" s="82"/>
      <c r="Q67" s="82"/>
      <c r="R67" s="82"/>
      <c r="S67" s="82"/>
      <c r="T67" s="82"/>
      <c r="U67" s="82"/>
      <c r="V67" s="82"/>
      <c r="W67" s="82"/>
      <c r="X67" s="82"/>
      <c r="Y67" s="82"/>
      <c r="Z67" s="82"/>
      <c r="AA67" s="82"/>
      <c r="AC67" s="1"/>
    </row>
    <row r="68" spans="1:29" s="81" customFormat="1" x14ac:dyDescent="0.25">
      <c r="A68" s="79"/>
      <c r="B68" s="79"/>
      <c r="C68" s="79"/>
      <c r="D68" s="79"/>
      <c r="E68" s="79"/>
      <c r="F68" s="79"/>
      <c r="G68" s="79"/>
      <c r="H68" s="79"/>
      <c r="I68" s="79"/>
      <c r="J68" s="79"/>
      <c r="K68" s="80"/>
      <c r="P68" s="82"/>
      <c r="Q68" s="82"/>
      <c r="R68" s="82"/>
      <c r="S68" s="82"/>
      <c r="T68" s="82"/>
      <c r="U68" s="82"/>
      <c r="V68" s="82"/>
      <c r="W68" s="82"/>
      <c r="X68" s="82"/>
      <c r="Y68" s="82"/>
      <c r="Z68" s="82"/>
      <c r="AA68" s="82"/>
      <c r="AC68" s="1"/>
    </row>
    <row r="69" spans="1:29" s="81" customFormat="1" x14ac:dyDescent="0.25">
      <c r="A69" s="79"/>
      <c r="B69" s="79"/>
      <c r="C69" s="79"/>
      <c r="D69" s="79"/>
      <c r="E69" s="79"/>
      <c r="F69" s="79"/>
      <c r="G69" s="79"/>
      <c r="H69" s="79"/>
      <c r="I69" s="79"/>
      <c r="J69" s="79"/>
      <c r="K69" s="80"/>
      <c r="P69" s="82"/>
      <c r="Q69" s="82"/>
      <c r="R69" s="82"/>
      <c r="S69" s="82"/>
      <c r="T69" s="82"/>
      <c r="U69" s="82"/>
      <c r="V69" s="82"/>
      <c r="W69" s="82"/>
      <c r="X69" s="82"/>
      <c r="Y69" s="82"/>
      <c r="Z69" s="82"/>
      <c r="AA69" s="82"/>
      <c r="AC69" s="1"/>
    </row>
    <row r="70" spans="1:29" s="81" customFormat="1" x14ac:dyDescent="0.25">
      <c r="A70" s="79"/>
      <c r="B70" s="79"/>
      <c r="C70" s="79"/>
      <c r="D70" s="79"/>
      <c r="E70" s="79"/>
      <c r="F70" s="79"/>
      <c r="G70" s="79"/>
      <c r="H70" s="79"/>
      <c r="I70" s="79"/>
      <c r="J70" s="79"/>
      <c r="K70" s="80"/>
      <c r="P70" s="82"/>
      <c r="Q70" s="82"/>
      <c r="R70" s="82"/>
      <c r="S70" s="82"/>
      <c r="T70" s="82"/>
      <c r="U70" s="82"/>
      <c r="V70" s="82"/>
      <c r="W70" s="82"/>
      <c r="X70" s="82"/>
      <c r="Y70" s="82"/>
      <c r="Z70" s="82"/>
      <c r="AA70" s="82"/>
      <c r="AC70" s="1"/>
    </row>
    <row r="71" spans="1:29" s="81" customFormat="1" x14ac:dyDescent="0.25">
      <c r="A71" s="79"/>
      <c r="B71" s="79"/>
      <c r="C71" s="79"/>
      <c r="D71" s="79"/>
      <c r="E71" s="79"/>
      <c r="F71" s="79"/>
      <c r="G71" s="79"/>
      <c r="H71" s="79"/>
      <c r="I71" s="79"/>
      <c r="J71" s="79"/>
      <c r="K71" s="80"/>
      <c r="P71" s="82"/>
      <c r="Q71" s="82"/>
      <c r="R71" s="82"/>
      <c r="S71" s="82"/>
      <c r="T71" s="82"/>
      <c r="U71" s="82"/>
      <c r="V71" s="82"/>
      <c r="W71" s="82"/>
      <c r="X71" s="82"/>
      <c r="Y71" s="82"/>
      <c r="Z71" s="82"/>
      <c r="AA71" s="82"/>
      <c r="AC71" s="1"/>
    </row>
    <row r="72" spans="1:29" s="81" customFormat="1" x14ac:dyDescent="0.25">
      <c r="A72" s="79"/>
      <c r="B72" s="79"/>
      <c r="C72" s="79"/>
      <c r="D72" s="79"/>
      <c r="E72" s="79"/>
      <c r="F72" s="79"/>
      <c r="G72" s="79"/>
      <c r="H72" s="79"/>
      <c r="I72" s="79"/>
      <c r="J72" s="79"/>
      <c r="K72" s="80"/>
      <c r="P72" s="82"/>
      <c r="Q72" s="82"/>
      <c r="R72" s="82"/>
      <c r="S72" s="82"/>
      <c r="T72" s="82"/>
      <c r="U72" s="82"/>
      <c r="V72" s="82"/>
      <c r="W72" s="82"/>
      <c r="X72" s="82"/>
      <c r="Y72" s="82"/>
      <c r="Z72" s="82"/>
      <c r="AA72" s="82"/>
      <c r="AC72" s="1"/>
    </row>
    <row r="73" spans="1:29" s="81" customFormat="1" x14ac:dyDescent="0.25">
      <c r="A73" s="79"/>
      <c r="B73" s="79"/>
      <c r="C73" s="79"/>
      <c r="D73" s="79"/>
      <c r="E73" s="79"/>
      <c r="F73" s="79"/>
      <c r="G73" s="79"/>
      <c r="H73" s="79"/>
      <c r="I73" s="79"/>
      <c r="J73" s="79"/>
      <c r="K73" s="80"/>
      <c r="P73" s="82"/>
      <c r="Q73" s="82"/>
      <c r="R73" s="82"/>
      <c r="S73" s="82"/>
      <c r="T73" s="82"/>
      <c r="U73" s="82"/>
      <c r="V73" s="82"/>
      <c r="W73" s="82"/>
      <c r="X73" s="82"/>
      <c r="Y73" s="82"/>
      <c r="Z73" s="82"/>
      <c r="AA73" s="82"/>
      <c r="AC73" s="1"/>
    </row>
    <row r="74" spans="1:29" s="81" customFormat="1" x14ac:dyDescent="0.25">
      <c r="A74" s="79"/>
      <c r="B74" s="79"/>
      <c r="C74" s="79"/>
      <c r="D74" s="79"/>
      <c r="E74" s="79"/>
      <c r="F74" s="79"/>
      <c r="G74" s="79"/>
      <c r="H74" s="79"/>
      <c r="I74" s="79"/>
      <c r="J74" s="79"/>
      <c r="K74" s="80"/>
      <c r="P74" s="82"/>
      <c r="Q74" s="82"/>
      <c r="R74" s="82"/>
      <c r="S74" s="82"/>
      <c r="T74" s="82"/>
      <c r="U74" s="82"/>
      <c r="V74" s="82"/>
      <c r="W74" s="82"/>
      <c r="X74" s="82"/>
      <c r="Y74" s="82"/>
      <c r="Z74" s="82"/>
      <c r="AA74" s="82"/>
      <c r="AC74" s="1"/>
    </row>
    <row r="75" spans="1:29" s="81" customFormat="1" x14ac:dyDescent="0.25">
      <c r="A75" s="79"/>
      <c r="B75" s="79"/>
      <c r="C75" s="79"/>
      <c r="D75" s="79"/>
      <c r="E75" s="79"/>
      <c r="F75" s="79"/>
      <c r="G75" s="79"/>
      <c r="H75" s="79"/>
      <c r="I75" s="79"/>
      <c r="J75" s="79"/>
      <c r="K75" s="80"/>
      <c r="P75" s="82"/>
      <c r="Q75" s="82"/>
      <c r="R75" s="82"/>
      <c r="S75" s="82"/>
      <c r="T75" s="82"/>
      <c r="U75" s="82"/>
      <c r="V75" s="82"/>
      <c r="W75" s="82"/>
      <c r="X75" s="82"/>
      <c r="Y75" s="82"/>
      <c r="Z75" s="82"/>
      <c r="AA75" s="82"/>
      <c r="AC75" s="1"/>
    </row>
    <row r="76" spans="1:29" s="81" customFormat="1" x14ac:dyDescent="0.25">
      <c r="A76" s="79"/>
      <c r="B76" s="79"/>
      <c r="C76" s="79"/>
      <c r="D76" s="79"/>
      <c r="E76" s="79"/>
      <c r="F76" s="79"/>
      <c r="G76" s="79"/>
      <c r="H76" s="79"/>
      <c r="I76" s="79"/>
      <c r="J76" s="79"/>
      <c r="K76" s="80"/>
      <c r="P76" s="82"/>
      <c r="Q76" s="82"/>
      <c r="R76" s="82"/>
      <c r="S76" s="82"/>
      <c r="T76" s="82"/>
      <c r="U76" s="82"/>
      <c r="V76" s="82"/>
      <c r="W76" s="82"/>
      <c r="X76" s="82"/>
      <c r="Y76" s="82"/>
      <c r="Z76" s="82"/>
      <c r="AA76" s="82"/>
      <c r="AC76" s="1"/>
    </row>
    <row r="77" spans="1:29" s="81" customFormat="1" x14ac:dyDescent="0.25">
      <c r="A77" s="79"/>
      <c r="B77" s="79"/>
      <c r="C77" s="79"/>
      <c r="D77" s="79"/>
      <c r="E77" s="79"/>
      <c r="F77" s="79"/>
      <c r="G77" s="79"/>
      <c r="H77" s="79"/>
      <c r="I77" s="79"/>
      <c r="J77" s="79"/>
      <c r="K77" s="80"/>
      <c r="P77" s="82"/>
      <c r="Q77" s="82"/>
      <c r="R77" s="82"/>
      <c r="S77" s="82"/>
      <c r="T77" s="82"/>
      <c r="U77" s="82"/>
      <c r="V77" s="82"/>
      <c r="W77" s="82"/>
      <c r="X77" s="82"/>
      <c r="Y77" s="82"/>
      <c r="Z77" s="82"/>
      <c r="AA77" s="82"/>
      <c r="AC77" s="1"/>
    </row>
    <row r="78" spans="1:29" s="81" customFormat="1" x14ac:dyDescent="0.25">
      <c r="A78" s="79"/>
      <c r="B78" s="79"/>
      <c r="C78" s="79"/>
      <c r="D78" s="79"/>
      <c r="E78" s="79"/>
      <c r="F78" s="79"/>
      <c r="G78" s="79"/>
      <c r="H78" s="79"/>
      <c r="I78" s="79"/>
      <c r="J78" s="79"/>
      <c r="K78" s="80"/>
      <c r="P78" s="82"/>
      <c r="Q78" s="82"/>
      <c r="R78" s="82"/>
      <c r="S78" s="82"/>
      <c r="T78" s="82"/>
      <c r="U78" s="82"/>
      <c r="V78" s="82"/>
      <c r="W78" s="82"/>
      <c r="X78" s="82"/>
      <c r="Y78" s="82"/>
      <c r="Z78" s="82"/>
      <c r="AA78" s="82"/>
      <c r="AC78" s="1"/>
    </row>
    <row r="79" spans="1:29" s="81" customFormat="1" x14ac:dyDescent="0.25">
      <c r="A79" s="79"/>
      <c r="B79" s="79"/>
      <c r="C79" s="79"/>
      <c r="D79" s="79"/>
      <c r="E79" s="79"/>
      <c r="F79" s="79"/>
      <c r="G79" s="79"/>
      <c r="H79" s="79"/>
      <c r="I79" s="79"/>
      <c r="J79" s="79"/>
      <c r="K79" s="80"/>
      <c r="P79" s="82"/>
      <c r="Q79" s="82"/>
      <c r="R79" s="82"/>
      <c r="S79" s="82"/>
      <c r="T79" s="82"/>
      <c r="U79" s="82"/>
      <c r="V79" s="82"/>
      <c r="W79" s="82"/>
      <c r="X79" s="82"/>
      <c r="Y79" s="82"/>
      <c r="Z79" s="82"/>
      <c r="AA79" s="82"/>
      <c r="AC79" s="1"/>
    </row>
    <row r="80" spans="1:29" s="81" customFormat="1" x14ac:dyDescent="0.25">
      <c r="A80" s="79"/>
      <c r="B80" s="79"/>
      <c r="C80" s="79"/>
      <c r="D80" s="79"/>
      <c r="E80" s="79"/>
      <c r="F80" s="79"/>
      <c r="G80" s="79"/>
      <c r="H80" s="79"/>
      <c r="I80" s="79"/>
      <c r="J80" s="79"/>
      <c r="K80" s="80"/>
      <c r="P80" s="82"/>
      <c r="Q80" s="82"/>
      <c r="R80" s="82"/>
      <c r="S80" s="82"/>
      <c r="T80" s="82"/>
      <c r="U80" s="82"/>
      <c r="V80" s="82"/>
      <c r="W80" s="82"/>
      <c r="X80" s="82"/>
      <c r="Y80" s="82"/>
      <c r="Z80" s="82"/>
      <c r="AA80" s="82"/>
      <c r="AC80" s="1"/>
    </row>
    <row r="81" spans="1:29" s="81" customFormat="1" x14ac:dyDescent="0.25">
      <c r="A81" s="79"/>
      <c r="B81" s="79"/>
      <c r="C81" s="79"/>
      <c r="D81" s="79"/>
      <c r="E81" s="79"/>
      <c r="F81" s="79"/>
      <c r="G81" s="79"/>
      <c r="H81" s="79"/>
      <c r="I81" s="79"/>
      <c r="J81" s="79"/>
      <c r="K81" s="80"/>
      <c r="P81" s="82"/>
      <c r="Q81" s="82"/>
      <c r="R81" s="82"/>
      <c r="S81" s="82"/>
      <c r="T81" s="82"/>
      <c r="U81" s="82"/>
      <c r="V81" s="82"/>
      <c r="W81" s="82"/>
      <c r="X81" s="82"/>
      <c r="Y81" s="82"/>
      <c r="Z81" s="82"/>
      <c r="AA81" s="82"/>
      <c r="AC81" s="1"/>
    </row>
    <row r="82" spans="1:29" s="81" customFormat="1" x14ac:dyDescent="0.25">
      <c r="A82" s="79"/>
      <c r="B82" s="79"/>
      <c r="C82" s="79"/>
      <c r="D82" s="79"/>
      <c r="E82" s="79"/>
      <c r="F82" s="79"/>
      <c r="G82" s="79"/>
      <c r="H82" s="79"/>
      <c r="I82" s="79"/>
      <c r="J82" s="79"/>
      <c r="K82" s="80"/>
      <c r="P82" s="82"/>
      <c r="Q82" s="82"/>
      <c r="R82" s="82"/>
      <c r="S82" s="82"/>
      <c r="T82" s="82"/>
      <c r="U82" s="82"/>
      <c r="V82" s="82"/>
      <c r="W82" s="82"/>
      <c r="X82" s="82"/>
      <c r="Y82" s="82"/>
      <c r="Z82" s="82"/>
      <c r="AA82" s="82"/>
      <c r="AC82" s="1"/>
    </row>
    <row r="83" spans="1:29" s="81" customFormat="1" x14ac:dyDescent="0.25">
      <c r="A83" s="79"/>
      <c r="B83" s="79"/>
      <c r="C83" s="79"/>
      <c r="D83" s="79"/>
      <c r="E83" s="79"/>
      <c r="F83" s="79"/>
      <c r="G83" s="79"/>
      <c r="H83" s="79"/>
      <c r="I83" s="79"/>
      <c r="J83" s="79"/>
      <c r="K83" s="80"/>
      <c r="P83" s="82"/>
      <c r="Q83" s="82"/>
      <c r="R83" s="82"/>
      <c r="S83" s="82"/>
      <c r="T83" s="82"/>
      <c r="U83" s="82"/>
      <c r="V83" s="82"/>
      <c r="W83" s="82"/>
      <c r="X83" s="82"/>
      <c r="Y83" s="82"/>
      <c r="Z83" s="82"/>
      <c r="AA83" s="82"/>
      <c r="AC83" s="1"/>
    </row>
    <row r="84" spans="1:29" s="81" customFormat="1" x14ac:dyDescent="0.25">
      <c r="A84" s="79"/>
      <c r="B84" s="79"/>
      <c r="C84" s="79"/>
      <c r="D84" s="79"/>
      <c r="E84" s="79"/>
      <c r="F84" s="79"/>
      <c r="G84" s="79"/>
      <c r="H84" s="79"/>
      <c r="I84" s="79"/>
      <c r="J84" s="79"/>
      <c r="K84" s="80"/>
      <c r="P84" s="82"/>
      <c r="Q84" s="82"/>
      <c r="R84" s="82"/>
      <c r="S84" s="82"/>
      <c r="T84" s="82"/>
      <c r="U84" s="82"/>
      <c r="V84" s="82"/>
      <c r="W84" s="82"/>
      <c r="X84" s="82"/>
      <c r="Y84" s="82"/>
      <c r="Z84" s="82"/>
      <c r="AA84" s="82"/>
      <c r="AC84" s="1"/>
    </row>
    <row r="85" spans="1:29" s="81" customFormat="1" x14ac:dyDescent="0.25">
      <c r="A85" s="79"/>
      <c r="B85" s="79"/>
      <c r="C85" s="79"/>
      <c r="D85" s="79"/>
      <c r="E85" s="79"/>
      <c r="F85" s="79"/>
      <c r="G85" s="79"/>
      <c r="H85" s="79"/>
      <c r="I85" s="79"/>
      <c r="J85" s="79"/>
      <c r="K85" s="80"/>
      <c r="P85" s="82"/>
      <c r="Q85" s="82"/>
      <c r="R85" s="82"/>
      <c r="S85" s="82"/>
      <c r="T85" s="82"/>
      <c r="U85" s="82"/>
      <c r="V85" s="82"/>
      <c r="W85" s="82"/>
      <c r="X85" s="82"/>
      <c r="Y85" s="82"/>
      <c r="Z85" s="82"/>
      <c r="AA85" s="82"/>
      <c r="AC85" s="1"/>
    </row>
    <row r="86" spans="1:29" s="81" customFormat="1" x14ac:dyDescent="0.25">
      <c r="A86" s="79"/>
      <c r="B86" s="79"/>
      <c r="C86" s="79"/>
      <c r="D86" s="79"/>
      <c r="E86" s="79"/>
      <c r="F86" s="79"/>
      <c r="G86" s="79"/>
      <c r="H86" s="79"/>
      <c r="I86" s="79"/>
      <c r="J86" s="79"/>
      <c r="K86" s="80"/>
      <c r="P86" s="82"/>
      <c r="Q86" s="82"/>
      <c r="R86" s="82"/>
      <c r="S86" s="82"/>
      <c r="T86" s="82"/>
      <c r="U86" s="82"/>
      <c r="V86" s="82"/>
      <c r="W86" s="82"/>
      <c r="X86" s="82"/>
      <c r="Y86" s="82"/>
      <c r="Z86" s="82"/>
      <c r="AA86" s="82"/>
      <c r="AC86" s="1"/>
    </row>
    <row r="87" spans="1:29" s="81" customFormat="1" x14ac:dyDescent="0.25">
      <c r="A87" s="79"/>
      <c r="B87" s="79"/>
      <c r="C87" s="79"/>
      <c r="D87" s="79"/>
      <c r="E87" s="79"/>
      <c r="F87" s="79"/>
      <c r="G87" s="79"/>
      <c r="H87" s="79"/>
      <c r="I87" s="79"/>
      <c r="J87" s="79"/>
      <c r="K87" s="80"/>
      <c r="P87" s="82"/>
      <c r="Q87" s="82"/>
      <c r="R87" s="82"/>
      <c r="S87" s="82"/>
      <c r="T87" s="82"/>
      <c r="U87" s="82"/>
      <c r="V87" s="82"/>
      <c r="W87" s="82"/>
      <c r="X87" s="82"/>
      <c r="Y87" s="82"/>
      <c r="Z87" s="82"/>
      <c r="AA87" s="82"/>
      <c r="AC87" s="1"/>
    </row>
    <row r="88" spans="1:29" s="81" customFormat="1" x14ac:dyDescent="0.25">
      <c r="A88" s="79"/>
      <c r="B88" s="79"/>
      <c r="C88" s="79"/>
      <c r="D88" s="79"/>
      <c r="E88" s="79"/>
      <c r="F88" s="79"/>
      <c r="G88" s="79"/>
      <c r="H88" s="79"/>
      <c r="I88" s="79"/>
      <c r="J88" s="79"/>
      <c r="K88" s="80"/>
      <c r="P88" s="82"/>
      <c r="Q88" s="82"/>
      <c r="R88" s="82"/>
      <c r="S88" s="82"/>
      <c r="T88" s="82"/>
      <c r="U88" s="82"/>
      <c r="V88" s="82"/>
      <c r="W88" s="82"/>
      <c r="X88" s="82"/>
      <c r="Y88" s="82"/>
      <c r="Z88" s="82"/>
      <c r="AA88" s="82"/>
      <c r="AC88" s="1"/>
    </row>
    <row r="89" spans="1:29" s="81" customFormat="1" x14ac:dyDescent="0.25">
      <c r="A89" s="79"/>
      <c r="B89" s="79"/>
      <c r="C89" s="79"/>
      <c r="D89" s="79"/>
      <c r="E89" s="79"/>
      <c r="F89" s="79"/>
      <c r="G89" s="79"/>
      <c r="H89" s="79"/>
      <c r="I89" s="79"/>
      <c r="J89" s="79"/>
      <c r="K89" s="80"/>
      <c r="P89" s="82"/>
      <c r="Q89" s="82"/>
      <c r="R89" s="82"/>
      <c r="S89" s="82"/>
      <c r="T89" s="82"/>
      <c r="U89" s="82"/>
      <c r="V89" s="82"/>
      <c r="W89" s="82"/>
      <c r="X89" s="82"/>
      <c r="Y89" s="82"/>
      <c r="Z89" s="82"/>
      <c r="AA89" s="82"/>
      <c r="AC89" s="1"/>
    </row>
    <row r="90" spans="1:29" s="81" customFormat="1" x14ac:dyDescent="0.25">
      <c r="A90" s="79"/>
      <c r="B90" s="79"/>
      <c r="C90" s="79"/>
      <c r="D90" s="79"/>
      <c r="E90" s="79"/>
      <c r="F90" s="79"/>
      <c r="G90" s="79"/>
      <c r="H90" s="79"/>
      <c r="I90" s="79"/>
      <c r="J90" s="79"/>
      <c r="K90" s="80"/>
      <c r="P90" s="82"/>
      <c r="Q90" s="82"/>
      <c r="R90" s="82"/>
      <c r="S90" s="82"/>
      <c r="T90" s="82"/>
      <c r="U90" s="82"/>
      <c r="V90" s="82"/>
      <c r="W90" s="82"/>
      <c r="X90" s="82"/>
      <c r="Y90" s="82"/>
      <c r="Z90" s="82"/>
      <c r="AA90" s="82"/>
      <c r="AC90" s="1"/>
    </row>
    <row r="91" spans="1:29" s="81" customFormat="1" x14ac:dyDescent="0.25">
      <c r="A91" s="79"/>
      <c r="B91" s="79"/>
      <c r="C91" s="79"/>
      <c r="D91" s="79"/>
      <c r="E91" s="79"/>
      <c r="F91" s="79"/>
      <c r="G91" s="79"/>
      <c r="H91" s="79"/>
      <c r="I91" s="79"/>
      <c r="J91" s="79"/>
      <c r="K91" s="80"/>
      <c r="P91" s="82"/>
      <c r="Q91" s="82"/>
      <c r="R91" s="82"/>
      <c r="S91" s="82"/>
      <c r="T91" s="82"/>
      <c r="U91" s="82"/>
      <c r="V91" s="82"/>
      <c r="W91" s="82"/>
      <c r="X91" s="82"/>
      <c r="Y91" s="82"/>
      <c r="Z91" s="82"/>
      <c r="AA91" s="82"/>
      <c r="AC91" s="1"/>
    </row>
    <row r="92" spans="1:29" s="81" customFormat="1" x14ac:dyDescent="0.25">
      <c r="A92" s="79"/>
      <c r="B92" s="79"/>
      <c r="C92" s="79"/>
      <c r="D92" s="79"/>
      <c r="E92" s="79"/>
      <c r="F92" s="79"/>
      <c r="G92" s="79"/>
      <c r="H92" s="79"/>
      <c r="I92" s="79"/>
      <c r="J92" s="79"/>
      <c r="K92" s="80"/>
      <c r="P92" s="82"/>
      <c r="Q92" s="82"/>
      <c r="R92" s="82"/>
      <c r="S92" s="82"/>
      <c r="T92" s="82"/>
      <c r="U92" s="82"/>
      <c r="V92" s="82"/>
      <c r="W92" s="82"/>
      <c r="X92" s="82"/>
      <c r="Y92" s="82"/>
      <c r="Z92" s="82"/>
      <c r="AA92" s="82"/>
      <c r="AC92" s="1"/>
    </row>
    <row r="93" spans="1:29" s="81" customFormat="1" x14ac:dyDescent="0.25">
      <c r="A93" s="79"/>
      <c r="B93" s="79"/>
      <c r="C93" s="79"/>
      <c r="D93" s="79"/>
      <c r="E93" s="79"/>
      <c r="F93" s="79"/>
      <c r="G93" s="79"/>
      <c r="H93" s="79"/>
      <c r="I93" s="79"/>
      <c r="J93" s="79"/>
      <c r="K93" s="80"/>
      <c r="P93" s="82"/>
      <c r="Q93" s="82"/>
      <c r="R93" s="82"/>
      <c r="S93" s="82"/>
      <c r="T93" s="82"/>
      <c r="U93" s="82"/>
      <c r="V93" s="82"/>
      <c r="W93" s="82"/>
      <c r="X93" s="82"/>
      <c r="Y93" s="82"/>
      <c r="Z93" s="82"/>
      <c r="AA93" s="82"/>
      <c r="AC93" s="1"/>
    </row>
    <row r="94" spans="1:29" s="81" customFormat="1" x14ac:dyDescent="0.25">
      <c r="A94" s="79"/>
      <c r="B94" s="79"/>
      <c r="C94" s="79"/>
      <c r="D94" s="79"/>
      <c r="E94" s="79"/>
      <c r="F94" s="79"/>
      <c r="G94" s="79"/>
      <c r="H94" s="79"/>
      <c r="I94" s="79"/>
      <c r="J94" s="79"/>
      <c r="K94" s="80"/>
      <c r="P94" s="82"/>
      <c r="Q94" s="82"/>
      <c r="R94" s="82"/>
      <c r="S94" s="82"/>
      <c r="T94" s="82"/>
      <c r="U94" s="82"/>
      <c r="V94" s="82"/>
      <c r="W94" s="82"/>
      <c r="X94" s="82"/>
      <c r="Y94" s="82"/>
      <c r="Z94" s="82"/>
      <c r="AA94" s="82"/>
      <c r="AC94" s="1"/>
    </row>
    <row r="95" spans="1:29" s="81" customFormat="1" x14ac:dyDescent="0.25">
      <c r="A95" s="79"/>
      <c r="B95" s="79"/>
      <c r="C95" s="79"/>
      <c r="D95" s="79"/>
      <c r="E95" s="79"/>
      <c r="F95" s="79"/>
      <c r="G95" s="79"/>
      <c r="H95" s="79"/>
      <c r="I95" s="79"/>
      <c r="J95" s="79"/>
      <c r="K95" s="80"/>
      <c r="P95" s="82"/>
      <c r="Q95" s="82"/>
      <c r="R95" s="82"/>
      <c r="S95" s="82"/>
      <c r="T95" s="82"/>
      <c r="U95" s="82"/>
      <c r="V95" s="82"/>
      <c r="W95" s="82"/>
      <c r="X95" s="82"/>
      <c r="Y95" s="82"/>
      <c r="Z95" s="82"/>
      <c r="AA95" s="82"/>
      <c r="AC95" s="1"/>
    </row>
    <row r="96" spans="1:29" s="81" customFormat="1" x14ac:dyDescent="0.25">
      <c r="A96" s="79"/>
      <c r="B96" s="79"/>
      <c r="C96" s="79"/>
      <c r="D96" s="79"/>
      <c r="E96" s="79"/>
      <c r="F96" s="79"/>
      <c r="G96" s="79"/>
      <c r="H96" s="79"/>
      <c r="I96" s="79"/>
      <c r="J96" s="79"/>
      <c r="K96" s="80"/>
      <c r="P96" s="82"/>
      <c r="Q96" s="82"/>
      <c r="R96" s="82"/>
      <c r="S96" s="82"/>
      <c r="T96" s="82"/>
      <c r="U96" s="82"/>
      <c r="V96" s="82"/>
      <c r="W96" s="82"/>
      <c r="X96" s="82"/>
      <c r="Y96" s="82"/>
      <c r="Z96" s="82"/>
      <c r="AA96" s="82"/>
      <c r="AC96" s="1"/>
    </row>
    <row r="97" spans="1:29" s="81" customFormat="1" x14ac:dyDescent="0.25">
      <c r="A97" s="79"/>
      <c r="B97" s="79"/>
      <c r="C97" s="79"/>
      <c r="D97" s="79"/>
      <c r="E97" s="79"/>
      <c r="F97" s="79"/>
      <c r="G97" s="79"/>
      <c r="H97" s="79"/>
      <c r="I97" s="79"/>
      <c r="J97" s="79"/>
      <c r="K97" s="80"/>
      <c r="P97" s="82"/>
      <c r="Q97" s="82"/>
      <c r="R97" s="82"/>
      <c r="S97" s="82"/>
      <c r="T97" s="82"/>
      <c r="U97" s="82"/>
      <c r="V97" s="82"/>
      <c r="W97" s="82"/>
      <c r="X97" s="82"/>
      <c r="Y97" s="82"/>
      <c r="Z97" s="82"/>
      <c r="AA97" s="82"/>
      <c r="AC97" s="1"/>
    </row>
    <row r="98" spans="1:29" s="81" customFormat="1" x14ac:dyDescent="0.25">
      <c r="A98" s="79"/>
      <c r="B98" s="79"/>
      <c r="C98" s="79"/>
      <c r="D98" s="79"/>
      <c r="E98" s="79"/>
      <c r="F98" s="79"/>
      <c r="G98" s="79"/>
      <c r="H98" s="79"/>
      <c r="I98" s="79"/>
      <c r="J98" s="79"/>
      <c r="K98" s="80"/>
      <c r="P98" s="82"/>
      <c r="Q98" s="82"/>
      <c r="R98" s="82"/>
      <c r="S98" s="82"/>
      <c r="T98" s="82"/>
      <c r="U98" s="82"/>
      <c r="V98" s="82"/>
      <c r="W98" s="82"/>
      <c r="X98" s="82"/>
      <c r="Y98" s="82"/>
      <c r="Z98" s="82"/>
      <c r="AA98" s="82"/>
      <c r="AC98" s="1"/>
    </row>
    <row r="99" spans="1:29" s="81" customFormat="1" x14ac:dyDescent="0.25">
      <c r="A99" s="79"/>
      <c r="B99" s="79"/>
      <c r="C99" s="79"/>
      <c r="D99" s="79"/>
      <c r="E99" s="79"/>
      <c r="F99" s="79"/>
      <c r="G99" s="79"/>
      <c r="H99" s="79"/>
      <c r="I99" s="79"/>
      <c r="J99" s="79"/>
      <c r="K99" s="80"/>
      <c r="P99" s="82"/>
      <c r="Q99" s="82"/>
      <c r="R99" s="82"/>
      <c r="S99" s="82"/>
      <c r="T99" s="82"/>
      <c r="U99" s="82"/>
      <c r="V99" s="82"/>
      <c r="W99" s="82"/>
      <c r="X99" s="82"/>
      <c r="Y99" s="82"/>
      <c r="Z99" s="82"/>
      <c r="AA99" s="82"/>
      <c r="AC99" s="1"/>
    </row>
    <row r="100" spans="1:29" s="81" customFormat="1" x14ac:dyDescent="0.25">
      <c r="A100" s="79"/>
      <c r="B100" s="79"/>
      <c r="C100" s="79"/>
      <c r="D100" s="79"/>
      <c r="E100" s="79"/>
      <c r="F100" s="79"/>
      <c r="G100" s="79"/>
      <c r="H100" s="79"/>
      <c r="I100" s="79"/>
      <c r="J100" s="79"/>
      <c r="K100" s="80"/>
      <c r="P100" s="82"/>
      <c r="Q100" s="82"/>
      <c r="R100" s="82"/>
      <c r="S100" s="82"/>
      <c r="T100" s="82"/>
      <c r="U100" s="82"/>
      <c r="V100" s="82"/>
      <c r="W100" s="82"/>
      <c r="X100" s="82"/>
      <c r="Y100" s="82"/>
      <c r="Z100" s="82"/>
      <c r="AA100" s="82"/>
      <c r="AC100" s="1"/>
    </row>
    <row r="101" spans="1:29" s="81" customFormat="1" x14ac:dyDescent="0.25">
      <c r="A101" s="79"/>
      <c r="B101" s="79"/>
      <c r="C101" s="79"/>
      <c r="D101" s="79"/>
      <c r="E101" s="79"/>
      <c r="F101" s="79"/>
      <c r="G101" s="79"/>
      <c r="H101" s="79"/>
      <c r="I101" s="79"/>
      <c r="J101" s="79"/>
      <c r="K101" s="80"/>
      <c r="P101" s="82"/>
      <c r="Q101" s="82"/>
      <c r="R101" s="82"/>
      <c r="S101" s="82"/>
      <c r="T101" s="82"/>
      <c r="U101" s="82"/>
      <c r="V101" s="82"/>
      <c r="W101" s="82"/>
      <c r="X101" s="82"/>
      <c r="Y101" s="82"/>
      <c r="Z101" s="82"/>
      <c r="AA101" s="82"/>
      <c r="AC101" s="1"/>
    </row>
    <row r="102" spans="1:29" s="81" customFormat="1" x14ac:dyDescent="0.25">
      <c r="A102" s="79"/>
      <c r="B102" s="79"/>
      <c r="C102" s="79"/>
      <c r="D102" s="79"/>
      <c r="E102" s="79"/>
      <c r="F102" s="79"/>
      <c r="G102" s="79"/>
      <c r="H102" s="79"/>
      <c r="I102" s="79"/>
      <c r="J102" s="79"/>
      <c r="K102" s="80"/>
      <c r="P102" s="82"/>
      <c r="Q102" s="82"/>
      <c r="R102" s="82"/>
      <c r="S102" s="82"/>
      <c r="T102" s="82"/>
      <c r="U102" s="82"/>
      <c r="V102" s="82"/>
      <c r="W102" s="82"/>
      <c r="X102" s="82"/>
      <c r="Y102" s="82"/>
      <c r="Z102" s="82"/>
      <c r="AA102" s="82"/>
      <c r="AC102" s="1"/>
    </row>
    <row r="103" spans="1:29" s="81" customFormat="1" x14ac:dyDescent="0.25">
      <c r="A103" s="79"/>
      <c r="B103" s="79"/>
      <c r="C103" s="79"/>
      <c r="D103" s="79"/>
      <c r="E103" s="79"/>
      <c r="F103" s="79"/>
      <c r="G103" s="79"/>
      <c r="H103" s="79"/>
      <c r="I103" s="79"/>
      <c r="J103" s="79"/>
      <c r="K103" s="80"/>
      <c r="P103" s="82"/>
      <c r="Q103" s="82"/>
      <c r="R103" s="82"/>
      <c r="S103" s="82"/>
      <c r="T103" s="82"/>
      <c r="U103" s="82"/>
      <c r="V103" s="82"/>
      <c r="W103" s="82"/>
      <c r="X103" s="82"/>
      <c r="Y103" s="82"/>
      <c r="Z103" s="82"/>
      <c r="AA103" s="82"/>
      <c r="AC103" s="1"/>
    </row>
    <row r="104" spans="1:29" s="81" customFormat="1" x14ac:dyDescent="0.25">
      <c r="A104" s="79"/>
      <c r="B104" s="79"/>
      <c r="C104" s="79"/>
      <c r="D104" s="79"/>
      <c r="E104" s="79"/>
      <c r="F104" s="79"/>
      <c r="G104" s="79"/>
      <c r="H104" s="79"/>
      <c r="I104" s="79"/>
      <c r="J104" s="79"/>
      <c r="K104" s="80"/>
      <c r="P104" s="82"/>
      <c r="Q104" s="82"/>
      <c r="R104" s="82"/>
      <c r="S104" s="82"/>
      <c r="T104" s="82"/>
      <c r="U104" s="82"/>
      <c r="V104" s="82"/>
      <c r="W104" s="82"/>
      <c r="X104" s="82"/>
      <c r="Y104" s="82"/>
      <c r="Z104" s="82"/>
      <c r="AA104" s="82"/>
      <c r="AC104" s="1"/>
    </row>
    <row r="105" spans="1:29" s="81" customFormat="1" x14ac:dyDescent="0.25">
      <c r="A105" s="79"/>
      <c r="B105" s="79"/>
      <c r="C105" s="79"/>
      <c r="D105" s="79"/>
      <c r="E105" s="79"/>
      <c r="F105" s="79"/>
      <c r="G105" s="79"/>
      <c r="H105" s="79"/>
      <c r="I105" s="79"/>
      <c r="J105" s="79"/>
      <c r="K105" s="80"/>
      <c r="P105" s="82"/>
      <c r="Q105" s="82"/>
      <c r="R105" s="82"/>
      <c r="S105" s="82"/>
      <c r="T105" s="82"/>
      <c r="U105" s="82"/>
      <c r="V105" s="82"/>
      <c r="W105" s="82"/>
      <c r="X105" s="82"/>
      <c r="Y105" s="82"/>
      <c r="Z105" s="82"/>
      <c r="AA105" s="82"/>
      <c r="AC105" s="1"/>
    </row>
    <row r="106" spans="1:29" s="81" customFormat="1" x14ac:dyDescent="0.25">
      <c r="A106" s="79"/>
      <c r="B106" s="79"/>
      <c r="C106" s="79"/>
      <c r="D106" s="79"/>
      <c r="E106" s="79"/>
      <c r="F106" s="79"/>
      <c r="G106" s="79"/>
      <c r="H106" s="79"/>
      <c r="I106" s="79"/>
      <c r="J106" s="79"/>
      <c r="K106" s="80"/>
      <c r="P106" s="82"/>
      <c r="Q106" s="82"/>
      <c r="R106" s="82"/>
      <c r="S106" s="82"/>
      <c r="T106" s="82"/>
      <c r="U106" s="82"/>
      <c r="V106" s="82"/>
      <c r="W106" s="82"/>
      <c r="X106" s="82"/>
      <c r="Y106" s="82"/>
      <c r="Z106" s="82"/>
      <c r="AA106" s="82"/>
      <c r="AC106" s="1"/>
    </row>
    <row r="107" spans="1:29" s="81" customFormat="1" x14ac:dyDescent="0.25">
      <c r="A107" s="79"/>
      <c r="B107" s="79"/>
      <c r="C107" s="79"/>
      <c r="D107" s="79"/>
      <c r="E107" s="79"/>
      <c r="F107" s="79"/>
      <c r="G107" s="79"/>
      <c r="H107" s="79"/>
      <c r="I107" s="79"/>
      <c r="J107" s="79"/>
      <c r="K107" s="80"/>
      <c r="P107" s="82"/>
      <c r="Q107" s="82"/>
      <c r="R107" s="82"/>
      <c r="S107" s="82"/>
      <c r="T107" s="82"/>
      <c r="U107" s="82"/>
      <c r="V107" s="82"/>
      <c r="W107" s="82"/>
      <c r="X107" s="82"/>
      <c r="Y107" s="82"/>
      <c r="Z107" s="82"/>
      <c r="AA107" s="82"/>
      <c r="AC107" s="1"/>
    </row>
    <row r="108" spans="1:29" s="81" customFormat="1" x14ac:dyDescent="0.25">
      <c r="A108" s="79"/>
      <c r="B108" s="79"/>
      <c r="C108" s="79"/>
      <c r="D108" s="79"/>
      <c r="E108" s="79"/>
      <c r="F108" s="79"/>
      <c r="G108" s="79"/>
      <c r="H108" s="79"/>
      <c r="I108" s="79"/>
      <c r="J108" s="79"/>
      <c r="K108" s="80"/>
      <c r="P108" s="82"/>
      <c r="Q108" s="82"/>
      <c r="R108" s="82"/>
      <c r="S108" s="82"/>
      <c r="T108" s="82"/>
      <c r="U108" s="82"/>
      <c r="V108" s="82"/>
      <c r="W108" s="82"/>
      <c r="X108" s="82"/>
      <c r="Y108" s="82"/>
      <c r="Z108" s="82"/>
      <c r="AA108" s="82"/>
      <c r="AC108" s="1"/>
    </row>
    <row r="109" spans="1:29" s="81" customFormat="1" x14ac:dyDescent="0.25">
      <c r="A109" s="79"/>
      <c r="B109" s="79"/>
      <c r="C109" s="79"/>
      <c r="D109" s="79"/>
      <c r="E109" s="79"/>
      <c r="F109" s="79"/>
      <c r="G109" s="79"/>
      <c r="H109" s="79"/>
      <c r="I109" s="79"/>
      <c r="J109" s="79"/>
      <c r="K109" s="80"/>
      <c r="P109" s="82"/>
      <c r="Q109" s="82"/>
      <c r="R109" s="82"/>
      <c r="S109" s="82"/>
      <c r="T109" s="82"/>
      <c r="U109" s="82"/>
      <c r="V109" s="82"/>
      <c r="W109" s="82"/>
      <c r="X109" s="82"/>
      <c r="Y109" s="82"/>
      <c r="Z109" s="82"/>
      <c r="AA109" s="82"/>
      <c r="AC109" s="1"/>
    </row>
    <row r="110" spans="1:29" s="81" customFormat="1" x14ac:dyDescent="0.25">
      <c r="A110" s="79"/>
      <c r="B110" s="79"/>
      <c r="C110" s="79"/>
      <c r="D110" s="79"/>
      <c r="E110" s="79"/>
      <c r="F110" s="79"/>
      <c r="G110" s="79"/>
      <c r="H110" s="79"/>
      <c r="I110" s="79"/>
      <c r="J110" s="79"/>
      <c r="K110" s="80"/>
      <c r="P110" s="82"/>
      <c r="Q110" s="82"/>
      <c r="R110" s="82"/>
      <c r="S110" s="82"/>
      <c r="T110" s="82"/>
      <c r="U110" s="82"/>
      <c r="V110" s="82"/>
      <c r="W110" s="82"/>
      <c r="X110" s="82"/>
      <c r="Y110" s="82"/>
      <c r="Z110" s="82"/>
      <c r="AA110" s="82"/>
      <c r="AC110" s="1"/>
    </row>
    <row r="111" spans="1:29" s="81" customFormat="1" x14ac:dyDescent="0.25">
      <c r="A111" s="79"/>
      <c r="B111" s="79"/>
      <c r="C111" s="79"/>
      <c r="D111" s="79"/>
      <c r="E111" s="79"/>
      <c r="F111" s="79"/>
      <c r="G111" s="79"/>
      <c r="H111" s="79"/>
      <c r="I111" s="79"/>
      <c r="J111" s="79"/>
      <c r="K111" s="80"/>
      <c r="P111" s="82"/>
      <c r="Q111" s="82"/>
      <c r="R111" s="82"/>
      <c r="S111" s="82"/>
      <c r="T111" s="82"/>
      <c r="U111" s="82"/>
      <c r="V111" s="82"/>
      <c r="W111" s="82"/>
      <c r="X111" s="82"/>
      <c r="Y111" s="82"/>
      <c r="Z111" s="82"/>
      <c r="AA111" s="82"/>
      <c r="AC111" s="1"/>
    </row>
    <row r="112" spans="1:29" s="81" customFormat="1" x14ac:dyDescent="0.25">
      <c r="A112" s="79"/>
      <c r="B112" s="79"/>
      <c r="C112" s="79"/>
      <c r="D112" s="79"/>
      <c r="E112" s="79"/>
      <c r="F112" s="79"/>
      <c r="G112" s="79"/>
      <c r="H112" s="79"/>
      <c r="I112" s="79"/>
      <c r="J112" s="79"/>
      <c r="K112" s="80"/>
      <c r="P112" s="82"/>
      <c r="Q112" s="82"/>
      <c r="R112" s="82"/>
      <c r="S112" s="82"/>
      <c r="T112" s="82"/>
      <c r="U112" s="82"/>
      <c r="V112" s="82"/>
      <c r="W112" s="82"/>
      <c r="X112" s="82"/>
      <c r="Y112" s="82"/>
      <c r="Z112" s="82"/>
      <c r="AA112" s="82"/>
      <c r="AC112" s="1"/>
    </row>
    <row r="113" spans="1:29" s="81" customFormat="1" x14ac:dyDescent="0.25">
      <c r="A113" s="79"/>
      <c r="B113" s="79"/>
      <c r="C113" s="79"/>
      <c r="D113" s="79"/>
      <c r="E113" s="79"/>
      <c r="F113" s="79"/>
      <c r="G113" s="79"/>
      <c r="H113" s="79"/>
      <c r="I113" s="79"/>
      <c r="J113" s="79"/>
      <c r="K113" s="80"/>
      <c r="P113" s="82"/>
      <c r="Q113" s="82"/>
      <c r="R113" s="82"/>
      <c r="S113" s="82"/>
      <c r="T113" s="82"/>
      <c r="U113" s="82"/>
      <c r="V113" s="82"/>
      <c r="W113" s="82"/>
      <c r="X113" s="82"/>
      <c r="Y113" s="82"/>
      <c r="Z113" s="82"/>
      <c r="AA113" s="82"/>
      <c r="AC113" s="1"/>
    </row>
    <row r="114" spans="1:29" s="81" customFormat="1" x14ac:dyDescent="0.25">
      <c r="A114" s="79"/>
      <c r="B114" s="79"/>
      <c r="C114" s="79"/>
      <c r="D114" s="79"/>
      <c r="E114" s="79"/>
      <c r="F114" s="79"/>
      <c r="G114" s="79"/>
      <c r="H114" s="79"/>
      <c r="I114" s="79"/>
      <c r="J114" s="79"/>
      <c r="K114" s="80"/>
      <c r="P114" s="82"/>
      <c r="Q114" s="82"/>
      <c r="R114" s="82"/>
      <c r="S114" s="82"/>
      <c r="T114" s="82"/>
      <c r="U114" s="82"/>
      <c r="V114" s="82"/>
      <c r="W114" s="82"/>
      <c r="X114" s="82"/>
      <c r="Y114" s="82"/>
      <c r="Z114" s="82"/>
      <c r="AA114" s="82"/>
      <c r="AC114" s="1"/>
    </row>
    <row r="115" spans="1:29" s="81" customFormat="1" x14ac:dyDescent="0.25">
      <c r="A115" s="79"/>
      <c r="B115" s="79"/>
      <c r="C115" s="79"/>
      <c r="D115" s="79"/>
      <c r="E115" s="79"/>
      <c r="F115" s="79"/>
      <c r="G115" s="79"/>
      <c r="H115" s="79"/>
      <c r="I115" s="79"/>
      <c r="J115" s="79"/>
      <c r="K115" s="80"/>
      <c r="P115" s="82"/>
      <c r="Q115" s="82"/>
      <c r="R115" s="82"/>
      <c r="S115" s="82"/>
      <c r="T115" s="82"/>
      <c r="U115" s="82"/>
      <c r="V115" s="82"/>
      <c r="W115" s="82"/>
      <c r="X115" s="82"/>
      <c r="Y115" s="82"/>
      <c r="Z115" s="82"/>
      <c r="AA115" s="82"/>
      <c r="AC115" s="1"/>
    </row>
    <row r="116" spans="1:29" s="81" customFormat="1" x14ac:dyDescent="0.25">
      <c r="A116" s="79"/>
      <c r="B116" s="79"/>
      <c r="C116" s="79"/>
      <c r="D116" s="79"/>
      <c r="E116" s="79"/>
      <c r="F116" s="79"/>
      <c r="G116" s="79"/>
      <c r="H116" s="79"/>
      <c r="I116" s="79"/>
      <c r="J116" s="79"/>
      <c r="K116" s="80"/>
      <c r="P116" s="82"/>
      <c r="Q116" s="82"/>
      <c r="R116" s="82"/>
      <c r="S116" s="82"/>
      <c r="T116" s="82"/>
      <c r="U116" s="82"/>
      <c r="V116" s="82"/>
      <c r="W116" s="82"/>
      <c r="X116" s="82"/>
      <c r="Y116" s="82"/>
      <c r="Z116" s="82"/>
      <c r="AA116" s="82"/>
      <c r="AC116" s="1"/>
    </row>
    <row r="117" spans="1:29" s="81" customFormat="1" x14ac:dyDescent="0.25">
      <c r="A117" s="79"/>
      <c r="B117" s="79"/>
      <c r="C117" s="79"/>
      <c r="D117" s="79"/>
      <c r="E117" s="79"/>
      <c r="F117" s="79"/>
      <c r="G117" s="79"/>
      <c r="H117" s="79"/>
      <c r="I117" s="79"/>
      <c r="J117" s="79"/>
      <c r="K117" s="80"/>
      <c r="P117" s="82"/>
      <c r="Q117" s="82"/>
      <c r="R117" s="82"/>
      <c r="S117" s="82"/>
      <c r="T117" s="82"/>
      <c r="U117" s="82"/>
      <c r="V117" s="82"/>
      <c r="W117" s="82"/>
      <c r="X117" s="82"/>
      <c r="Y117" s="82"/>
      <c r="Z117" s="82"/>
      <c r="AA117" s="82"/>
    </row>
    <row r="118" spans="1:29" s="81" customFormat="1" x14ac:dyDescent="0.25">
      <c r="A118" s="79"/>
      <c r="B118" s="79"/>
      <c r="C118" s="79"/>
      <c r="D118" s="79"/>
      <c r="E118" s="79"/>
      <c r="F118" s="79"/>
      <c r="G118" s="79"/>
      <c r="H118" s="79"/>
      <c r="I118" s="79"/>
      <c r="J118" s="79"/>
      <c r="K118" s="80"/>
      <c r="P118" s="82"/>
      <c r="Q118" s="82"/>
      <c r="R118" s="82"/>
      <c r="S118" s="82"/>
      <c r="T118" s="82"/>
      <c r="U118" s="82"/>
      <c r="V118" s="82"/>
      <c r="W118" s="82"/>
      <c r="X118" s="82"/>
      <c r="Y118" s="82"/>
      <c r="Z118" s="82"/>
      <c r="AA118" s="82"/>
    </row>
    <row r="119" spans="1:29" s="81" customFormat="1" x14ac:dyDescent="0.25">
      <c r="A119" s="79"/>
      <c r="B119" s="79"/>
      <c r="C119" s="79"/>
      <c r="D119" s="79"/>
      <c r="E119" s="79"/>
      <c r="F119" s="79"/>
      <c r="G119" s="79"/>
      <c r="H119" s="79"/>
      <c r="I119" s="79"/>
      <c r="J119" s="79"/>
      <c r="K119" s="80"/>
      <c r="P119" s="82"/>
      <c r="Q119" s="82"/>
      <c r="R119" s="82"/>
      <c r="S119" s="82"/>
      <c r="T119" s="82"/>
      <c r="U119" s="82"/>
      <c r="V119" s="82"/>
      <c r="W119" s="82"/>
      <c r="X119" s="82"/>
      <c r="Y119" s="82"/>
      <c r="Z119" s="82"/>
      <c r="AA119" s="82"/>
    </row>
    <row r="120" spans="1:29" s="81" customFormat="1" x14ac:dyDescent="0.25">
      <c r="A120" s="79"/>
      <c r="B120" s="79"/>
      <c r="C120" s="79"/>
      <c r="D120" s="79"/>
      <c r="E120" s="79"/>
      <c r="F120" s="79"/>
      <c r="G120" s="79"/>
      <c r="H120" s="79"/>
      <c r="I120" s="79"/>
      <c r="J120" s="79"/>
      <c r="K120" s="80"/>
      <c r="P120" s="82"/>
      <c r="Q120" s="82"/>
      <c r="R120" s="82"/>
      <c r="S120" s="82"/>
      <c r="T120" s="82"/>
      <c r="U120" s="82"/>
      <c r="V120" s="82"/>
      <c r="W120" s="82"/>
      <c r="X120" s="82"/>
      <c r="Y120" s="82"/>
      <c r="Z120" s="82"/>
      <c r="AA120" s="82"/>
    </row>
    <row r="121" spans="1:29" s="81" customFormat="1" x14ac:dyDescent="0.25">
      <c r="A121" s="79"/>
      <c r="B121" s="79"/>
      <c r="C121" s="79"/>
      <c r="D121" s="79"/>
      <c r="E121" s="79"/>
      <c r="F121" s="79"/>
      <c r="G121" s="79"/>
      <c r="H121" s="79"/>
      <c r="I121" s="79"/>
      <c r="J121" s="79"/>
      <c r="K121" s="80"/>
      <c r="P121" s="82"/>
      <c r="Q121" s="82"/>
      <c r="R121" s="82"/>
      <c r="S121" s="82"/>
      <c r="T121" s="82"/>
      <c r="U121" s="82"/>
      <c r="V121" s="82"/>
      <c r="W121" s="82"/>
      <c r="X121" s="82"/>
      <c r="Y121" s="82"/>
      <c r="Z121" s="82"/>
      <c r="AA121" s="82"/>
    </row>
    <row r="122" spans="1:29" s="81" customFormat="1" x14ac:dyDescent="0.25">
      <c r="A122" s="79"/>
      <c r="B122" s="79"/>
      <c r="C122" s="79"/>
      <c r="D122" s="79"/>
      <c r="E122" s="79"/>
      <c r="F122" s="79"/>
      <c r="G122" s="79"/>
      <c r="H122" s="79"/>
      <c r="I122" s="79"/>
      <c r="J122" s="79"/>
      <c r="K122" s="80"/>
      <c r="P122" s="82"/>
      <c r="Q122" s="82"/>
      <c r="R122" s="82"/>
      <c r="S122" s="82"/>
      <c r="T122" s="82"/>
      <c r="U122" s="82"/>
      <c r="V122" s="82"/>
      <c r="W122" s="82"/>
      <c r="X122" s="82"/>
      <c r="Y122" s="82"/>
      <c r="Z122" s="82"/>
      <c r="AA122" s="82"/>
    </row>
    <row r="123" spans="1:29" s="81" customFormat="1" x14ac:dyDescent="0.25">
      <c r="A123" s="79"/>
      <c r="B123" s="79"/>
      <c r="C123" s="79"/>
      <c r="D123" s="79"/>
      <c r="E123" s="79"/>
      <c r="F123" s="79"/>
      <c r="G123" s="79"/>
      <c r="H123" s="79"/>
      <c r="I123" s="79"/>
      <c r="J123" s="79"/>
      <c r="K123" s="80"/>
      <c r="P123" s="82"/>
      <c r="Q123" s="82"/>
      <c r="R123" s="82"/>
      <c r="S123" s="82"/>
      <c r="T123" s="82"/>
      <c r="U123" s="82"/>
      <c r="V123" s="82"/>
      <c r="W123" s="82"/>
      <c r="X123" s="82"/>
      <c r="Y123" s="82"/>
      <c r="Z123" s="82"/>
      <c r="AA123" s="82"/>
    </row>
    <row r="124" spans="1:29" s="81" customFormat="1" x14ac:dyDescent="0.25">
      <c r="A124" s="79"/>
      <c r="B124" s="79"/>
      <c r="C124" s="79"/>
      <c r="D124" s="79"/>
      <c r="E124" s="79"/>
      <c r="F124" s="79"/>
      <c r="G124" s="79"/>
      <c r="H124" s="79"/>
      <c r="I124" s="79"/>
      <c r="J124" s="79"/>
      <c r="K124" s="80"/>
      <c r="P124" s="82"/>
      <c r="Q124" s="82"/>
      <c r="R124" s="82"/>
      <c r="S124" s="82"/>
      <c r="T124" s="82"/>
      <c r="U124" s="82"/>
      <c r="V124" s="82"/>
      <c r="W124" s="82"/>
      <c r="X124" s="82"/>
      <c r="Y124" s="82"/>
      <c r="Z124" s="82"/>
      <c r="AA124" s="82"/>
    </row>
    <row r="125" spans="1:29" s="81" customFormat="1" x14ac:dyDescent="0.25">
      <c r="A125" s="79"/>
      <c r="B125" s="79"/>
      <c r="C125" s="79"/>
      <c r="D125" s="79"/>
      <c r="E125" s="79"/>
      <c r="F125" s="79"/>
      <c r="G125" s="79"/>
      <c r="H125" s="79"/>
      <c r="I125" s="79"/>
      <c r="J125" s="79"/>
      <c r="K125" s="80"/>
      <c r="P125" s="82"/>
      <c r="Q125" s="82"/>
      <c r="R125" s="82"/>
      <c r="S125" s="82"/>
      <c r="T125" s="82"/>
      <c r="U125" s="82"/>
      <c r="V125" s="82"/>
      <c r="W125" s="82"/>
      <c r="X125" s="82"/>
      <c r="Y125" s="82"/>
      <c r="Z125" s="82"/>
      <c r="AA125" s="82"/>
    </row>
    <row r="126" spans="1:29" s="81" customFormat="1" x14ac:dyDescent="0.25">
      <c r="A126" s="79"/>
      <c r="B126" s="79"/>
      <c r="C126" s="79"/>
      <c r="D126" s="79"/>
      <c r="E126" s="79"/>
      <c r="F126" s="79"/>
      <c r="G126" s="79"/>
      <c r="H126" s="79"/>
      <c r="I126" s="79"/>
      <c r="J126" s="79"/>
      <c r="K126" s="80"/>
      <c r="P126" s="82"/>
      <c r="Q126" s="82"/>
      <c r="R126" s="82"/>
      <c r="S126" s="82"/>
      <c r="T126" s="82"/>
      <c r="U126" s="82"/>
      <c r="V126" s="82"/>
      <c r="W126" s="82"/>
      <c r="X126" s="82"/>
      <c r="Y126" s="82"/>
      <c r="Z126" s="82"/>
      <c r="AA126" s="82"/>
    </row>
    <row r="127" spans="1:29" s="81" customFormat="1" x14ac:dyDescent="0.25">
      <c r="A127" s="79"/>
      <c r="B127" s="79"/>
      <c r="C127" s="79"/>
      <c r="D127" s="79"/>
      <c r="E127" s="79"/>
      <c r="F127" s="79"/>
      <c r="G127" s="79"/>
      <c r="H127" s="79"/>
      <c r="I127" s="79"/>
      <c r="J127" s="79"/>
      <c r="K127" s="80"/>
      <c r="P127" s="82"/>
      <c r="Q127" s="82"/>
      <c r="R127" s="82"/>
      <c r="S127" s="82"/>
      <c r="T127" s="82"/>
      <c r="U127" s="82"/>
      <c r="V127" s="82"/>
      <c r="W127" s="82"/>
      <c r="X127" s="82"/>
      <c r="Y127" s="82"/>
      <c r="Z127" s="82"/>
      <c r="AA127" s="82"/>
    </row>
    <row r="128" spans="1:29" s="81" customFormat="1" x14ac:dyDescent="0.25">
      <c r="A128" s="79"/>
      <c r="B128" s="79"/>
      <c r="C128" s="79"/>
      <c r="D128" s="79"/>
      <c r="E128" s="79"/>
      <c r="F128" s="79"/>
      <c r="G128" s="79"/>
      <c r="H128" s="79"/>
      <c r="I128" s="79"/>
      <c r="J128" s="79"/>
      <c r="K128" s="80"/>
      <c r="P128" s="82"/>
      <c r="Q128" s="82"/>
      <c r="R128" s="82"/>
      <c r="S128" s="82"/>
      <c r="T128" s="82"/>
      <c r="U128" s="82"/>
      <c r="V128" s="82"/>
      <c r="W128" s="82"/>
      <c r="X128" s="82"/>
      <c r="Y128" s="82"/>
      <c r="Z128" s="82"/>
      <c r="AA128" s="82"/>
    </row>
    <row r="129" spans="1:27" s="81" customFormat="1" x14ac:dyDescent="0.25">
      <c r="A129" s="79"/>
      <c r="B129" s="79"/>
      <c r="C129" s="79"/>
      <c r="D129" s="79"/>
      <c r="E129" s="79"/>
      <c r="F129" s="79"/>
      <c r="G129" s="79"/>
      <c r="H129" s="79"/>
      <c r="I129" s="79"/>
      <c r="J129" s="79"/>
      <c r="K129" s="80"/>
      <c r="P129" s="82"/>
      <c r="Q129" s="82"/>
      <c r="R129" s="82"/>
      <c r="S129" s="82"/>
      <c r="T129" s="82"/>
      <c r="U129" s="82"/>
      <c r="V129" s="82"/>
      <c r="W129" s="82"/>
      <c r="X129" s="82"/>
      <c r="Y129" s="82"/>
      <c r="Z129" s="82"/>
      <c r="AA129" s="82"/>
    </row>
    <row r="130" spans="1:27" s="81" customFormat="1" x14ac:dyDescent="0.25">
      <c r="A130" s="79"/>
      <c r="B130" s="79"/>
      <c r="C130" s="79"/>
      <c r="D130" s="79"/>
      <c r="E130" s="79"/>
      <c r="F130" s="79"/>
      <c r="G130" s="79"/>
      <c r="H130" s="79"/>
      <c r="I130" s="79"/>
      <c r="J130" s="79"/>
      <c r="K130" s="80"/>
      <c r="P130" s="82"/>
      <c r="Q130" s="82"/>
      <c r="R130" s="82"/>
      <c r="S130" s="82"/>
      <c r="T130" s="82"/>
      <c r="U130" s="82"/>
      <c r="V130" s="82"/>
      <c r="W130" s="82"/>
      <c r="X130" s="82"/>
      <c r="Y130" s="82"/>
      <c r="Z130" s="82"/>
      <c r="AA130" s="82"/>
    </row>
    <row r="131" spans="1:27" s="81" customFormat="1" x14ac:dyDescent="0.25">
      <c r="A131" s="79"/>
      <c r="B131" s="79"/>
      <c r="C131" s="79"/>
      <c r="D131" s="79"/>
      <c r="E131" s="79"/>
      <c r="F131" s="79"/>
      <c r="G131" s="79"/>
      <c r="H131" s="79"/>
      <c r="I131" s="79"/>
      <c r="J131" s="79"/>
      <c r="K131" s="80"/>
      <c r="P131" s="82"/>
      <c r="Q131" s="82"/>
      <c r="R131" s="82"/>
      <c r="S131" s="82"/>
      <c r="T131" s="82"/>
      <c r="U131" s="82"/>
      <c r="V131" s="82"/>
      <c r="W131" s="82"/>
      <c r="X131" s="82"/>
      <c r="Y131" s="82"/>
      <c r="Z131" s="82"/>
      <c r="AA131" s="82"/>
    </row>
    <row r="132" spans="1:27" s="81" customFormat="1" x14ac:dyDescent="0.25">
      <c r="A132" s="79"/>
      <c r="B132" s="79"/>
      <c r="C132" s="79"/>
      <c r="D132" s="79"/>
      <c r="E132" s="79"/>
      <c r="F132" s="79"/>
      <c r="G132" s="79"/>
      <c r="H132" s="79"/>
      <c r="I132" s="79"/>
      <c r="J132" s="79"/>
      <c r="K132" s="80"/>
      <c r="P132" s="82"/>
      <c r="Q132" s="82"/>
      <c r="R132" s="82"/>
      <c r="S132" s="82"/>
      <c r="T132" s="82"/>
      <c r="U132" s="82"/>
      <c r="V132" s="82"/>
      <c r="W132" s="82"/>
      <c r="X132" s="82"/>
      <c r="Y132" s="82"/>
      <c r="Z132" s="82"/>
      <c r="AA132" s="82"/>
    </row>
    <row r="133" spans="1:27" s="81" customFormat="1" x14ac:dyDescent="0.25">
      <c r="A133" s="79"/>
      <c r="B133" s="79"/>
      <c r="C133" s="79"/>
      <c r="D133" s="79"/>
      <c r="E133" s="79"/>
      <c r="F133" s="79"/>
      <c r="G133" s="79"/>
      <c r="H133" s="79"/>
      <c r="I133" s="79"/>
      <c r="J133" s="79"/>
      <c r="K133" s="80"/>
      <c r="P133" s="82"/>
      <c r="Q133" s="82"/>
      <c r="R133" s="82"/>
      <c r="S133" s="82"/>
      <c r="T133" s="82"/>
      <c r="U133" s="82"/>
      <c r="V133" s="82"/>
      <c r="W133" s="82"/>
      <c r="X133" s="82"/>
      <c r="Y133" s="82"/>
      <c r="Z133" s="82"/>
      <c r="AA133" s="82"/>
    </row>
    <row r="134" spans="1:27" s="81" customFormat="1" x14ac:dyDescent="0.25">
      <c r="A134" s="79"/>
      <c r="B134" s="79"/>
      <c r="C134" s="79"/>
      <c r="D134" s="79"/>
      <c r="E134" s="79"/>
      <c r="F134" s="79"/>
      <c r="G134" s="79"/>
      <c r="H134" s="79"/>
      <c r="I134" s="79"/>
      <c r="J134" s="79"/>
      <c r="K134" s="80"/>
      <c r="P134" s="82"/>
      <c r="Q134" s="82"/>
      <c r="R134" s="82"/>
      <c r="S134" s="82"/>
      <c r="T134" s="82"/>
      <c r="U134" s="82"/>
      <c r="V134" s="82"/>
      <c r="W134" s="82"/>
      <c r="X134" s="82"/>
      <c r="Y134" s="82"/>
      <c r="Z134" s="82"/>
      <c r="AA134" s="82"/>
    </row>
    <row r="135" spans="1:27" s="81" customFormat="1" x14ac:dyDescent="0.25">
      <c r="A135" s="79"/>
      <c r="B135" s="79"/>
      <c r="C135" s="79"/>
      <c r="D135" s="79"/>
      <c r="E135" s="79"/>
      <c r="F135" s="79"/>
      <c r="G135" s="79"/>
      <c r="H135" s="79"/>
      <c r="I135" s="79"/>
      <c r="J135" s="79"/>
      <c r="K135" s="80"/>
      <c r="P135" s="82"/>
      <c r="Q135" s="82"/>
      <c r="R135" s="82"/>
      <c r="S135" s="82"/>
      <c r="T135" s="82"/>
      <c r="U135" s="82"/>
      <c r="V135" s="82"/>
      <c r="W135" s="82"/>
      <c r="X135" s="82"/>
      <c r="Y135" s="82"/>
      <c r="Z135" s="82"/>
      <c r="AA135" s="82"/>
    </row>
    <row r="136" spans="1:27" s="81" customFormat="1" x14ac:dyDescent="0.25">
      <c r="A136" s="79"/>
      <c r="B136" s="79"/>
      <c r="C136" s="79"/>
      <c r="D136" s="79"/>
      <c r="E136" s="79"/>
      <c r="F136" s="79"/>
      <c r="G136" s="79"/>
      <c r="H136" s="79"/>
      <c r="I136" s="79"/>
      <c r="J136" s="79"/>
      <c r="K136" s="80"/>
      <c r="P136" s="82"/>
      <c r="Q136" s="82"/>
      <c r="R136" s="82"/>
      <c r="S136" s="82"/>
      <c r="T136" s="82"/>
      <c r="U136" s="82"/>
      <c r="V136" s="82"/>
      <c r="W136" s="82"/>
      <c r="X136" s="82"/>
      <c r="Y136" s="82"/>
      <c r="Z136" s="82"/>
      <c r="AA136" s="82"/>
    </row>
    <row r="137" spans="1:27" s="81" customFormat="1" x14ac:dyDescent="0.25">
      <c r="A137" s="79"/>
      <c r="B137" s="79"/>
      <c r="C137" s="79"/>
      <c r="D137" s="79"/>
      <c r="E137" s="79"/>
      <c r="F137" s="79"/>
      <c r="G137" s="79"/>
      <c r="H137" s="79"/>
      <c r="I137" s="79"/>
      <c r="J137" s="79"/>
      <c r="K137" s="80"/>
      <c r="P137" s="82"/>
      <c r="Q137" s="82"/>
      <c r="R137" s="82"/>
      <c r="S137" s="82"/>
      <c r="T137" s="82"/>
      <c r="U137" s="82"/>
      <c r="V137" s="82"/>
      <c r="W137" s="82"/>
      <c r="X137" s="82"/>
      <c r="Y137" s="82"/>
      <c r="Z137" s="82"/>
      <c r="AA137" s="82"/>
    </row>
    <row r="138" spans="1:27" s="81" customFormat="1" x14ac:dyDescent="0.25">
      <c r="A138" s="79"/>
      <c r="B138" s="79"/>
      <c r="C138" s="79"/>
      <c r="D138" s="79"/>
      <c r="E138" s="79"/>
      <c r="F138" s="79"/>
      <c r="G138" s="79"/>
      <c r="H138" s="79"/>
      <c r="I138" s="79"/>
      <c r="J138" s="79"/>
      <c r="K138" s="80"/>
      <c r="P138" s="82"/>
      <c r="Q138" s="82"/>
      <c r="R138" s="82"/>
      <c r="S138" s="82"/>
      <c r="T138" s="82"/>
      <c r="U138" s="82"/>
      <c r="V138" s="82"/>
      <c r="W138" s="82"/>
      <c r="X138" s="82"/>
      <c r="Y138" s="82"/>
      <c r="Z138" s="82"/>
      <c r="AA138" s="82"/>
    </row>
    <row r="139" spans="1:27" s="81" customFormat="1" x14ac:dyDescent="0.25">
      <c r="A139" s="79"/>
      <c r="B139" s="79"/>
      <c r="C139" s="79"/>
      <c r="D139" s="79"/>
      <c r="E139" s="79"/>
      <c r="F139" s="79"/>
      <c r="G139" s="79"/>
      <c r="H139" s="79"/>
      <c r="I139" s="79"/>
      <c r="J139" s="79"/>
      <c r="K139" s="80"/>
      <c r="P139" s="82"/>
      <c r="Q139" s="82"/>
      <c r="R139" s="82"/>
      <c r="S139" s="82"/>
      <c r="T139" s="82"/>
      <c r="U139" s="82"/>
      <c r="V139" s="82"/>
      <c r="W139" s="82"/>
      <c r="X139" s="82"/>
      <c r="Y139" s="82"/>
      <c r="Z139" s="82"/>
      <c r="AA139" s="82"/>
    </row>
    <row r="140" spans="1:27" s="81" customFormat="1" x14ac:dyDescent="0.25">
      <c r="A140" s="79"/>
      <c r="B140" s="79"/>
      <c r="C140" s="79"/>
      <c r="D140" s="79"/>
      <c r="E140" s="79"/>
      <c r="F140" s="79"/>
      <c r="G140" s="79"/>
      <c r="H140" s="79"/>
      <c r="I140" s="79"/>
      <c r="J140" s="79"/>
      <c r="K140" s="80"/>
      <c r="P140" s="82"/>
      <c r="Q140" s="82"/>
      <c r="R140" s="82"/>
      <c r="S140" s="82"/>
      <c r="T140" s="82"/>
      <c r="U140" s="82"/>
      <c r="V140" s="82"/>
      <c r="W140" s="82"/>
      <c r="X140" s="82"/>
      <c r="Y140" s="82"/>
      <c r="Z140" s="82"/>
      <c r="AA140" s="82"/>
    </row>
    <row r="141" spans="1:27" s="81" customFormat="1" x14ac:dyDescent="0.25">
      <c r="A141" s="79"/>
      <c r="B141" s="79"/>
      <c r="C141" s="79"/>
      <c r="D141" s="79"/>
      <c r="E141" s="79"/>
      <c r="F141" s="79"/>
      <c r="G141" s="79"/>
      <c r="H141" s="79"/>
      <c r="I141" s="79"/>
      <c r="J141" s="79"/>
      <c r="K141" s="80"/>
      <c r="P141" s="82"/>
      <c r="Q141" s="82"/>
      <c r="R141" s="82"/>
      <c r="S141" s="82"/>
      <c r="T141" s="82"/>
      <c r="U141" s="82"/>
      <c r="V141" s="82"/>
      <c r="W141" s="82"/>
      <c r="X141" s="82"/>
      <c r="Y141" s="82"/>
      <c r="Z141" s="82"/>
      <c r="AA141" s="82"/>
    </row>
    <row r="142" spans="1:27" s="81" customFormat="1" x14ac:dyDescent="0.25">
      <c r="A142" s="79"/>
      <c r="B142" s="79"/>
      <c r="C142" s="79"/>
      <c r="D142" s="79"/>
      <c r="E142" s="79"/>
      <c r="F142" s="79"/>
      <c r="G142" s="79"/>
      <c r="H142" s="79"/>
      <c r="I142" s="79"/>
      <c r="J142" s="79"/>
      <c r="K142" s="80"/>
      <c r="P142" s="82"/>
      <c r="Q142" s="82"/>
      <c r="R142" s="82"/>
      <c r="S142" s="82"/>
      <c r="T142" s="82"/>
      <c r="U142" s="82"/>
      <c r="V142" s="82"/>
      <c r="W142" s="82"/>
      <c r="X142" s="82"/>
      <c r="Y142" s="82"/>
      <c r="Z142" s="82"/>
      <c r="AA142" s="82"/>
    </row>
    <row r="143" spans="1:27" s="81" customFormat="1" x14ac:dyDescent="0.25">
      <c r="A143" s="79"/>
      <c r="B143" s="79"/>
      <c r="C143" s="79"/>
      <c r="D143" s="79"/>
      <c r="E143" s="79"/>
      <c r="F143" s="79"/>
      <c r="G143" s="79"/>
      <c r="H143" s="79"/>
      <c r="I143" s="79"/>
      <c r="J143" s="79"/>
      <c r="K143" s="80"/>
      <c r="P143" s="82"/>
      <c r="Q143" s="82"/>
      <c r="R143" s="82"/>
      <c r="S143" s="82"/>
      <c r="T143" s="82"/>
      <c r="U143" s="82"/>
      <c r="V143" s="82"/>
      <c r="W143" s="82"/>
      <c r="X143" s="82"/>
      <c r="Y143" s="82"/>
      <c r="Z143" s="82"/>
      <c r="AA143" s="82"/>
    </row>
    <row r="144" spans="1:27" s="81" customFormat="1" x14ac:dyDescent="0.25">
      <c r="A144" s="79"/>
      <c r="B144" s="79"/>
      <c r="C144" s="79"/>
      <c r="D144" s="79"/>
      <c r="E144" s="79"/>
      <c r="F144" s="79"/>
      <c r="G144" s="79"/>
      <c r="H144" s="79"/>
      <c r="I144" s="79"/>
      <c r="J144" s="79"/>
      <c r="K144" s="80"/>
      <c r="P144" s="82"/>
      <c r="Q144" s="82"/>
      <c r="R144" s="82"/>
      <c r="S144" s="82"/>
      <c r="T144" s="82"/>
      <c r="U144" s="82"/>
      <c r="V144" s="82"/>
      <c r="W144" s="82"/>
      <c r="X144" s="82"/>
      <c r="Y144" s="82"/>
      <c r="Z144" s="82"/>
      <c r="AA144" s="82"/>
    </row>
    <row r="145" spans="1:27" s="81" customFormat="1" x14ac:dyDescent="0.25">
      <c r="A145" s="79"/>
      <c r="B145" s="79"/>
      <c r="C145" s="79"/>
      <c r="D145" s="79"/>
      <c r="E145" s="79"/>
      <c r="F145" s="79"/>
      <c r="G145" s="79"/>
      <c r="H145" s="79"/>
      <c r="I145" s="79"/>
      <c r="J145" s="79"/>
      <c r="K145" s="80"/>
      <c r="P145" s="82"/>
      <c r="Q145" s="82"/>
      <c r="R145" s="82"/>
      <c r="S145" s="82"/>
      <c r="T145" s="82"/>
      <c r="U145" s="82"/>
      <c r="V145" s="82"/>
      <c r="W145" s="82"/>
      <c r="X145" s="82"/>
      <c r="Y145" s="82"/>
      <c r="Z145" s="82"/>
      <c r="AA145" s="82"/>
    </row>
    <row r="146" spans="1:27" s="81" customFormat="1" x14ac:dyDescent="0.25">
      <c r="A146" s="79"/>
      <c r="B146" s="79"/>
      <c r="C146" s="79"/>
      <c r="D146" s="79"/>
      <c r="E146" s="79"/>
      <c r="F146" s="79"/>
      <c r="G146" s="79"/>
      <c r="H146" s="79"/>
      <c r="I146" s="79"/>
      <c r="J146" s="79"/>
      <c r="K146" s="80"/>
      <c r="P146" s="82"/>
      <c r="Q146" s="82"/>
      <c r="R146" s="82"/>
      <c r="S146" s="82"/>
      <c r="T146" s="82"/>
      <c r="U146" s="82"/>
      <c r="V146" s="82"/>
      <c r="W146" s="82"/>
      <c r="X146" s="82"/>
      <c r="Y146" s="82"/>
      <c r="Z146" s="82"/>
      <c r="AA146" s="82"/>
    </row>
    <row r="147" spans="1:27" s="81" customFormat="1" x14ac:dyDescent="0.25">
      <c r="A147" s="79"/>
      <c r="B147" s="79"/>
      <c r="C147" s="79"/>
      <c r="D147" s="79"/>
      <c r="E147" s="79"/>
      <c r="F147" s="79"/>
      <c r="G147" s="79"/>
      <c r="H147" s="79"/>
      <c r="I147" s="79"/>
      <c r="J147" s="79"/>
      <c r="K147" s="80"/>
      <c r="P147" s="82"/>
      <c r="Q147" s="82"/>
      <c r="R147" s="82"/>
      <c r="S147" s="82"/>
      <c r="T147" s="82"/>
      <c r="U147" s="82"/>
      <c r="V147" s="82"/>
      <c r="W147" s="82"/>
      <c r="X147" s="82"/>
      <c r="Y147" s="82"/>
      <c r="Z147" s="82"/>
      <c r="AA147" s="82"/>
    </row>
    <row r="148" spans="1:27" s="81" customFormat="1" x14ac:dyDescent="0.25">
      <c r="A148" s="79"/>
      <c r="B148" s="79"/>
      <c r="C148" s="79"/>
      <c r="D148" s="79"/>
      <c r="E148" s="79"/>
      <c r="F148" s="79"/>
      <c r="G148" s="79"/>
      <c r="H148" s="79"/>
      <c r="I148" s="79"/>
      <c r="J148" s="79"/>
      <c r="K148" s="80"/>
      <c r="P148" s="82"/>
      <c r="Q148" s="82"/>
      <c r="R148" s="82"/>
      <c r="S148" s="82"/>
      <c r="T148" s="82"/>
      <c r="U148" s="82"/>
      <c r="V148" s="82"/>
      <c r="W148" s="82"/>
      <c r="X148" s="82"/>
      <c r="Y148" s="82"/>
      <c r="Z148" s="82"/>
      <c r="AA148" s="82"/>
    </row>
    <row r="149" spans="1:27" s="81" customFormat="1" x14ac:dyDescent="0.25">
      <c r="A149" s="79"/>
      <c r="B149" s="79"/>
      <c r="C149" s="79"/>
      <c r="D149" s="79"/>
      <c r="E149" s="79"/>
      <c r="F149" s="79"/>
      <c r="G149" s="79"/>
      <c r="H149" s="79"/>
      <c r="I149" s="79"/>
      <c r="J149" s="79"/>
      <c r="K149" s="80"/>
      <c r="P149" s="82"/>
      <c r="Q149" s="82"/>
      <c r="R149" s="82"/>
      <c r="S149" s="82"/>
      <c r="T149" s="82"/>
      <c r="U149" s="82"/>
      <c r="V149" s="82"/>
      <c r="W149" s="82"/>
      <c r="X149" s="82"/>
      <c r="Y149" s="82"/>
      <c r="Z149" s="82"/>
      <c r="AA149" s="82"/>
    </row>
    <row r="150" spans="1:27" s="81" customFormat="1" x14ac:dyDescent="0.25">
      <c r="A150" s="79"/>
      <c r="B150" s="79"/>
      <c r="C150" s="79"/>
      <c r="D150" s="79"/>
      <c r="E150" s="79"/>
      <c r="F150" s="79"/>
      <c r="G150" s="79"/>
      <c r="H150" s="79"/>
      <c r="I150" s="79"/>
      <c r="J150" s="79"/>
      <c r="K150" s="80"/>
      <c r="P150" s="82"/>
      <c r="Q150" s="82"/>
      <c r="R150" s="82"/>
      <c r="S150" s="82"/>
      <c r="T150" s="82"/>
      <c r="U150" s="82"/>
      <c r="V150" s="82"/>
      <c r="W150" s="82"/>
      <c r="X150" s="82"/>
      <c r="Y150" s="82"/>
      <c r="Z150" s="82"/>
      <c r="AA150" s="82"/>
    </row>
    <row r="151" spans="1:27" s="81" customFormat="1" x14ac:dyDescent="0.25">
      <c r="A151" s="79"/>
      <c r="B151" s="79"/>
      <c r="C151" s="79"/>
      <c r="D151" s="79"/>
      <c r="E151" s="79"/>
      <c r="F151" s="79"/>
      <c r="G151" s="79"/>
      <c r="H151" s="79"/>
      <c r="I151" s="79"/>
      <c r="J151" s="79"/>
      <c r="K151" s="80"/>
      <c r="P151" s="82"/>
      <c r="Q151" s="82"/>
      <c r="R151" s="82"/>
      <c r="S151" s="82"/>
      <c r="T151" s="82"/>
      <c r="U151" s="82"/>
      <c r="V151" s="82"/>
      <c r="W151" s="82"/>
      <c r="X151" s="82"/>
      <c r="Y151" s="82"/>
      <c r="Z151" s="82"/>
      <c r="AA151" s="82"/>
    </row>
    <row r="152" spans="1:27" s="81" customFormat="1" x14ac:dyDescent="0.25">
      <c r="A152" s="79"/>
      <c r="B152" s="79"/>
      <c r="C152" s="79"/>
      <c r="D152" s="79"/>
      <c r="E152" s="79"/>
      <c r="F152" s="79"/>
      <c r="G152" s="79"/>
      <c r="H152" s="79"/>
      <c r="I152" s="79"/>
      <c r="J152" s="79"/>
      <c r="K152" s="80"/>
      <c r="P152" s="82"/>
      <c r="Q152" s="82"/>
      <c r="R152" s="82"/>
      <c r="S152" s="82"/>
      <c r="T152" s="82"/>
      <c r="U152" s="82"/>
      <c r="V152" s="82"/>
      <c r="W152" s="82"/>
      <c r="X152" s="82"/>
      <c r="Y152" s="82"/>
      <c r="Z152" s="82"/>
      <c r="AA152" s="82"/>
    </row>
    <row r="153" spans="1:27" s="81" customFormat="1" x14ac:dyDescent="0.25">
      <c r="A153" s="79"/>
      <c r="B153" s="79"/>
      <c r="C153" s="79"/>
      <c r="D153" s="79"/>
      <c r="E153" s="79"/>
      <c r="F153" s="79"/>
      <c r="G153" s="79"/>
      <c r="H153" s="79"/>
      <c r="I153" s="79"/>
      <c r="J153" s="79"/>
      <c r="K153" s="80"/>
      <c r="P153" s="82"/>
      <c r="Q153" s="82"/>
      <c r="R153" s="82"/>
      <c r="S153" s="82"/>
      <c r="T153" s="82"/>
      <c r="U153" s="82"/>
      <c r="V153" s="82"/>
      <c r="W153" s="82"/>
      <c r="X153" s="82"/>
      <c r="Y153" s="82"/>
      <c r="Z153" s="82"/>
      <c r="AA153" s="82"/>
    </row>
    <row r="154" spans="1:27" s="81" customFormat="1" x14ac:dyDescent="0.25">
      <c r="A154" s="79"/>
      <c r="B154" s="79"/>
      <c r="C154" s="79"/>
      <c r="D154" s="79"/>
      <c r="E154" s="79"/>
      <c r="F154" s="79"/>
      <c r="G154" s="79"/>
      <c r="H154" s="79"/>
      <c r="I154" s="79"/>
      <c r="J154" s="79"/>
      <c r="K154" s="80"/>
      <c r="P154" s="82"/>
      <c r="Q154" s="82"/>
      <c r="R154" s="82"/>
      <c r="S154" s="82"/>
      <c r="T154" s="82"/>
      <c r="U154" s="82"/>
      <c r="V154" s="82"/>
      <c r="W154" s="82"/>
      <c r="X154" s="82"/>
      <c r="Y154" s="82"/>
      <c r="Z154" s="82"/>
      <c r="AA154" s="82"/>
    </row>
    <row r="155" spans="1:27" s="81" customFormat="1" x14ac:dyDescent="0.25">
      <c r="A155" s="79"/>
      <c r="B155" s="79"/>
      <c r="C155" s="79"/>
      <c r="D155" s="79"/>
      <c r="E155" s="79"/>
      <c r="F155" s="79"/>
      <c r="G155" s="79"/>
      <c r="H155" s="79"/>
      <c r="I155" s="79"/>
      <c r="J155" s="79"/>
      <c r="K155" s="80"/>
      <c r="P155" s="82"/>
      <c r="Q155" s="82"/>
      <c r="R155" s="82"/>
      <c r="S155" s="82"/>
      <c r="T155" s="82"/>
      <c r="U155" s="82"/>
      <c r="V155" s="82"/>
      <c r="W155" s="82"/>
      <c r="X155" s="82"/>
      <c r="Y155" s="82"/>
      <c r="Z155" s="82"/>
      <c r="AA155" s="82"/>
    </row>
    <row r="156" spans="1:27" s="81" customFormat="1" x14ac:dyDescent="0.25">
      <c r="A156" s="79"/>
      <c r="B156" s="79"/>
      <c r="C156" s="79"/>
      <c r="D156" s="79"/>
      <c r="E156" s="79"/>
      <c r="F156" s="79"/>
      <c r="G156" s="79"/>
      <c r="H156" s="79"/>
      <c r="I156" s="79"/>
      <c r="J156" s="79"/>
      <c r="K156" s="80"/>
      <c r="P156" s="82"/>
      <c r="Q156" s="82"/>
      <c r="R156" s="82"/>
      <c r="S156" s="82"/>
      <c r="T156" s="82"/>
      <c r="U156" s="82"/>
      <c r="V156" s="82"/>
      <c r="W156" s="82"/>
      <c r="X156" s="82"/>
      <c r="Y156" s="82"/>
      <c r="Z156" s="82"/>
      <c r="AA156" s="82"/>
    </row>
    <row r="157" spans="1:27" s="81" customFormat="1" x14ac:dyDescent="0.25">
      <c r="A157" s="79"/>
      <c r="B157" s="79"/>
      <c r="C157" s="79"/>
      <c r="D157" s="79"/>
      <c r="E157" s="79"/>
      <c r="F157" s="79"/>
      <c r="G157" s="79"/>
      <c r="H157" s="79"/>
      <c r="I157" s="79"/>
      <c r="J157" s="79"/>
      <c r="K157" s="80"/>
      <c r="P157" s="82"/>
      <c r="Q157" s="82"/>
      <c r="R157" s="82"/>
      <c r="S157" s="82"/>
      <c r="T157" s="82"/>
      <c r="U157" s="82"/>
      <c r="V157" s="82"/>
      <c r="W157" s="82"/>
      <c r="X157" s="82"/>
      <c r="Y157" s="82"/>
      <c r="Z157" s="82"/>
      <c r="AA157" s="82"/>
    </row>
    <row r="158" spans="1:27" s="81" customFormat="1" x14ac:dyDescent="0.25">
      <c r="A158" s="79"/>
      <c r="B158" s="79"/>
      <c r="C158" s="79"/>
      <c r="D158" s="79"/>
      <c r="E158" s="79"/>
      <c r="F158" s="79"/>
      <c r="G158" s="79"/>
      <c r="H158" s="79"/>
      <c r="I158" s="79"/>
      <c r="J158" s="79"/>
      <c r="K158" s="80"/>
      <c r="P158" s="82"/>
      <c r="Q158" s="82"/>
      <c r="R158" s="82"/>
      <c r="S158" s="82"/>
      <c r="T158" s="82"/>
      <c r="U158" s="82"/>
      <c r="V158" s="82"/>
      <c r="W158" s="82"/>
      <c r="X158" s="82"/>
      <c r="Y158" s="82"/>
      <c r="Z158" s="82"/>
      <c r="AA158" s="82"/>
    </row>
    <row r="159" spans="1:27" s="81" customFormat="1" x14ac:dyDescent="0.25">
      <c r="A159" s="79"/>
      <c r="B159" s="79"/>
      <c r="C159" s="79"/>
      <c r="D159" s="79"/>
      <c r="E159" s="79"/>
      <c r="F159" s="79"/>
      <c r="G159" s="79"/>
      <c r="H159" s="79"/>
      <c r="I159" s="79"/>
      <c r="J159" s="79"/>
      <c r="K159" s="80"/>
      <c r="P159" s="82"/>
      <c r="Q159" s="82"/>
      <c r="R159" s="82"/>
      <c r="S159" s="82"/>
      <c r="T159" s="82"/>
      <c r="U159" s="82"/>
      <c r="V159" s="82"/>
      <c r="W159" s="82"/>
      <c r="X159" s="82"/>
      <c r="Y159" s="82"/>
      <c r="Z159" s="82"/>
      <c r="AA159" s="82"/>
    </row>
    <row r="160" spans="1:27" s="81" customFormat="1" x14ac:dyDescent="0.25">
      <c r="A160" s="79"/>
      <c r="B160" s="79"/>
      <c r="C160" s="79"/>
      <c r="D160" s="79"/>
      <c r="E160" s="79"/>
      <c r="F160" s="79"/>
      <c r="G160" s="79"/>
      <c r="H160" s="79"/>
      <c r="I160" s="79"/>
      <c r="J160" s="79"/>
      <c r="K160" s="80"/>
      <c r="P160" s="82"/>
      <c r="Q160" s="82"/>
      <c r="R160" s="82"/>
      <c r="S160" s="82"/>
      <c r="T160" s="82"/>
      <c r="U160" s="82"/>
      <c r="V160" s="82"/>
      <c r="W160" s="82"/>
      <c r="X160" s="82"/>
      <c r="Y160" s="82"/>
      <c r="Z160" s="82"/>
      <c r="AA160" s="82"/>
    </row>
    <row r="161" spans="1:27" s="81" customFormat="1" x14ac:dyDescent="0.25">
      <c r="A161" s="79"/>
      <c r="B161" s="79"/>
      <c r="C161" s="79"/>
      <c r="D161" s="79"/>
      <c r="E161" s="79"/>
      <c r="F161" s="79"/>
      <c r="G161" s="79"/>
      <c r="H161" s="79"/>
      <c r="I161" s="79"/>
      <c r="J161" s="79"/>
      <c r="K161" s="80"/>
      <c r="P161" s="82"/>
      <c r="Q161" s="82"/>
      <c r="R161" s="82"/>
      <c r="S161" s="82"/>
      <c r="T161" s="82"/>
      <c r="U161" s="82"/>
      <c r="V161" s="82"/>
      <c r="W161" s="82"/>
      <c r="X161" s="82"/>
      <c r="Y161" s="82"/>
      <c r="Z161" s="82"/>
      <c r="AA161" s="82"/>
    </row>
    <row r="162" spans="1:27" s="81" customFormat="1" x14ac:dyDescent="0.25">
      <c r="A162" s="79"/>
      <c r="B162" s="79"/>
      <c r="C162" s="79"/>
      <c r="D162" s="79"/>
      <c r="E162" s="79"/>
      <c r="F162" s="79"/>
      <c r="G162" s="79"/>
      <c r="H162" s="79"/>
      <c r="I162" s="79"/>
      <c r="J162" s="79"/>
      <c r="K162" s="80"/>
      <c r="P162" s="82"/>
      <c r="Q162" s="82"/>
      <c r="R162" s="82"/>
      <c r="S162" s="82"/>
      <c r="T162" s="82"/>
      <c r="U162" s="82"/>
      <c r="V162" s="82"/>
      <c r="W162" s="82"/>
      <c r="X162" s="82"/>
      <c r="Y162" s="82"/>
      <c r="Z162" s="82"/>
      <c r="AA162" s="82"/>
    </row>
    <row r="163" spans="1:27" s="81" customFormat="1" x14ac:dyDescent="0.25">
      <c r="A163" s="79"/>
      <c r="B163" s="79"/>
      <c r="C163" s="79"/>
      <c r="D163" s="79"/>
      <c r="E163" s="79"/>
      <c r="F163" s="79"/>
      <c r="G163" s="79"/>
      <c r="H163" s="79"/>
      <c r="I163" s="79"/>
      <c r="J163" s="79"/>
      <c r="K163" s="80"/>
      <c r="P163" s="82"/>
      <c r="Q163" s="82"/>
      <c r="R163" s="82"/>
      <c r="S163" s="82"/>
      <c r="T163" s="82"/>
      <c r="U163" s="82"/>
      <c r="V163" s="82"/>
      <c r="W163" s="82"/>
      <c r="X163" s="82"/>
      <c r="Y163" s="82"/>
      <c r="Z163" s="82"/>
      <c r="AA163" s="82"/>
    </row>
    <row r="164" spans="1:27" s="81" customFormat="1" x14ac:dyDescent="0.25">
      <c r="A164" s="79"/>
      <c r="B164" s="79"/>
      <c r="C164" s="79"/>
      <c r="D164" s="79"/>
      <c r="E164" s="79"/>
      <c r="F164" s="79"/>
      <c r="G164" s="79"/>
      <c r="H164" s="79"/>
      <c r="I164" s="79"/>
      <c r="J164" s="79"/>
      <c r="K164" s="80"/>
      <c r="P164" s="82"/>
      <c r="Q164" s="82"/>
      <c r="R164" s="82"/>
      <c r="S164" s="82"/>
      <c r="T164" s="82"/>
      <c r="U164" s="82"/>
      <c r="V164" s="82"/>
      <c r="W164" s="82"/>
      <c r="X164" s="82"/>
      <c r="Y164" s="82"/>
      <c r="Z164" s="82"/>
      <c r="AA164" s="82"/>
    </row>
    <row r="165" spans="1:27" s="81" customFormat="1" x14ac:dyDescent="0.25">
      <c r="A165" s="79"/>
      <c r="B165" s="79"/>
      <c r="C165" s="79"/>
      <c r="D165" s="79"/>
      <c r="E165" s="79"/>
      <c r="F165" s="79"/>
      <c r="G165" s="79"/>
      <c r="H165" s="79"/>
      <c r="I165" s="79"/>
      <c r="J165" s="79"/>
      <c r="K165" s="80"/>
      <c r="P165" s="82"/>
      <c r="Q165" s="82"/>
      <c r="R165" s="82"/>
      <c r="S165" s="82"/>
      <c r="T165" s="82"/>
      <c r="U165" s="82"/>
      <c r="V165" s="82"/>
      <c r="W165" s="82"/>
      <c r="X165" s="82"/>
      <c r="Y165" s="82"/>
      <c r="Z165" s="82"/>
      <c r="AA165" s="82"/>
    </row>
    <row r="166" spans="1:27" s="81" customFormat="1" x14ac:dyDescent="0.25">
      <c r="A166" s="79"/>
      <c r="B166" s="79"/>
      <c r="C166" s="79"/>
      <c r="D166" s="79"/>
      <c r="E166" s="79"/>
      <c r="F166" s="79"/>
      <c r="G166" s="79"/>
      <c r="H166" s="79"/>
      <c r="I166" s="79"/>
      <c r="J166" s="79"/>
      <c r="K166" s="80"/>
      <c r="P166" s="82"/>
      <c r="Q166" s="82"/>
      <c r="R166" s="82"/>
      <c r="S166" s="82"/>
      <c r="T166" s="82"/>
      <c r="U166" s="82"/>
      <c r="V166" s="82"/>
      <c r="W166" s="82"/>
      <c r="X166" s="82"/>
      <c r="Y166" s="82"/>
      <c r="Z166" s="82"/>
      <c r="AA166" s="82"/>
    </row>
    <row r="167" spans="1:27" s="81" customFormat="1" x14ac:dyDescent="0.25">
      <c r="A167" s="79"/>
      <c r="B167" s="79"/>
      <c r="C167" s="79"/>
      <c r="D167" s="79"/>
      <c r="E167" s="79"/>
      <c r="F167" s="79"/>
      <c r="G167" s="79"/>
      <c r="H167" s="79"/>
      <c r="I167" s="79"/>
      <c r="J167" s="79"/>
      <c r="K167" s="80"/>
      <c r="P167" s="82"/>
      <c r="Q167" s="82"/>
      <c r="R167" s="82"/>
      <c r="S167" s="82"/>
      <c r="T167" s="82"/>
      <c r="U167" s="82"/>
      <c r="V167" s="82"/>
      <c r="W167" s="82"/>
      <c r="X167" s="82"/>
      <c r="Y167" s="82"/>
      <c r="Z167" s="82"/>
      <c r="AA167" s="82"/>
    </row>
    <row r="168" spans="1:27" s="81" customFormat="1" x14ac:dyDescent="0.25">
      <c r="A168" s="79"/>
      <c r="B168" s="79"/>
      <c r="C168" s="79"/>
      <c r="D168" s="79"/>
      <c r="E168" s="79"/>
      <c r="F168" s="79"/>
      <c r="G168" s="79"/>
      <c r="H168" s="79"/>
      <c r="I168" s="79"/>
      <c r="J168" s="79"/>
      <c r="K168" s="80"/>
      <c r="P168" s="82"/>
      <c r="Q168" s="82"/>
      <c r="R168" s="82"/>
      <c r="S168" s="82"/>
      <c r="T168" s="82"/>
      <c r="U168" s="82"/>
      <c r="V168" s="82"/>
      <c r="W168" s="82"/>
      <c r="X168" s="82"/>
      <c r="Y168" s="82"/>
      <c r="Z168" s="82"/>
      <c r="AA168" s="82"/>
    </row>
    <row r="169" spans="1:27" s="81" customFormat="1" x14ac:dyDescent="0.25">
      <c r="A169" s="79"/>
      <c r="B169" s="79"/>
      <c r="C169" s="79"/>
      <c r="D169" s="79"/>
      <c r="E169" s="79"/>
      <c r="F169" s="79"/>
      <c r="G169" s="79"/>
      <c r="H169" s="79"/>
      <c r="I169" s="79"/>
      <c r="J169" s="79"/>
      <c r="K169" s="80"/>
      <c r="P169" s="82"/>
      <c r="Q169" s="82"/>
      <c r="R169" s="82"/>
      <c r="S169" s="82"/>
      <c r="T169" s="82"/>
      <c r="U169" s="82"/>
      <c r="V169" s="82"/>
      <c r="W169" s="82"/>
      <c r="X169" s="82"/>
      <c r="Y169" s="82"/>
      <c r="Z169" s="82"/>
      <c r="AA169" s="82"/>
    </row>
    <row r="170" spans="1:27" s="81" customFormat="1" x14ac:dyDescent="0.25">
      <c r="A170" s="79"/>
      <c r="B170" s="79"/>
      <c r="C170" s="79"/>
      <c r="D170" s="79"/>
      <c r="E170" s="79"/>
      <c r="F170" s="79"/>
      <c r="G170" s="79"/>
      <c r="H170" s="79"/>
      <c r="I170" s="79"/>
      <c r="J170" s="79"/>
      <c r="K170" s="80"/>
      <c r="P170" s="82"/>
      <c r="Q170" s="82"/>
      <c r="R170" s="82"/>
      <c r="S170" s="82"/>
      <c r="T170" s="82"/>
      <c r="U170" s="82"/>
      <c r="V170" s="82"/>
      <c r="W170" s="82"/>
      <c r="X170" s="82"/>
      <c r="Y170" s="82"/>
      <c r="Z170" s="82"/>
      <c r="AA170" s="82"/>
    </row>
    <row r="171" spans="1:27" s="81" customFormat="1" x14ac:dyDescent="0.25">
      <c r="A171" s="79"/>
      <c r="B171" s="79"/>
      <c r="C171" s="79"/>
      <c r="D171" s="79"/>
      <c r="E171" s="79"/>
      <c r="F171" s="79"/>
      <c r="G171" s="79"/>
      <c r="H171" s="79"/>
      <c r="I171" s="79"/>
      <c r="J171" s="79"/>
      <c r="K171" s="80"/>
      <c r="P171" s="82"/>
      <c r="Q171" s="82"/>
      <c r="R171" s="82"/>
      <c r="S171" s="82"/>
      <c r="T171" s="82"/>
      <c r="U171" s="82"/>
      <c r="V171" s="82"/>
      <c r="W171" s="82"/>
      <c r="X171" s="82"/>
      <c r="Y171" s="82"/>
      <c r="Z171" s="82"/>
      <c r="AA171" s="82"/>
    </row>
    <row r="172" spans="1:27" s="81" customFormat="1" x14ac:dyDescent="0.25">
      <c r="A172" s="79"/>
      <c r="B172" s="79"/>
      <c r="C172" s="79"/>
      <c r="D172" s="79"/>
      <c r="E172" s="79"/>
      <c r="F172" s="79"/>
      <c r="G172" s="79"/>
      <c r="H172" s="79"/>
      <c r="I172" s="79"/>
      <c r="J172" s="79"/>
      <c r="K172" s="80"/>
      <c r="P172" s="82"/>
      <c r="Q172" s="82"/>
      <c r="R172" s="82"/>
      <c r="S172" s="82"/>
      <c r="T172" s="82"/>
      <c r="U172" s="82"/>
      <c r="V172" s="82"/>
      <c r="W172" s="82"/>
      <c r="X172" s="82"/>
      <c r="Y172" s="82"/>
      <c r="Z172" s="82"/>
      <c r="AA172" s="82"/>
    </row>
    <row r="173" spans="1:27" s="81" customFormat="1" x14ac:dyDescent="0.25">
      <c r="A173" s="79"/>
      <c r="B173" s="79"/>
      <c r="C173" s="79"/>
      <c r="D173" s="79"/>
      <c r="E173" s="79"/>
      <c r="F173" s="79"/>
      <c r="G173" s="79"/>
      <c r="H173" s="79"/>
      <c r="I173" s="79"/>
      <c r="J173" s="79"/>
      <c r="K173" s="80"/>
      <c r="P173" s="82"/>
      <c r="Q173" s="82"/>
      <c r="R173" s="82"/>
      <c r="S173" s="82"/>
      <c r="T173" s="82"/>
      <c r="U173" s="82"/>
      <c r="V173" s="82"/>
      <c r="W173" s="82"/>
      <c r="X173" s="82"/>
      <c r="Y173" s="82"/>
      <c r="Z173" s="82"/>
      <c r="AA173" s="82"/>
    </row>
    <row r="174" spans="1:27" s="81" customFormat="1" x14ac:dyDescent="0.25">
      <c r="A174" s="79"/>
      <c r="B174" s="79"/>
      <c r="C174" s="79"/>
      <c r="D174" s="79"/>
      <c r="E174" s="79"/>
      <c r="F174" s="79"/>
      <c r="G174" s="79"/>
      <c r="H174" s="79"/>
      <c r="I174" s="79"/>
      <c r="J174" s="79"/>
      <c r="K174" s="80"/>
      <c r="P174" s="82"/>
      <c r="Q174" s="82"/>
      <c r="R174" s="82"/>
      <c r="S174" s="82"/>
      <c r="T174" s="82"/>
      <c r="U174" s="82"/>
      <c r="V174" s="82"/>
      <c r="W174" s="82"/>
      <c r="X174" s="82"/>
      <c r="Y174" s="82"/>
      <c r="Z174" s="82"/>
      <c r="AA174" s="82"/>
    </row>
    <row r="175" spans="1:27" s="81" customFormat="1" x14ac:dyDescent="0.25">
      <c r="A175" s="79"/>
      <c r="B175" s="79"/>
      <c r="C175" s="79"/>
      <c r="D175" s="79"/>
      <c r="E175" s="79"/>
      <c r="F175" s="79"/>
      <c r="G175" s="79"/>
      <c r="H175" s="79"/>
      <c r="I175" s="79"/>
      <c r="J175" s="79"/>
      <c r="K175" s="80"/>
      <c r="P175" s="82"/>
      <c r="Q175" s="82"/>
      <c r="R175" s="82"/>
      <c r="S175" s="82"/>
      <c r="T175" s="82"/>
      <c r="U175" s="82"/>
      <c r="V175" s="82"/>
      <c r="W175" s="82"/>
      <c r="X175" s="82"/>
      <c r="Y175" s="82"/>
      <c r="Z175" s="82"/>
      <c r="AA175" s="82"/>
    </row>
    <row r="176" spans="1:27" s="81" customFormat="1" x14ac:dyDescent="0.25">
      <c r="A176" s="79"/>
      <c r="B176" s="79"/>
      <c r="C176" s="79"/>
      <c r="D176" s="79"/>
      <c r="E176" s="79"/>
      <c r="F176" s="79"/>
      <c r="G176" s="79"/>
      <c r="H176" s="79"/>
      <c r="I176" s="79"/>
      <c r="J176" s="79"/>
      <c r="K176" s="80"/>
      <c r="P176" s="82"/>
      <c r="Q176" s="82"/>
      <c r="R176" s="82"/>
      <c r="S176" s="82"/>
      <c r="T176" s="82"/>
      <c r="U176" s="82"/>
      <c r="V176" s="82"/>
      <c r="W176" s="82"/>
      <c r="X176" s="82"/>
      <c r="Y176" s="82"/>
      <c r="Z176" s="82"/>
      <c r="AA176" s="82"/>
    </row>
    <row r="177" spans="1:27" s="81" customFormat="1" x14ac:dyDescent="0.25">
      <c r="A177" s="79"/>
      <c r="B177" s="79"/>
      <c r="C177" s="79"/>
      <c r="D177" s="79"/>
      <c r="E177" s="79"/>
      <c r="F177" s="79"/>
      <c r="G177" s="79"/>
      <c r="H177" s="79"/>
      <c r="I177" s="79"/>
      <c r="J177" s="79"/>
      <c r="K177" s="80"/>
      <c r="P177" s="82"/>
      <c r="Q177" s="82"/>
      <c r="R177" s="82"/>
      <c r="S177" s="82"/>
      <c r="T177" s="82"/>
      <c r="U177" s="82"/>
      <c r="V177" s="82"/>
      <c r="W177" s="82"/>
      <c r="X177" s="82"/>
      <c r="Y177" s="82"/>
      <c r="Z177" s="82"/>
      <c r="AA177" s="82"/>
    </row>
    <row r="178" spans="1:27" s="81" customFormat="1" x14ac:dyDescent="0.25">
      <c r="A178" s="79"/>
      <c r="B178" s="79"/>
      <c r="C178" s="79"/>
      <c r="D178" s="79"/>
      <c r="E178" s="79"/>
      <c r="F178" s="79"/>
      <c r="G178" s="79"/>
      <c r="H178" s="79"/>
      <c r="I178" s="79"/>
      <c r="J178" s="79"/>
      <c r="K178" s="80"/>
      <c r="P178" s="82"/>
      <c r="Q178" s="82"/>
      <c r="R178" s="82"/>
      <c r="S178" s="82"/>
      <c r="T178" s="82"/>
      <c r="U178" s="82"/>
      <c r="V178" s="82"/>
      <c r="W178" s="82"/>
      <c r="X178" s="82"/>
      <c r="Y178" s="82"/>
      <c r="Z178" s="82"/>
      <c r="AA178" s="82"/>
    </row>
    <row r="179" spans="1:27" s="81" customFormat="1" x14ac:dyDescent="0.25">
      <c r="A179" s="79"/>
      <c r="B179" s="79"/>
      <c r="C179" s="79"/>
      <c r="D179" s="79"/>
      <c r="E179" s="79"/>
      <c r="F179" s="79"/>
      <c r="G179" s="79"/>
      <c r="H179" s="79"/>
      <c r="I179" s="79"/>
      <c r="J179" s="79"/>
      <c r="K179" s="80"/>
      <c r="P179" s="82"/>
      <c r="Q179" s="82"/>
      <c r="R179" s="82"/>
      <c r="S179" s="82"/>
      <c r="T179" s="82"/>
      <c r="U179" s="82"/>
      <c r="V179" s="82"/>
      <c r="W179" s="82"/>
      <c r="X179" s="82"/>
      <c r="Y179" s="82"/>
      <c r="Z179" s="82"/>
      <c r="AA179" s="82"/>
    </row>
    <row r="180" spans="1:27" s="81" customFormat="1" x14ac:dyDescent="0.25">
      <c r="A180" s="79"/>
      <c r="B180" s="79"/>
      <c r="C180" s="79"/>
      <c r="D180" s="79"/>
      <c r="E180" s="79"/>
      <c r="F180" s="79"/>
      <c r="G180" s="79"/>
      <c r="H180" s="79"/>
      <c r="I180" s="79"/>
      <c r="J180" s="79"/>
      <c r="K180" s="80"/>
      <c r="P180" s="82"/>
      <c r="Q180" s="82"/>
      <c r="R180" s="82"/>
      <c r="S180" s="82"/>
      <c r="T180" s="82"/>
      <c r="U180" s="82"/>
      <c r="V180" s="82"/>
      <c r="W180" s="82"/>
      <c r="X180" s="82"/>
      <c r="Y180" s="82"/>
      <c r="Z180" s="82"/>
      <c r="AA180" s="82"/>
    </row>
    <row r="181" spans="1:27" s="81" customFormat="1" x14ac:dyDescent="0.25">
      <c r="A181" s="79"/>
      <c r="B181" s="79"/>
      <c r="C181" s="79"/>
      <c r="D181" s="79"/>
      <c r="E181" s="79"/>
      <c r="F181" s="79"/>
      <c r="G181" s="79"/>
      <c r="H181" s="79"/>
      <c r="I181" s="79"/>
      <c r="J181" s="79"/>
      <c r="K181" s="80"/>
      <c r="P181" s="82"/>
      <c r="Q181" s="82"/>
      <c r="R181" s="82"/>
      <c r="S181" s="82"/>
      <c r="T181" s="82"/>
      <c r="U181" s="82"/>
      <c r="V181" s="82"/>
      <c r="W181" s="82"/>
      <c r="X181" s="82"/>
      <c r="Y181" s="82"/>
      <c r="Z181" s="82"/>
      <c r="AA181" s="82"/>
    </row>
    <row r="182" spans="1:27" s="81" customFormat="1" x14ac:dyDescent="0.25">
      <c r="A182" s="79"/>
      <c r="B182" s="79"/>
      <c r="C182" s="79"/>
      <c r="D182" s="79"/>
      <c r="E182" s="79"/>
      <c r="F182" s="79"/>
      <c r="G182" s="79"/>
      <c r="H182" s="79"/>
      <c r="I182" s="79"/>
      <c r="J182" s="79"/>
      <c r="K182" s="80"/>
      <c r="P182" s="82"/>
      <c r="Q182" s="82"/>
      <c r="R182" s="82"/>
      <c r="S182" s="82"/>
      <c r="T182" s="82"/>
      <c r="U182" s="82"/>
      <c r="V182" s="82"/>
      <c r="W182" s="82"/>
      <c r="X182" s="82"/>
      <c r="Y182" s="82"/>
      <c r="Z182" s="82"/>
      <c r="AA182" s="82"/>
    </row>
    <row r="183" spans="1:27" s="81" customFormat="1" x14ac:dyDescent="0.25">
      <c r="A183" s="79"/>
      <c r="B183" s="79"/>
      <c r="C183" s="79"/>
      <c r="D183" s="79"/>
      <c r="E183" s="79"/>
      <c r="F183" s="79"/>
      <c r="G183" s="79"/>
      <c r="H183" s="79"/>
      <c r="I183" s="79"/>
      <c r="J183" s="79"/>
      <c r="K183" s="80"/>
      <c r="P183" s="82"/>
      <c r="Q183" s="82"/>
      <c r="R183" s="82"/>
      <c r="S183" s="82"/>
      <c r="T183" s="82"/>
      <c r="U183" s="82"/>
      <c r="V183" s="82"/>
      <c r="W183" s="82"/>
      <c r="X183" s="82"/>
      <c r="Y183" s="82"/>
      <c r="Z183" s="82"/>
      <c r="AA183" s="82"/>
    </row>
    <row r="184" spans="1:27" s="81" customFormat="1" x14ac:dyDescent="0.25">
      <c r="A184" s="79"/>
      <c r="B184" s="79"/>
      <c r="C184" s="79"/>
      <c r="D184" s="79"/>
      <c r="E184" s="79"/>
      <c r="F184" s="79"/>
      <c r="G184" s="79"/>
      <c r="H184" s="79"/>
      <c r="I184" s="79"/>
      <c r="J184" s="79"/>
      <c r="K184" s="80"/>
      <c r="P184" s="82"/>
      <c r="Q184" s="82"/>
      <c r="R184" s="82"/>
      <c r="S184" s="82"/>
      <c r="T184" s="82"/>
      <c r="U184" s="82"/>
      <c r="V184" s="82"/>
      <c r="W184" s="82"/>
      <c r="X184" s="82"/>
      <c r="Y184" s="82"/>
      <c r="Z184" s="82"/>
      <c r="AA184" s="82"/>
    </row>
    <row r="185" spans="1:27" s="81" customFormat="1" x14ac:dyDescent="0.25">
      <c r="A185" s="79"/>
      <c r="B185" s="79"/>
      <c r="C185" s="79"/>
      <c r="D185" s="79"/>
      <c r="E185" s="79"/>
      <c r="F185" s="79"/>
      <c r="G185" s="79"/>
      <c r="H185" s="79"/>
      <c r="I185" s="79"/>
      <c r="J185" s="79"/>
      <c r="K185" s="80"/>
      <c r="P185" s="82"/>
      <c r="Q185" s="82"/>
      <c r="R185" s="82"/>
      <c r="S185" s="82"/>
      <c r="T185" s="82"/>
      <c r="U185" s="82"/>
      <c r="V185" s="82"/>
      <c r="W185" s="82"/>
      <c r="X185" s="82"/>
      <c r="Y185" s="82"/>
      <c r="Z185" s="82"/>
      <c r="AA185" s="82"/>
    </row>
    <row r="186" spans="1:27" s="81" customFormat="1" x14ac:dyDescent="0.25">
      <c r="A186" s="79"/>
      <c r="B186" s="79"/>
      <c r="C186" s="79"/>
      <c r="D186" s="79"/>
      <c r="E186" s="79"/>
      <c r="F186" s="79"/>
      <c r="G186" s="79"/>
      <c r="H186" s="79"/>
      <c r="I186" s="79"/>
      <c r="J186" s="79"/>
      <c r="K186" s="80"/>
      <c r="P186" s="82"/>
      <c r="Q186" s="82"/>
      <c r="R186" s="82"/>
      <c r="S186" s="82"/>
      <c r="T186" s="82"/>
      <c r="U186" s="82"/>
      <c r="V186" s="82"/>
      <c r="W186" s="82"/>
      <c r="X186" s="82"/>
      <c r="Y186" s="82"/>
      <c r="Z186" s="82"/>
      <c r="AA186" s="82"/>
    </row>
    <row r="187" spans="1:27" s="81" customFormat="1" x14ac:dyDescent="0.25">
      <c r="A187" s="79"/>
      <c r="B187" s="79"/>
      <c r="C187" s="79"/>
      <c r="D187" s="79"/>
      <c r="E187" s="79"/>
      <c r="F187" s="79"/>
      <c r="G187" s="79"/>
      <c r="H187" s="79"/>
      <c r="I187" s="79"/>
      <c r="J187" s="79"/>
      <c r="K187" s="80"/>
      <c r="P187" s="82"/>
      <c r="Q187" s="82"/>
      <c r="R187" s="82"/>
      <c r="S187" s="82"/>
      <c r="T187" s="82"/>
      <c r="U187" s="82"/>
      <c r="V187" s="82"/>
      <c r="W187" s="82"/>
      <c r="X187" s="82"/>
      <c r="Y187" s="82"/>
      <c r="Z187" s="82"/>
      <c r="AA187" s="82"/>
    </row>
    <row r="188" spans="1:27" s="81" customFormat="1" x14ac:dyDescent="0.25">
      <c r="A188" s="79"/>
      <c r="B188" s="79"/>
      <c r="C188" s="79"/>
      <c r="D188" s="79"/>
      <c r="E188" s="79"/>
      <c r="F188" s="79"/>
      <c r="G188" s="79"/>
      <c r="H188" s="79"/>
      <c r="I188" s="79"/>
      <c r="J188" s="79"/>
      <c r="K188" s="80"/>
      <c r="P188" s="82"/>
      <c r="Q188" s="82"/>
      <c r="R188" s="82"/>
      <c r="S188" s="82"/>
      <c r="T188" s="82"/>
      <c r="U188" s="82"/>
      <c r="V188" s="82"/>
      <c r="W188" s="82"/>
      <c r="X188" s="82"/>
      <c r="Y188" s="82"/>
      <c r="Z188" s="82"/>
      <c r="AA188" s="82"/>
    </row>
    <row r="189" spans="1:27" s="81" customFormat="1" x14ac:dyDescent="0.25">
      <c r="A189" s="79"/>
      <c r="B189" s="79"/>
      <c r="C189" s="79"/>
      <c r="D189" s="79"/>
      <c r="E189" s="79"/>
      <c r="F189" s="79"/>
      <c r="G189" s="79"/>
      <c r="H189" s="79"/>
      <c r="I189" s="79"/>
      <c r="J189" s="79"/>
      <c r="K189" s="80"/>
      <c r="P189" s="82"/>
      <c r="Q189" s="82"/>
      <c r="R189" s="82"/>
      <c r="S189" s="82"/>
      <c r="T189" s="82"/>
      <c r="U189" s="82"/>
      <c r="V189" s="82"/>
      <c r="W189" s="82"/>
      <c r="X189" s="82"/>
      <c r="Y189" s="82"/>
      <c r="Z189" s="82"/>
      <c r="AA189" s="82"/>
    </row>
    <row r="190" spans="1:27" s="81" customFormat="1" x14ac:dyDescent="0.25">
      <c r="A190" s="79"/>
      <c r="B190" s="79"/>
      <c r="C190" s="79"/>
      <c r="D190" s="79"/>
      <c r="E190" s="79"/>
      <c r="F190" s="79"/>
      <c r="G190" s="79"/>
      <c r="H190" s="79"/>
      <c r="I190" s="79"/>
      <c r="J190" s="79"/>
      <c r="K190" s="80"/>
      <c r="P190" s="82"/>
      <c r="Q190" s="82"/>
      <c r="R190" s="82"/>
      <c r="S190" s="82"/>
      <c r="T190" s="82"/>
      <c r="U190" s="82"/>
      <c r="V190" s="82"/>
      <c r="W190" s="82"/>
      <c r="X190" s="82"/>
      <c r="Y190" s="82"/>
      <c r="Z190" s="82"/>
      <c r="AA190" s="82"/>
    </row>
    <row r="191" spans="1:27" s="81" customFormat="1" x14ac:dyDescent="0.25">
      <c r="A191" s="79"/>
      <c r="B191" s="79"/>
      <c r="C191" s="79"/>
      <c r="D191" s="79"/>
      <c r="E191" s="79"/>
      <c r="F191" s="79"/>
      <c r="G191" s="79"/>
      <c r="H191" s="79"/>
      <c r="I191" s="79"/>
      <c r="J191" s="79"/>
      <c r="K191" s="80"/>
      <c r="P191" s="82"/>
      <c r="Q191" s="82"/>
      <c r="R191" s="82"/>
      <c r="S191" s="82"/>
      <c r="T191" s="82"/>
      <c r="U191" s="82"/>
      <c r="V191" s="82"/>
      <c r="W191" s="82"/>
      <c r="X191" s="82"/>
      <c r="Y191" s="82"/>
      <c r="Z191" s="82"/>
      <c r="AA191" s="82"/>
    </row>
    <row r="192" spans="1:27" s="81" customFormat="1" x14ac:dyDescent="0.25">
      <c r="A192" s="79"/>
      <c r="B192" s="79"/>
      <c r="C192" s="79"/>
      <c r="D192" s="79"/>
      <c r="E192" s="79"/>
      <c r="F192" s="79"/>
      <c r="G192" s="79"/>
      <c r="H192" s="79"/>
      <c r="I192" s="79"/>
      <c r="J192" s="79"/>
      <c r="K192" s="80"/>
      <c r="P192" s="82"/>
      <c r="Q192" s="82"/>
      <c r="R192" s="82"/>
      <c r="S192" s="82"/>
      <c r="T192" s="82"/>
      <c r="U192" s="82"/>
      <c r="V192" s="82"/>
      <c r="W192" s="82"/>
      <c r="X192" s="82"/>
      <c r="Y192" s="82"/>
      <c r="Z192" s="82"/>
      <c r="AA192" s="82"/>
    </row>
    <row r="193" spans="1:27" s="81" customFormat="1" x14ac:dyDescent="0.25">
      <c r="A193" s="79"/>
      <c r="B193" s="79"/>
      <c r="C193" s="79"/>
      <c r="D193" s="79"/>
      <c r="E193" s="79"/>
      <c r="F193" s="79"/>
      <c r="G193" s="79"/>
      <c r="H193" s="79"/>
      <c r="I193" s="79"/>
      <c r="J193" s="79"/>
      <c r="K193" s="80"/>
      <c r="P193" s="82"/>
      <c r="Q193" s="82"/>
      <c r="R193" s="82"/>
      <c r="S193" s="82"/>
      <c r="T193" s="82"/>
      <c r="U193" s="82"/>
      <c r="V193" s="82"/>
      <c r="W193" s="82"/>
      <c r="X193" s="82"/>
      <c r="Y193" s="82"/>
      <c r="Z193" s="82"/>
      <c r="AA193" s="82"/>
    </row>
    <row r="194" spans="1:27" s="81" customFormat="1" x14ac:dyDescent="0.25">
      <c r="A194" s="79"/>
      <c r="B194" s="79"/>
      <c r="C194" s="79"/>
      <c r="D194" s="79"/>
      <c r="E194" s="79"/>
      <c r="F194" s="79"/>
      <c r="G194" s="79"/>
      <c r="H194" s="79"/>
      <c r="I194" s="79"/>
      <c r="J194" s="79"/>
      <c r="K194" s="80"/>
      <c r="P194" s="82"/>
      <c r="Q194" s="82"/>
      <c r="R194" s="82"/>
      <c r="S194" s="82"/>
      <c r="T194" s="82"/>
      <c r="U194" s="82"/>
      <c r="V194" s="82"/>
      <c r="W194" s="82"/>
      <c r="X194" s="82"/>
      <c r="Y194" s="82"/>
      <c r="Z194" s="82"/>
      <c r="AA194" s="82"/>
    </row>
    <row r="195" spans="1:27" s="81" customFormat="1" x14ac:dyDescent="0.25">
      <c r="A195" s="79"/>
      <c r="B195" s="79"/>
      <c r="C195" s="79"/>
      <c r="D195" s="79"/>
      <c r="E195" s="79"/>
      <c r="F195" s="79"/>
      <c r="G195" s="79"/>
      <c r="H195" s="79"/>
      <c r="I195" s="79"/>
      <c r="J195" s="79"/>
      <c r="K195" s="80"/>
      <c r="P195" s="82"/>
      <c r="Q195" s="82"/>
      <c r="R195" s="82"/>
      <c r="S195" s="82"/>
      <c r="T195" s="82"/>
      <c r="U195" s="82"/>
      <c r="V195" s="82"/>
      <c r="W195" s="82"/>
      <c r="X195" s="82"/>
      <c r="Y195" s="82"/>
      <c r="Z195" s="82"/>
      <c r="AA195" s="82"/>
    </row>
    <row r="196" spans="1:27" s="81" customFormat="1" x14ac:dyDescent="0.25">
      <c r="A196" s="79"/>
      <c r="B196" s="79"/>
      <c r="C196" s="79"/>
      <c r="D196" s="79"/>
      <c r="E196" s="79"/>
      <c r="F196" s="79"/>
      <c r="G196" s="79"/>
      <c r="H196" s="79"/>
      <c r="I196" s="79"/>
      <c r="J196" s="79"/>
      <c r="K196" s="80"/>
      <c r="P196" s="82"/>
      <c r="Q196" s="82"/>
      <c r="R196" s="82"/>
      <c r="S196" s="82"/>
      <c r="T196" s="82"/>
      <c r="U196" s="82"/>
      <c r="V196" s="82"/>
      <c r="W196" s="82"/>
      <c r="X196" s="82"/>
      <c r="Y196" s="82"/>
      <c r="Z196" s="82"/>
      <c r="AA196" s="82"/>
    </row>
    <row r="197" spans="1:27" s="81" customFormat="1" x14ac:dyDescent="0.25">
      <c r="A197" s="79"/>
      <c r="B197" s="79"/>
      <c r="C197" s="79"/>
      <c r="D197" s="79"/>
      <c r="E197" s="79"/>
      <c r="F197" s="79"/>
      <c r="G197" s="79"/>
      <c r="H197" s="79"/>
      <c r="I197" s="79"/>
      <c r="J197" s="79"/>
      <c r="K197" s="80"/>
      <c r="P197" s="82"/>
      <c r="Q197" s="82"/>
      <c r="R197" s="82"/>
      <c r="S197" s="82"/>
      <c r="T197" s="82"/>
      <c r="U197" s="82"/>
      <c r="V197" s="82"/>
      <c r="W197" s="82"/>
      <c r="X197" s="82"/>
      <c r="Y197" s="82"/>
      <c r="Z197" s="82"/>
      <c r="AA197" s="82"/>
    </row>
    <row r="198" spans="1:27" s="81" customFormat="1" x14ac:dyDescent="0.25">
      <c r="A198" s="79"/>
      <c r="B198" s="79"/>
      <c r="C198" s="79"/>
      <c r="D198" s="79"/>
      <c r="E198" s="79"/>
      <c r="F198" s="79"/>
      <c r="G198" s="79"/>
      <c r="H198" s="79"/>
      <c r="I198" s="79"/>
      <c r="J198" s="79"/>
      <c r="K198" s="80"/>
      <c r="P198" s="82"/>
      <c r="Q198" s="82"/>
      <c r="R198" s="82"/>
      <c r="S198" s="82"/>
      <c r="T198" s="82"/>
      <c r="U198" s="82"/>
      <c r="V198" s="82"/>
      <c r="W198" s="82"/>
      <c r="X198" s="82"/>
      <c r="Y198" s="82"/>
      <c r="Z198" s="82"/>
      <c r="AA198" s="82"/>
    </row>
    <row r="199" spans="1:27" s="81" customFormat="1" x14ac:dyDescent="0.25">
      <c r="A199" s="79"/>
      <c r="B199" s="79"/>
      <c r="C199" s="79"/>
      <c r="D199" s="79"/>
      <c r="E199" s="79"/>
      <c r="F199" s="79"/>
      <c r="G199" s="79"/>
      <c r="H199" s="79"/>
      <c r="I199" s="79"/>
      <c r="J199" s="79"/>
      <c r="K199" s="80"/>
      <c r="P199" s="82"/>
      <c r="Q199" s="82"/>
      <c r="R199" s="82"/>
      <c r="S199" s="82"/>
      <c r="T199" s="82"/>
      <c r="U199" s="82"/>
      <c r="V199" s="82"/>
      <c r="W199" s="82"/>
      <c r="X199" s="82"/>
      <c r="Y199" s="82"/>
      <c r="Z199" s="82"/>
      <c r="AA199" s="82"/>
    </row>
    <row r="200" spans="1:27" s="81" customFormat="1" x14ac:dyDescent="0.25">
      <c r="A200" s="79"/>
      <c r="B200" s="79"/>
      <c r="C200" s="79"/>
      <c r="D200" s="79"/>
      <c r="E200" s="79"/>
      <c r="F200" s="79"/>
      <c r="G200" s="79"/>
      <c r="H200" s="79"/>
      <c r="I200" s="79"/>
      <c r="J200" s="79"/>
      <c r="K200" s="80"/>
      <c r="P200" s="82"/>
      <c r="Q200" s="82"/>
      <c r="R200" s="82"/>
      <c r="S200" s="82"/>
      <c r="T200" s="82"/>
      <c r="U200" s="82"/>
      <c r="V200" s="82"/>
      <c r="W200" s="82"/>
      <c r="X200" s="82"/>
      <c r="Y200" s="82"/>
      <c r="Z200" s="82"/>
      <c r="AA200" s="82"/>
    </row>
    <row r="201" spans="1:27" s="81" customFormat="1" x14ac:dyDescent="0.25">
      <c r="A201" s="79"/>
      <c r="B201" s="79"/>
      <c r="C201" s="79"/>
      <c r="D201" s="79"/>
      <c r="E201" s="79"/>
      <c r="F201" s="79"/>
      <c r="G201" s="79"/>
      <c r="H201" s="79"/>
      <c r="I201" s="79"/>
      <c r="J201" s="79"/>
      <c r="K201" s="80"/>
      <c r="P201" s="82"/>
      <c r="Q201" s="82"/>
      <c r="R201" s="82"/>
      <c r="S201" s="82"/>
      <c r="T201" s="82"/>
      <c r="U201" s="82"/>
      <c r="V201" s="82"/>
      <c r="W201" s="82"/>
      <c r="X201" s="82"/>
      <c r="Y201" s="82"/>
      <c r="Z201" s="82"/>
      <c r="AA201" s="82"/>
    </row>
    <row r="202" spans="1:27" s="81" customFormat="1" x14ac:dyDescent="0.25">
      <c r="A202" s="79"/>
      <c r="B202" s="79"/>
      <c r="C202" s="79"/>
      <c r="D202" s="79"/>
      <c r="E202" s="79"/>
      <c r="F202" s="79"/>
      <c r="G202" s="79"/>
      <c r="H202" s="79"/>
      <c r="I202" s="79"/>
      <c r="J202" s="79"/>
      <c r="K202" s="80"/>
      <c r="P202" s="82"/>
      <c r="Q202" s="82"/>
      <c r="R202" s="82"/>
      <c r="S202" s="82"/>
      <c r="T202" s="82"/>
      <c r="U202" s="82"/>
      <c r="V202" s="82"/>
      <c r="W202" s="82"/>
      <c r="X202" s="82"/>
      <c r="Y202" s="82"/>
      <c r="Z202" s="82"/>
      <c r="AA202" s="82"/>
    </row>
    <row r="203" spans="1:27" s="81" customFormat="1" x14ac:dyDescent="0.25">
      <c r="A203" s="79"/>
      <c r="B203" s="79"/>
      <c r="C203" s="79"/>
      <c r="D203" s="79"/>
      <c r="E203" s="79"/>
      <c r="F203" s="79"/>
      <c r="G203" s="79"/>
      <c r="H203" s="79"/>
      <c r="I203" s="79"/>
      <c r="J203" s="79"/>
      <c r="K203" s="80"/>
      <c r="P203" s="82"/>
      <c r="Q203" s="82"/>
      <c r="R203" s="82"/>
      <c r="S203" s="82"/>
      <c r="T203" s="82"/>
      <c r="U203" s="82"/>
      <c r="V203" s="82"/>
      <c r="W203" s="82"/>
      <c r="X203" s="82"/>
      <c r="Y203" s="82"/>
      <c r="Z203" s="82"/>
      <c r="AA203" s="82"/>
    </row>
    <row r="204" spans="1:27" s="81" customFormat="1" x14ac:dyDescent="0.25">
      <c r="A204" s="79"/>
      <c r="B204" s="79"/>
      <c r="C204" s="79"/>
      <c r="D204" s="79"/>
      <c r="E204" s="79"/>
      <c r="F204" s="79"/>
      <c r="G204" s="79"/>
      <c r="H204" s="79"/>
      <c r="I204" s="79"/>
      <c r="J204" s="79"/>
      <c r="K204" s="80"/>
      <c r="P204" s="82"/>
      <c r="Q204" s="82"/>
      <c r="R204" s="82"/>
      <c r="S204" s="82"/>
      <c r="T204" s="82"/>
      <c r="U204" s="82"/>
      <c r="V204" s="82"/>
      <c r="W204" s="82"/>
      <c r="X204" s="82"/>
      <c r="Y204" s="82"/>
      <c r="Z204" s="82"/>
      <c r="AA204" s="82"/>
    </row>
    <row r="205" spans="1:27" s="81" customFormat="1" x14ac:dyDescent="0.25">
      <c r="A205" s="79"/>
      <c r="B205" s="79"/>
      <c r="C205" s="79"/>
      <c r="D205" s="79"/>
      <c r="E205" s="79"/>
      <c r="F205" s="79"/>
      <c r="G205" s="79"/>
      <c r="H205" s="79"/>
      <c r="I205" s="79"/>
      <c r="J205" s="79"/>
      <c r="K205" s="80"/>
      <c r="P205" s="82"/>
      <c r="Q205" s="82"/>
      <c r="R205" s="82"/>
      <c r="S205" s="82"/>
      <c r="T205" s="82"/>
      <c r="U205" s="82"/>
      <c r="V205" s="82"/>
      <c r="W205" s="82"/>
      <c r="X205" s="82"/>
      <c r="Y205" s="82"/>
      <c r="Z205" s="82"/>
      <c r="AA205" s="82"/>
    </row>
    <row r="206" spans="1:27" s="81" customFormat="1" x14ac:dyDescent="0.25">
      <c r="A206" s="79"/>
      <c r="B206" s="79"/>
      <c r="C206" s="79"/>
      <c r="D206" s="79"/>
      <c r="E206" s="79"/>
      <c r="F206" s="79"/>
      <c r="G206" s="79"/>
      <c r="H206" s="79"/>
      <c r="I206" s="79"/>
      <c r="J206" s="79"/>
      <c r="K206" s="80"/>
      <c r="P206" s="82"/>
      <c r="Q206" s="82"/>
      <c r="R206" s="82"/>
      <c r="S206" s="82"/>
      <c r="T206" s="82"/>
      <c r="U206" s="82"/>
      <c r="V206" s="82"/>
      <c r="W206" s="82"/>
      <c r="X206" s="82"/>
      <c r="Y206" s="82"/>
      <c r="Z206" s="82"/>
      <c r="AA206" s="82"/>
    </row>
    <row r="207" spans="1:27" s="81" customFormat="1" x14ac:dyDescent="0.25">
      <c r="A207" s="79"/>
      <c r="B207" s="79"/>
      <c r="C207" s="79"/>
      <c r="D207" s="79"/>
      <c r="E207" s="79"/>
      <c r="F207" s="79"/>
      <c r="G207" s="79"/>
      <c r="H207" s="79"/>
      <c r="I207" s="79"/>
      <c r="J207" s="79"/>
      <c r="K207" s="80"/>
      <c r="P207" s="82"/>
      <c r="Q207" s="82"/>
      <c r="R207" s="82"/>
      <c r="S207" s="82"/>
      <c r="T207" s="82"/>
      <c r="U207" s="82"/>
      <c r="V207" s="82"/>
      <c r="W207" s="82"/>
      <c r="X207" s="82"/>
      <c r="Y207" s="82"/>
      <c r="Z207" s="82"/>
      <c r="AA207" s="82"/>
    </row>
    <row r="208" spans="1:27" s="81" customFormat="1" x14ac:dyDescent="0.25">
      <c r="A208" s="79"/>
      <c r="B208" s="79"/>
      <c r="C208" s="79"/>
      <c r="D208" s="79"/>
      <c r="E208" s="79"/>
      <c r="F208" s="79"/>
      <c r="G208" s="79"/>
      <c r="H208" s="79"/>
      <c r="I208" s="79"/>
      <c r="J208" s="79"/>
      <c r="K208" s="80"/>
      <c r="P208" s="82"/>
      <c r="Q208" s="82"/>
      <c r="R208" s="82"/>
      <c r="S208" s="82"/>
      <c r="T208" s="82"/>
      <c r="U208" s="82"/>
      <c r="V208" s="82"/>
      <c r="W208" s="82"/>
      <c r="X208" s="82"/>
      <c r="Y208" s="82"/>
      <c r="Z208" s="82"/>
      <c r="AA208" s="82"/>
    </row>
    <row r="209" spans="1:27" s="81" customFormat="1" x14ac:dyDescent="0.25">
      <c r="A209" s="79"/>
      <c r="B209" s="79"/>
      <c r="C209" s="79"/>
      <c r="D209" s="79"/>
      <c r="E209" s="79"/>
      <c r="F209" s="79"/>
      <c r="G209" s="79"/>
      <c r="H209" s="79"/>
      <c r="I209" s="79"/>
      <c r="J209" s="79"/>
      <c r="K209" s="80"/>
      <c r="P209" s="82"/>
      <c r="Q209" s="82"/>
      <c r="R209" s="82"/>
      <c r="S209" s="82"/>
      <c r="T209" s="82"/>
      <c r="U209" s="82"/>
      <c r="V209" s="82"/>
      <c r="W209" s="82"/>
      <c r="X209" s="82"/>
      <c r="Y209" s="82"/>
      <c r="Z209" s="82"/>
      <c r="AA209" s="82"/>
    </row>
    <row r="210" spans="1:27" s="81" customFormat="1" x14ac:dyDescent="0.25">
      <c r="A210" s="79"/>
      <c r="B210" s="79"/>
      <c r="C210" s="79"/>
      <c r="D210" s="79"/>
      <c r="E210" s="79"/>
      <c r="F210" s="79"/>
      <c r="G210" s="79"/>
      <c r="H210" s="79"/>
      <c r="I210" s="79"/>
      <c r="J210" s="79"/>
      <c r="K210" s="80"/>
      <c r="P210" s="82"/>
      <c r="Q210" s="82"/>
      <c r="R210" s="82"/>
      <c r="S210" s="82"/>
      <c r="T210" s="82"/>
      <c r="U210" s="82"/>
      <c r="V210" s="82"/>
      <c r="W210" s="82"/>
      <c r="X210" s="82"/>
      <c r="Y210" s="82"/>
      <c r="Z210" s="82"/>
      <c r="AA210" s="82"/>
    </row>
    <row r="211" spans="1:27" s="81" customFormat="1" x14ac:dyDescent="0.25">
      <c r="A211" s="79"/>
      <c r="B211" s="79"/>
      <c r="C211" s="79"/>
      <c r="D211" s="79"/>
      <c r="E211" s="79"/>
      <c r="F211" s="79"/>
      <c r="G211" s="79"/>
      <c r="H211" s="79"/>
      <c r="I211" s="79"/>
      <c r="J211" s="79"/>
      <c r="K211" s="80"/>
      <c r="P211" s="82"/>
      <c r="Q211" s="82"/>
      <c r="R211" s="82"/>
      <c r="S211" s="82"/>
      <c r="T211" s="82"/>
      <c r="U211" s="82"/>
      <c r="V211" s="82"/>
      <c r="W211" s="82"/>
      <c r="X211" s="82"/>
      <c r="Y211" s="82"/>
      <c r="Z211" s="82"/>
      <c r="AA211" s="82"/>
    </row>
    <row r="212" spans="1:27" s="81" customFormat="1" x14ac:dyDescent="0.25">
      <c r="A212" s="79"/>
      <c r="B212" s="79"/>
      <c r="C212" s="79"/>
      <c r="D212" s="79"/>
      <c r="E212" s="79"/>
      <c r="F212" s="79"/>
      <c r="G212" s="79"/>
      <c r="H212" s="79"/>
      <c r="I212" s="79"/>
      <c r="J212" s="79"/>
      <c r="K212" s="80"/>
      <c r="P212" s="82"/>
      <c r="Q212" s="82"/>
      <c r="R212" s="82"/>
      <c r="S212" s="82"/>
      <c r="T212" s="82"/>
      <c r="U212" s="82"/>
      <c r="V212" s="82"/>
      <c r="W212" s="82"/>
      <c r="X212" s="82"/>
      <c r="Y212" s="82"/>
      <c r="Z212" s="82"/>
      <c r="AA212" s="82"/>
    </row>
    <row r="213" spans="1:27" s="81" customFormat="1" x14ac:dyDescent="0.25">
      <c r="A213" s="79"/>
      <c r="B213" s="79"/>
      <c r="C213" s="79"/>
      <c r="D213" s="79"/>
      <c r="E213" s="79"/>
      <c r="F213" s="79"/>
      <c r="G213" s="79"/>
      <c r="H213" s="79"/>
      <c r="I213" s="79"/>
      <c r="J213" s="79"/>
      <c r="K213" s="80"/>
      <c r="P213" s="82"/>
      <c r="Q213" s="82"/>
      <c r="R213" s="82"/>
      <c r="S213" s="82"/>
      <c r="T213" s="82"/>
      <c r="U213" s="82"/>
      <c r="V213" s="82"/>
      <c r="W213" s="82"/>
      <c r="X213" s="82"/>
      <c r="Y213" s="82"/>
      <c r="Z213" s="82"/>
      <c r="AA213" s="82"/>
    </row>
    <row r="214" spans="1:27" s="81" customFormat="1" x14ac:dyDescent="0.25">
      <c r="A214" s="79"/>
      <c r="B214" s="79"/>
      <c r="C214" s="79"/>
      <c r="D214" s="79"/>
      <c r="E214" s="79"/>
      <c r="F214" s="79"/>
      <c r="G214" s="79"/>
      <c r="H214" s="79"/>
      <c r="I214" s="79"/>
      <c r="J214" s="79"/>
      <c r="K214" s="80"/>
      <c r="P214" s="82"/>
      <c r="Q214" s="82"/>
      <c r="R214" s="82"/>
      <c r="S214" s="82"/>
      <c r="T214" s="82"/>
      <c r="U214" s="82"/>
      <c r="V214" s="82"/>
      <c r="W214" s="82"/>
      <c r="X214" s="82"/>
      <c r="Y214" s="82"/>
      <c r="Z214" s="82"/>
      <c r="AA214" s="82"/>
    </row>
    <row r="215" spans="1:27" s="81" customFormat="1" x14ac:dyDescent="0.25">
      <c r="A215" s="79"/>
      <c r="B215" s="79"/>
      <c r="C215" s="79"/>
      <c r="D215" s="79"/>
      <c r="E215" s="79"/>
      <c r="F215" s="79"/>
      <c r="G215" s="79"/>
      <c r="H215" s="79"/>
      <c r="I215" s="79"/>
      <c r="J215" s="79"/>
      <c r="K215" s="80"/>
      <c r="P215" s="82"/>
      <c r="Q215" s="82"/>
      <c r="R215" s="82"/>
      <c r="S215" s="82"/>
      <c r="T215" s="82"/>
      <c r="U215" s="82"/>
      <c r="V215" s="82"/>
      <c r="W215" s="82"/>
      <c r="X215" s="82"/>
      <c r="Y215" s="82"/>
      <c r="Z215" s="82"/>
      <c r="AA215" s="82"/>
    </row>
    <row r="216" spans="1:27" s="81" customFormat="1" x14ac:dyDescent="0.25">
      <c r="A216" s="79"/>
      <c r="B216" s="79"/>
      <c r="C216" s="79"/>
      <c r="D216" s="79"/>
      <c r="E216" s="79"/>
      <c r="F216" s="79"/>
      <c r="G216" s="79"/>
      <c r="H216" s="79"/>
      <c r="I216" s="79"/>
      <c r="J216" s="79"/>
      <c r="K216" s="80"/>
      <c r="P216" s="82"/>
      <c r="Q216" s="82"/>
      <c r="R216" s="82"/>
      <c r="S216" s="82"/>
      <c r="T216" s="82"/>
      <c r="U216" s="82"/>
      <c r="V216" s="82"/>
      <c r="W216" s="82"/>
      <c r="X216" s="82"/>
      <c r="Y216" s="82"/>
      <c r="Z216" s="82"/>
      <c r="AA216" s="82"/>
    </row>
    <row r="217" spans="1:27" s="81" customFormat="1" x14ac:dyDescent="0.25">
      <c r="A217" s="79"/>
      <c r="B217" s="79"/>
      <c r="C217" s="79"/>
      <c r="D217" s="79"/>
      <c r="E217" s="79"/>
      <c r="F217" s="79"/>
      <c r="G217" s="79"/>
      <c r="H217" s="79"/>
      <c r="I217" s="79"/>
      <c r="J217" s="79"/>
      <c r="K217" s="80"/>
      <c r="P217" s="82"/>
      <c r="Q217" s="82"/>
      <c r="R217" s="82"/>
      <c r="S217" s="82"/>
      <c r="T217" s="82"/>
      <c r="U217" s="82"/>
      <c r="V217" s="82"/>
      <c r="W217" s="82"/>
      <c r="X217" s="82"/>
      <c r="Y217" s="82"/>
      <c r="Z217" s="82"/>
      <c r="AA217" s="82"/>
    </row>
    <row r="218" spans="1:27" s="81" customFormat="1" x14ac:dyDescent="0.25">
      <c r="A218" s="79"/>
      <c r="B218" s="79"/>
      <c r="C218" s="79"/>
      <c r="D218" s="79"/>
      <c r="E218" s="79"/>
      <c r="F218" s="79"/>
      <c r="G218" s="79"/>
      <c r="H218" s="79"/>
      <c r="I218" s="79"/>
      <c r="J218" s="79"/>
      <c r="K218" s="80"/>
      <c r="P218" s="82"/>
      <c r="Q218" s="82"/>
      <c r="R218" s="82"/>
      <c r="S218" s="82"/>
      <c r="T218" s="82"/>
      <c r="U218" s="82"/>
      <c r="V218" s="82"/>
      <c r="W218" s="82"/>
      <c r="X218" s="82"/>
      <c r="Y218" s="82"/>
      <c r="Z218" s="82"/>
      <c r="AA218" s="82"/>
    </row>
    <row r="219" spans="1:27" s="81" customFormat="1" x14ac:dyDescent="0.25">
      <c r="A219" s="79"/>
      <c r="B219" s="79"/>
      <c r="C219" s="79"/>
      <c r="D219" s="79"/>
      <c r="E219" s="79"/>
      <c r="F219" s="79"/>
      <c r="G219" s="79"/>
      <c r="H219" s="79"/>
      <c r="I219" s="79"/>
      <c r="J219" s="79"/>
      <c r="K219" s="80"/>
      <c r="P219" s="82"/>
      <c r="Q219" s="82"/>
      <c r="R219" s="82"/>
      <c r="S219" s="82"/>
      <c r="T219" s="82"/>
      <c r="U219" s="82"/>
      <c r="V219" s="82"/>
      <c r="W219" s="82"/>
      <c r="X219" s="82"/>
      <c r="Y219" s="82"/>
      <c r="Z219" s="82"/>
      <c r="AA219" s="82"/>
    </row>
    <row r="220" spans="1:27" s="81" customFormat="1" x14ac:dyDescent="0.25">
      <c r="A220" s="79"/>
      <c r="B220" s="79"/>
      <c r="C220" s="79"/>
      <c r="D220" s="79"/>
      <c r="E220" s="79"/>
      <c r="F220" s="79"/>
      <c r="G220" s="79"/>
      <c r="H220" s="79"/>
      <c r="I220" s="79"/>
      <c r="J220" s="79"/>
      <c r="K220" s="80"/>
      <c r="P220" s="82"/>
      <c r="Q220" s="82"/>
      <c r="R220" s="82"/>
      <c r="S220" s="82"/>
      <c r="T220" s="82"/>
      <c r="U220" s="82"/>
      <c r="V220" s="82"/>
      <c r="W220" s="82"/>
      <c r="X220" s="82"/>
      <c r="Y220" s="82"/>
      <c r="Z220" s="82"/>
      <c r="AA220" s="82"/>
    </row>
    <row r="221" spans="1:27" s="81" customFormat="1" x14ac:dyDescent="0.25">
      <c r="A221" s="79"/>
      <c r="B221" s="79"/>
      <c r="C221" s="79"/>
      <c r="D221" s="79"/>
      <c r="E221" s="79"/>
      <c r="F221" s="79"/>
      <c r="G221" s="79"/>
      <c r="H221" s="79"/>
      <c r="I221" s="79"/>
      <c r="J221" s="79"/>
      <c r="K221" s="80"/>
      <c r="P221" s="82"/>
      <c r="Q221" s="82"/>
      <c r="R221" s="82"/>
      <c r="S221" s="82"/>
      <c r="T221" s="82"/>
      <c r="U221" s="82"/>
      <c r="V221" s="82"/>
      <c r="W221" s="82"/>
      <c r="X221" s="82"/>
      <c r="Y221" s="82"/>
      <c r="Z221" s="82"/>
      <c r="AA221" s="82"/>
    </row>
    <row r="222" spans="1:27" s="81" customFormat="1" x14ac:dyDescent="0.25">
      <c r="A222" s="79"/>
      <c r="B222" s="79"/>
      <c r="C222" s="79"/>
      <c r="D222" s="79"/>
      <c r="E222" s="79"/>
      <c r="F222" s="79"/>
      <c r="G222" s="79"/>
      <c r="H222" s="79"/>
      <c r="I222" s="79"/>
      <c r="J222" s="79"/>
      <c r="K222" s="80"/>
      <c r="P222" s="82"/>
      <c r="Q222" s="82"/>
      <c r="R222" s="82"/>
      <c r="S222" s="82"/>
      <c r="T222" s="82"/>
      <c r="U222" s="82"/>
      <c r="V222" s="82"/>
      <c r="W222" s="82"/>
      <c r="X222" s="82"/>
      <c r="Y222" s="82"/>
      <c r="Z222" s="82"/>
      <c r="AA222" s="82"/>
    </row>
    <row r="223" spans="1:27" s="81" customFormat="1" x14ac:dyDescent="0.25">
      <c r="A223" s="79"/>
      <c r="B223" s="79"/>
      <c r="C223" s="79"/>
      <c r="D223" s="79"/>
      <c r="E223" s="79"/>
      <c r="F223" s="79"/>
      <c r="G223" s="79"/>
      <c r="H223" s="79"/>
      <c r="I223" s="79"/>
      <c r="J223" s="79"/>
      <c r="K223" s="80"/>
      <c r="P223" s="82"/>
      <c r="Q223" s="82"/>
      <c r="R223" s="82"/>
      <c r="S223" s="82"/>
      <c r="T223" s="82"/>
      <c r="U223" s="82"/>
      <c r="V223" s="82"/>
      <c r="W223" s="82"/>
      <c r="X223" s="82"/>
      <c r="Y223" s="82"/>
      <c r="Z223" s="82"/>
      <c r="AA223" s="82"/>
    </row>
    <row r="224" spans="1:27" s="81" customFormat="1" x14ac:dyDescent="0.25">
      <c r="A224" s="79"/>
      <c r="B224" s="79"/>
      <c r="C224" s="79"/>
      <c r="D224" s="79"/>
      <c r="E224" s="79"/>
      <c r="F224" s="79"/>
      <c r="G224" s="79"/>
      <c r="H224" s="79"/>
      <c r="I224" s="79"/>
      <c r="J224" s="79"/>
      <c r="K224" s="80"/>
      <c r="P224" s="82"/>
      <c r="Q224" s="82"/>
      <c r="R224" s="82"/>
      <c r="S224" s="82"/>
      <c r="T224" s="82"/>
      <c r="U224" s="82"/>
      <c r="V224" s="82"/>
      <c r="W224" s="82"/>
      <c r="X224" s="82"/>
      <c r="Y224" s="82"/>
      <c r="Z224" s="82"/>
      <c r="AA224" s="82"/>
    </row>
    <row r="225" spans="1:27" s="81" customFormat="1" x14ac:dyDescent="0.25">
      <c r="A225" s="79"/>
      <c r="B225" s="79"/>
      <c r="C225" s="79"/>
      <c r="D225" s="79"/>
      <c r="E225" s="79"/>
      <c r="F225" s="79"/>
      <c r="G225" s="79"/>
      <c r="H225" s="79"/>
      <c r="I225" s="79"/>
      <c r="J225" s="79"/>
      <c r="K225" s="80"/>
      <c r="P225" s="82"/>
      <c r="Q225" s="82"/>
      <c r="R225" s="82"/>
      <c r="S225" s="82"/>
      <c r="T225" s="82"/>
      <c r="U225" s="82"/>
      <c r="V225" s="82"/>
      <c r="W225" s="82"/>
      <c r="X225" s="82"/>
      <c r="Y225" s="82"/>
      <c r="Z225" s="82"/>
      <c r="AA225" s="82"/>
    </row>
    <row r="226" spans="1:27" s="81" customFormat="1" x14ac:dyDescent="0.25">
      <c r="A226" s="79"/>
      <c r="B226" s="79"/>
      <c r="C226" s="79"/>
      <c r="D226" s="79"/>
      <c r="E226" s="79"/>
      <c r="F226" s="79"/>
      <c r="G226" s="79"/>
      <c r="H226" s="79"/>
      <c r="I226" s="79"/>
      <c r="J226" s="79"/>
      <c r="K226" s="80"/>
      <c r="P226" s="82"/>
      <c r="Q226" s="82"/>
      <c r="R226" s="82"/>
      <c r="S226" s="82"/>
      <c r="T226" s="82"/>
      <c r="U226" s="82"/>
      <c r="V226" s="82"/>
      <c r="W226" s="82"/>
      <c r="X226" s="82"/>
      <c r="Y226" s="82"/>
      <c r="Z226" s="82"/>
      <c r="AA226" s="82"/>
    </row>
    <row r="227" spans="1:27" s="81" customFormat="1" x14ac:dyDescent="0.25">
      <c r="A227" s="79"/>
      <c r="B227" s="79"/>
      <c r="C227" s="79"/>
      <c r="D227" s="79"/>
      <c r="E227" s="79"/>
      <c r="F227" s="79"/>
      <c r="G227" s="79"/>
      <c r="H227" s="79"/>
      <c r="I227" s="79"/>
      <c r="J227" s="79"/>
      <c r="K227" s="80"/>
      <c r="P227" s="82"/>
      <c r="Q227" s="82"/>
      <c r="R227" s="82"/>
      <c r="S227" s="82"/>
      <c r="T227" s="82"/>
      <c r="U227" s="82"/>
      <c r="V227" s="82"/>
      <c r="W227" s="82"/>
      <c r="X227" s="82"/>
      <c r="Y227" s="82"/>
      <c r="Z227" s="82"/>
      <c r="AA227" s="82"/>
    </row>
    <row r="228" spans="1:27" s="81" customFormat="1" x14ac:dyDescent="0.25">
      <c r="A228" s="79"/>
      <c r="B228" s="79"/>
      <c r="C228" s="79"/>
      <c r="D228" s="79"/>
      <c r="E228" s="79"/>
      <c r="F228" s="79"/>
      <c r="G228" s="79"/>
      <c r="H228" s="79"/>
      <c r="I228" s="79"/>
      <c r="J228" s="79"/>
      <c r="K228" s="80"/>
      <c r="P228" s="82"/>
      <c r="Q228" s="82"/>
      <c r="R228" s="82"/>
      <c r="S228" s="82"/>
      <c r="T228" s="82"/>
      <c r="U228" s="82"/>
      <c r="V228" s="82"/>
      <c r="W228" s="82"/>
      <c r="X228" s="82"/>
      <c r="Y228" s="82"/>
      <c r="Z228" s="82"/>
      <c r="AA228" s="82"/>
    </row>
    <row r="229" spans="1:27" s="81" customFormat="1" x14ac:dyDescent="0.25">
      <c r="A229" s="79"/>
      <c r="B229" s="79"/>
      <c r="C229" s="79"/>
      <c r="D229" s="79"/>
      <c r="E229" s="79"/>
      <c r="F229" s="79"/>
      <c r="G229" s="79"/>
      <c r="H229" s="79"/>
      <c r="I229" s="79"/>
      <c r="J229" s="79"/>
      <c r="K229" s="80"/>
      <c r="P229" s="82"/>
      <c r="Q229" s="82"/>
      <c r="R229" s="82"/>
      <c r="S229" s="82"/>
      <c r="T229" s="82"/>
      <c r="U229" s="82"/>
      <c r="V229" s="82"/>
      <c r="W229" s="82"/>
      <c r="X229" s="82"/>
      <c r="Y229" s="82"/>
      <c r="Z229" s="82"/>
      <c r="AA229" s="82"/>
    </row>
    <row r="230" spans="1:27" s="81" customFormat="1" x14ac:dyDescent="0.25">
      <c r="A230" s="79"/>
      <c r="B230" s="79"/>
      <c r="C230" s="79"/>
      <c r="D230" s="79"/>
      <c r="E230" s="79"/>
      <c r="F230" s="79"/>
      <c r="G230" s="79"/>
      <c r="H230" s="79"/>
      <c r="I230" s="79"/>
      <c r="J230" s="79"/>
      <c r="K230" s="80"/>
      <c r="P230" s="82"/>
      <c r="Q230" s="82"/>
      <c r="R230" s="82"/>
      <c r="S230" s="82"/>
      <c r="T230" s="82"/>
      <c r="U230" s="82"/>
      <c r="V230" s="82"/>
      <c r="W230" s="82"/>
      <c r="X230" s="82"/>
      <c r="Y230" s="82"/>
      <c r="Z230" s="82"/>
      <c r="AA230" s="82"/>
    </row>
    <row r="231" spans="1:27" s="81" customFormat="1" x14ac:dyDescent="0.25">
      <c r="A231" s="79"/>
      <c r="B231" s="79"/>
      <c r="C231" s="79"/>
      <c r="D231" s="79"/>
      <c r="E231" s="79"/>
      <c r="F231" s="79"/>
      <c r="G231" s="79"/>
      <c r="H231" s="79"/>
      <c r="I231" s="79"/>
      <c r="J231" s="79"/>
      <c r="K231" s="80"/>
      <c r="P231" s="82"/>
      <c r="Q231" s="82"/>
      <c r="R231" s="82"/>
      <c r="S231" s="82"/>
      <c r="T231" s="82"/>
      <c r="U231" s="82"/>
      <c r="V231" s="82"/>
      <c r="W231" s="82"/>
      <c r="X231" s="82"/>
      <c r="Y231" s="82"/>
      <c r="Z231" s="82"/>
      <c r="AA231" s="82"/>
    </row>
    <row r="232" spans="1:27" s="81" customFormat="1" x14ac:dyDescent="0.25">
      <c r="A232" s="79"/>
      <c r="B232" s="79"/>
      <c r="C232" s="79"/>
      <c r="D232" s="79"/>
      <c r="E232" s="79"/>
      <c r="F232" s="79"/>
      <c r="G232" s="79"/>
      <c r="H232" s="79"/>
      <c r="I232" s="79"/>
      <c r="J232" s="79"/>
      <c r="K232" s="80"/>
      <c r="P232" s="82"/>
      <c r="Q232" s="82"/>
      <c r="R232" s="82"/>
      <c r="S232" s="82"/>
      <c r="T232" s="82"/>
      <c r="U232" s="82"/>
      <c r="V232" s="82"/>
      <c r="W232" s="82"/>
      <c r="X232" s="82"/>
      <c r="Y232" s="82"/>
      <c r="Z232" s="82"/>
      <c r="AA232" s="82"/>
    </row>
    <row r="233" spans="1:27" s="81" customFormat="1" x14ac:dyDescent="0.25">
      <c r="A233" s="79"/>
      <c r="B233" s="79"/>
      <c r="C233" s="79"/>
      <c r="D233" s="79"/>
      <c r="E233" s="79"/>
      <c r="F233" s="79"/>
      <c r="G233" s="79"/>
      <c r="H233" s="79"/>
      <c r="I233" s="79"/>
      <c r="J233" s="79"/>
      <c r="K233" s="80"/>
      <c r="P233" s="82"/>
      <c r="Q233" s="82"/>
      <c r="R233" s="82"/>
      <c r="S233" s="82"/>
      <c r="T233" s="82"/>
      <c r="U233" s="82"/>
      <c r="V233" s="82"/>
      <c r="W233" s="82"/>
      <c r="X233" s="82"/>
      <c r="Y233" s="82"/>
      <c r="Z233" s="82"/>
      <c r="AA233" s="82"/>
    </row>
  </sheetData>
  <sheetProtection formatCells="0" formatColumns="0" formatRows="0" insertColumns="0" insertRows="0" insertHyperlinks="0" deleteColumns="0" deleteRows="0" sort="0" autoFilter="0" pivotTables="0"/>
  <mergeCells count="84">
    <mergeCell ref="A32:C32"/>
    <mergeCell ref="A37:C37"/>
    <mergeCell ref="A38:C38"/>
    <mergeCell ref="A19:C19"/>
    <mergeCell ref="A35:C35"/>
    <mergeCell ref="A24:B24"/>
    <mergeCell ref="C24:AA24"/>
    <mergeCell ref="A25:C27"/>
    <mergeCell ref="A14:C14"/>
    <mergeCell ref="A15:C15"/>
    <mergeCell ref="A18:C18"/>
    <mergeCell ref="X8:Z9"/>
    <mergeCell ref="A11:C11"/>
    <mergeCell ref="A13:C13"/>
    <mergeCell ref="A12:C12"/>
    <mergeCell ref="AA8:AA9"/>
    <mergeCell ref="L9:N9"/>
    <mergeCell ref="F8:F10"/>
    <mergeCell ref="R9:T9"/>
    <mergeCell ref="J8:K8"/>
    <mergeCell ref="J9:J10"/>
    <mergeCell ref="L8:W8"/>
    <mergeCell ref="G8:G10"/>
    <mergeCell ref="Z1:Z2"/>
    <mergeCell ref="A1:B2"/>
    <mergeCell ref="AA1:AA2"/>
    <mergeCell ref="C4:K5"/>
    <mergeCell ref="L4:M5"/>
    <mergeCell ref="N5:Q5"/>
    <mergeCell ref="R4:S5"/>
    <mergeCell ref="AA4:AA5"/>
    <mergeCell ref="W1:Y1"/>
    <mergeCell ref="U1:V1"/>
    <mergeCell ref="U2:V2"/>
    <mergeCell ref="C1:T1"/>
    <mergeCell ref="N4:Q4"/>
    <mergeCell ref="C7:AA7"/>
    <mergeCell ref="Z4:Z5"/>
    <mergeCell ref="A8:C10"/>
    <mergeCell ref="W2:Y2"/>
    <mergeCell ref="T4:Y4"/>
    <mergeCell ref="T5:Y5"/>
    <mergeCell ref="A4:B5"/>
    <mergeCell ref="D8:D10"/>
    <mergeCell ref="A7:B7"/>
    <mergeCell ref="C2:T2"/>
    <mergeCell ref="O9:Q9"/>
    <mergeCell ref="H8:H10"/>
    <mergeCell ref="I8:I10"/>
    <mergeCell ref="E8:E10"/>
    <mergeCell ref="K9:K10"/>
    <mergeCell ref="U9:W9"/>
    <mergeCell ref="A41:B41"/>
    <mergeCell ref="AA25:AA26"/>
    <mergeCell ref="D25:D27"/>
    <mergeCell ref="H25:H27"/>
    <mergeCell ref="X25:Z26"/>
    <mergeCell ref="E25:E27"/>
    <mergeCell ref="F25:F27"/>
    <mergeCell ref="A33:C33"/>
    <mergeCell ref="A28:C28"/>
    <mergeCell ref="J26:J27"/>
    <mergeCell ref="L26:N26"/>
    <mergeCell ref="A39:C39"/>
    <mergeCell ref="A34:C34"/>
    <mergeCell ref="A29:C29"/>
    <mergeCell ref="A30:C30"/>
    <mergeCell ref="A31:C31"/>
    <mergeCell ref="E43:J43"/>
    <mergeCell ref="O43:W43"/>
    <mergeCell ref="A16:C16"/>
    <mergeCell ref="A17:C17"/>
    <mergeCell ref="A20:C20"/>
    <mergeCell ref="A21:C21"/>
    <mergeCell ref="A22:C22"/>
    <mergeCell ref="A36:C36"/>
    <mergeCell ref="I25:I27"/>
    <mergeCell ref="J25:K25"/>
    <mergeCell ref="K26:K27"/>
    <mergeCell ref="L25:W25"/>
    <mergeCell ref="G25:G27"/>
    <mergeCell ref="O26:Q26"/>
    <mergeCell ref="R26:T26"/>
    <mergeCell ref="U26:W26"/>
  </mergeCells>
  <conditionalFormatting sqref="Z28">
    <cfRule type="iconSet" priority="133">
      <iconSet iconSet="3TrafficLights2">
        <cfvo type="percent" val="0"/>
        <cfvo type="num" val="0.7"/>
        <cfvo type="num" val="0.9"/>
      </iconSet>
    </cfRule>
    <cfRule type="cellIs" dxfId="35" priority="134" stopIfTrue="1" operator="greaterThan">
      <formula>0.9</formula>
    </cfRule>
    <cfRule type="cellIs" dxfId="34" priority="135" stopIfTrue="1" operator="between">
      <formula>0.7</formula>
      <formula>0.89</formula>
    </cfRule>
    <cfRule type="cellIs" dxfId="33" priority="136" stopIfTrue="1" operator="between">
      <formula>0</formula>
      <formula>0.69</formula>
    </cfRule>
  </conditionalFormatting>
  <conditionalFormatting sqref="Z11:Z22">
    <cfRule type="iconSet" priority="97">
      <iconSet iconSet="3TrafficLights2">
        <cfvo type="percent" val="0"/>
        <cfvo type="num" val="0.7"/>
        <cfvo type="num" val="0.9"/>
      </iconSet>
    </cfRule>
    <cfRule type="cellIs" dxfId="32" priority="98" stopIfTrue="1" operator="greaterThan">
      <formula>0.9</formula>
    </cfRule>
    <cfRule type="cellIs" dxfId="31" priority="99" stopIfTrue="1" operator="between">
      <formula>0.7</formula>
      <formula>0.89</formula>
    </cfRule>
    <cfRule type="cellIs" dxfId="30" priority="100" stopIfTrue="1" operator="between">
      <formula>0</formula>
      <formula>0.69</formula>
    </cfRule>
  </conditionalFormatting>
  <conditionalFormatting sqref="Z31">
    <cfRule type="iconSet" priority="73">
      <iconSet iconSet="3TrafficLights2">
        <cfvo type="percent" val="0"/>
        <cfvo type="num" val="0.7"/>
        <cfvo type="num" val="0.9"/>
      </iconSet>
    </cfRule>
    <cfRule type="cellIs" dxfId="29" priority="74" stopIfTrue="1" operator="greaterThan">
      <formula>0.9</formula>
    </cfRule>
    <cfRule type="cellIs" dxfId="28" priority="75" stopIfTrue="1" operator="between">
      <formula>0.7</formula>
      <formula>0.89</formula>
    </cfRule>
    <cfRule type="cellIs" dxfId="27" priority="76" stopIfTrue="1" operator="between">
      <formula>0</formula>
      <formula>0.69</formula>
    </cfRule>
  </conditionalFormatting>
  <conditionalFormatting sqref="Z32">
    <cfRule type="iconSet" priority="69">
      <iconSet iconSet="3TrafficLights2">
        <cfvo type="percent" val="0"/>
        <cfvo type="num" val="0.7"/>
        <cfvo type="num" val="0.9"/>
      </iconSet>
    </cfRule>
    <cfRule type="cellIs" dxfId="26" priority="70" stopIfTrue="1" operator="greaterThan">
      <formula>0.9</formula>
    </cfRule>
    <cfRule type="cellIs" dxfId="25" priority="71" stopIfTrue="1" operator="between">
      <formula>0.7</formula>
      <formula>0.89</formula>
    </cfRule>
    <cfRule type="cellIs" dxfId="24" priority="72" stopIfTrue="1" operator="between">
      <formula>0</formula>
      <formula>0.69</formula>
    </cfRule>
  </conditionalFormatting>
  <conditionalFormatting sqref="Z34">
    <cfRule type="iconSet" priority="49">
      <iconSet iconSet="3TrafficLights2">
        <cfvo type="percent" val="0"/>
        <cfvo type="num" val="0.7"/>
        <cfvo type="num" val="0.9"/>
      </iconSet>
    </cfRule>
    <cfRule type="cellIs" dxfId="23" priority="50" stopIfTrue="1" operator="greaterThan">
      <formula>0.9</formula>
    </cfRule>
    <cfRule type="cellIs" dxfId="22" priority="51" stopIfTrue="1" operator="between">
      <formula>0.7</formula>
      <formula>0.89</formula>
    </cfRule>
    <cfRule type="cellIs" dxfId="21" priority="52" stopIfTrue="1" operator="between">
      <formula>0</formula>
      <formula>0.69</formula>
    </cfRule>
  </conditionalFormatting>
  <conditionalFormatting sqref="Z35">
    <cfRule type="iconSet" priority="45">
      <iconSet iconSet="3TrafficLights2">
        <cfvo type="percent" val="0"/>
        <cfvo type="num" val="0.7"/>
        <cfvo type="num" val="0.9"/>
      </iconSet>
    </cfRule>
    <cfRule type="cellIs" dxfId="20" priority="46" stopIfTrue="1" operator="greaterThan">
      <formula>0.9</formula>
    </cfRule>
    <cfRule type="cellIs" dxfId="19" priority="47" stopIfTrue="1" operator="between">
      <formula>0.7</formula>
      <formula>0.89</formula>
    </cfRule>
    <cfRule type="cellIs" dxfId="18" priority="48" stopIfTrue="1" operator="between">
      <formula>0</formula>
      <formula>0.69</formula>
    </cfRule>
  </conditionalFormatting>
  <conditionalFormatting sqref="Z36">
    <cfRule type="iconSet" priority="41">
      <iconSet iconSet="3TrafficLights2">
        <cfvo type="percent" val="0"/>
        <cfvo type="num" val="0.7"/>
        <cfvo type="num" val="0.9"/>
      </iconSet>
    </cfRule>
    <cfRule type="cellIs" dxfId="17" priority="42" stopIfTrue="1" operator="greaterThan">
      <formula>0.9</formula>
    </cfRule>
    <cfRule type="cellIs" dxfId="16" priority="43" stopIfTrue="1" operator="between">
      <formula>0.7</formula>
      <formula>0.89</formula>
    </cfRule>
    <cfRule type="cellIs" dxfId="15" priority="44" stopIfTrue="1" operator="between">
      <formula>0</formula>
      <formula>0.69</formula>
    </cfRule>
  </conditionalFormatting>
  <conditionalFormatting sqref="Z37">
    <cfRule type="iconSet" priority="37">
      <iconSet iconSet="3TrafficLights2">
        <cfvo type="percent" val="0"/>
        <cfvo type="num" val="0.7"/>
        <cfvo type="num" val="0.9"/>
      </iconSet>
    </cfRule>
    <cfRule type="cellIs" dxfId="14" priority="38" stopIfTrue="1" operator="greaterThan">
      <formula>0.9</formula>
    </cfRule>
    <cfRule type="cellIs" dxfId="13" priority="39" stopIfTrue="1" operator="between">
      <formula>0.7</formula>
      <formula>0.89</formula>
    </cfRule>
    <cfRule type="cellIs" dxfId="12" priority="40" stopIfTrue="1" operator="between">
      <formula>0</formula>
      <formula>0.69</formula>
    </cfRule>
  </conditionalFormatting>
  <conditionalFormatting sqref="Z38">
    <cfRule type="iconSet" priority="33">
      <iconSet iconSet="3TrafficLights2">
        <cfvo type="percent" val="0"/>
        <cfvo type="num" val="0.7"/>
        <cfvo type="num" val="0.9"/>
      </iconSet>
    </cfRule>
    <cfRule type="cellIs" dxfId="11" priority="34" stopIfTrue="1" operator="greaterThan">
      <formula>0.9</formula>
    </cfRule>
    <cfRule type="cellIs" dxfId="10" priority="35" stopIfTrue="1" operator="between">
      <formula>0.7</formula>
      <formula>0.89</formula>
    </cfRule>
    <cfRule type="cellIs" dxfId="9" priority="36" stopIfTrue="1" operator="between">
      <formula>0</formula>
      <formula>0.69</formula>
    </cfRule>
  </conditionalFormatting>
  <conditionalFormatting sqref="Z39">
    <cfRule type="iconSet" priority="29">
      <iconSet iconSet="3TrafficLights2">
        <cfvo type="percent" val="0"/>
        <cfvo type="num" val="0.7"/>
        <cfvo type="num" val="0.9"/>
      </iconSet>
    </cfRule>
    <cfRule type="cellIs" dxfId="8" priority="30" stopIfTrue="1" operator="greaterThan">
      <formula>0.9</formula>
    </cfRule>
    <cfRule type="cellIs" dxfId="7" priority="31" stopIfTrue="1" operator="between">
      <formula>0.7</formula>
      <formula>0.89</formula>
    </cfRule>
    <cfRule type="cellIs" dxfId="6" priority="32" stopIfTrue="1" operator="between">
      <formula>0</formula>
      <formula>0.69</formula>
    </cfRule>
  </conditionalFormatting>
  <conditionalFormatting sqref="Z29:Z30">
    <cfRule type="iconSet" priority="153">
      <iconSet iconSet="3TrafficLights2">
        <cfvo type="percent" val="0"/>
        <cfvo type="num" val="0.7"/>
        <cfvo type="num" val="0.9"/>
      </iconSet>
    </cfRule>
    <cfRule type="cellIs" dxfId="5" priority="154" stopIfTrue="1" operator="greaterThan">
      <formula>0.9</formula>
    </cfRule>
    <cfRule type="cellIs" dxfId="4" priority="155" stopIfTrue="1" operator="between">
      <formula>0.7</formula>
      <formula>0.89</formula>
    </cfRule>
    <cfRule type="cellIs" dxfId="3" priority="156" stopIfTrue="1" operator="between">
      <formula>0</formula>
      <formula>0.69</formula>
    </cfRule>
  </conditionalFormatting>
  <conditionalFormatting sqref="Z33">
    <cfRule type="iconSet" priority="9">
      <iconSet iconSet="3TrafficLights2">
        <cfvo type="percent" val="0"/>
        <cfvo type="num" val="0.7"/>
        <cfvo type="num" val="0.9"/>
      </iconSet>
    </cfRule>
    <cfRule type="cellIs" dxfId="2" priority="10" stopIfTrue="1" operator="greaterThan">
      <formula>0.9</formula>
    </cfRule>
    <cfRule type="cellIs" dxfId="1" priority="11" stopIfTrue="1" operator="between">
      <formula>0.7</formula>
      <formula>0.89</formula>
    </cfRule>
    <cfRule type="cellIs" dxfId="0" priority="12" stopIfTrue="1" operator="between">
      <formula>0</formula>
      <formula>0.69</formula>
    </cfRule>
  </conditionalFormatting>
  <pageMargins left="0.39370078740157483" right="0.39370078740157483" top="0.39370078740157483" bottom="0.39370078740157483" header="0.31496062992125984" footer="0.19685039370078741"/>
  <pageSetup scale="40" orientation="landscape" r:id="rId1"/>
  <headerFooter>
    <oddFooter>&amp;L&amp;D&amp;C&amp;F&amp;R&amp;N</oddFooter>
  </headerFooter>
  <colBreaks count="1" manualBreakCount="1">
    <brk id="11" max="42"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9"/>
  <sheetViews>
    <sheetView workbookViewId="0">
      <selection activeCell="B14" sqref="B14"/>
    </sheetView>
  </sheetViews>
  <sheetFormatPr baseColWidth="10" defaultRowHeight="15" x14ac:dyDescent="0.25"/>
  <cols>
    <col min="2" max="2" width="41.7109375" customWidth="1"/>
    <col min="4" max="4" width="40.7109375" customWidth="1"/>
    <col min="5" max="5" width="7.140625" customWidth="1"/>
    <col min="6" max="6" width="42.42578125" customWidth="1"/>
  </cols>
  <sheetData>
    <row r="3" spans="2:6" x14ac:dyDescent="0.25">
      <c r="B3" s="107" t="s">
        <v>128</v>
      </c>
      <c r="D3" s="107" t="s">
        <v>129</v>
      </c>
      <c r="F3" s="107" t="s">
        <v>214</v>
      </c>
    </row>
    <row r="4" spans="2:6" x14ac:dyDescent="0.25">
      <c r="B4" t="s">
        <v>130</v>
      </c>
      <c r="D4" t="s">
        <v>132</v>
      </c>
      <c r="F4" t="s">
        <v>137</v>
      </c>
    </row>
    <row r="5" spans="2:6" x14ac:dyDescent="0.25">
      <c r="B5" t="s">
        <v>131</v>
      </c>
      <c r="D5" t="s">
        <v>133</v>
      </c>
      <c r="F5" t="s">
        <v>138</v>
      </c>
    </row>
    <row r="6" spans="2:6" x14ac:dyDescent="0.25">
      <c r="B6" t="s">
        <v>141</v>
      </c>
      <c r="D6" t="s">
        <v>134</v>
      </c>
      <c r="F6" t="s">
        <v>140</v>
      </c>
    </row>
    <row r="7" spans="2:6" x14ac:dyDescent="0.25">
      <c r="B7" t="s">
        <v>135</v>
      </c>
      <c r="D7" t="s">
        <v>143</v>
      </c>
      <c r="F7" t="s">
        <v>139</v>
      </c>
    </row>
    <row r="8" spans="2:6" x14ac:dyDescent="0.25">
      <c r="B8" t="s">
        <v>136</v>
      </c>
      <c r="D8" t="s">
        <v>144</v>
      </c>
    </row>
    <row r="9" spans="2:6" x14ac:dyDescent="0.25">
      <c r="B9" t="s">
        <v>142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8"/>
  <sheetViews>
    <sheetView zoomScale="70" zoomScaleNormal="70" workbookViewId="0">
      <selection activeCell="H43" sqref="H43:H47"/>
    </sheetView>
  </sheetViews>
  <sheetFormatPr baseColWidth="10" defaultRowHeight="15" x14ac:dyDescent="0.25"/>
  <cols>
    <col min="8" max="8" width="15" customWidth="1"/>
    <col min="24" max="25" width="49.42578125" customWidth="1"/>
    <col min="26" max="26" width="223.42578125" style="54" bestFit="1" customWidth="1"/>
  </cols>
  <sheetData>
    <row r="1" spans="2:26" x14ac:dyDescent="0.25">
      <c r="Z1" s="54" t="s">
        <v>190</v>
      </c>
    </row>
    <row r="2" spans="2:26" ht="15.75" x14ac:dyDescent="0.25">
      <c r="B2" t="s">
        <v>148</v>
      </c>
      <c r="H2" s="52" t="s">
        <v>51</v>
      </c>
      <c r="I2" s="392" t="s">
        <v>99</v>
      </c>
      <c r="J2" s="393"/>
      <c r="K2" s="1"/>
      <c r="L2" s="392" t="s">
        <v>101</v>
      </c>
      <c r="M2" s="394"/>
      <c r="N2" s="393"/>
      <c r="X2" s="221" t="s">
        <v>59</v>
      </c>
      <c r="Y2" s="395" t="s">
        <v>176</v>
      </c>
      <c r="Z2" s="53" t="s">
        <v>150</v>
      </c>
    </row>
    <row r="3" spans="2:26" x14ac:dyDescent="0.25">
      <c r="B3" t="s">
        <v>186</v>
      </c>
      <c r="H3" t="s">
        <v>187</v>
      </c>
      <c r="L3" t="s">
        <v>189</v>
      </c>
      <c r="X3" s="221"/>
      <c r="Y3" s="396"/>
      <c r="Z3" s="53" t="s">
        <v>151</v>
      </c>
    </row>
    <row r="4" spans="2:26" ht="15.75" x14ac:dyDescent="0.25">
      <c r="B4" t="s">
        <v>2</v>
      </c>
      <c r="H4" t="s">
        <v>52</v>
      </c>
      <c r="I4" s="1" t="s">
        <v>96</v>
      </c>
      <c r="J4" s="1"/>
      <c r="L4" t="s">
        <v>26</v>
      </c>
      <c r="M4" s="1"/>
      <c r="N4" s="1"/>
      <c r="X4" s="221"/>
      <c r="Y4" s="396"/>
      <c r="Z4" s="53" t="s">
        <v>152</v>
      </c>
    </row>
    <row r="5" spans="2:26" ht="15.75" x14ac:dyDescent="0.25">
      <c r="B5" t="s">
        <v>109</v>
      </c>
      <c r="H5" t="s">
        <v>53</v>
      </c>
      <c r="I5" s="1" t="s">
        <v>95</v>
      </c>
      <c r="J5" s="1"/>
      <c r="L5" t="s">
        <v>27</v>
      </c>
      <c r="M5" s="1"/>
      <c r="N5" s="1"/>
      <c r="X5" s="221"/>
      <c r="Y5" s="396"/>
      <c r="Z5" s="53" t="s">
        <v>153</v>
      </c>
    </row>
    <row r="6" spans="2:26" ht="15.75" x14ac:dyDescent="0.25">
      <c r="B6" t="s">
        <v>79</v>
      </c>
      <c r="H6" t="s">
        <v>54</v>
      </c>
      <c r="I6" s="1" t="s">
        <v>94</v>
      </c>
      <c r="J6" s="1"/>
      <c r="L6" t="s">
        <v>28</v>
      </c>
      <c r="M6" s="1"/>
      <c r="N6" s="1"/>
      <c r="X6" s="221"/>
      <c r="Y6" s="397"/>
      <c r="Z6" s="53" t="s">
        <v>154</v>
      </c>
    </row>
    <row r="7" spans="2:26" ht="15.75" x14ac:dyDescent="0.25">
      <c r="B7" t="s">
        <v>83</v>
      </c>
      <c r="H7" t="s">
        <v>55</v>
      </c>
      <c r="I7" s="1" t="s">
        <v>98</v>
      </c>
      <c r="J7" s="1"/>
      <c r="L7" t="s">
        <v>29</v>
      </c>
      <c r="M7" s="1"/>
      <c r="N7" s="1"/>
      <c r="Z7" s="54" t="s">
        <v>190</v>
      </c>
    </row>
    <row r="8" spans="2:26" ht="15.75" x14ac:dyDescent="0.25">
      <c r="B8" t="s">
        <v>93</v>
      </c>
      <c r="H8" t="s">
        <v>56</v>
      </c>
      <c r="I8" s="1" t="s">
        <v>97</v>
      </c>
      <c r="J8" s="1"/>
      <c r="L8" t="s">
        <v>30</v>
      </c>
      <c r="M8" s="1"/>
      <c r="N8" s="1"/>
      <c r="X8" s="398" t="s">
        <v>68</v>
      </c>
      <c r="Y8" s="399" t="s">
        <v>180</v>
      </c>
      <c r="Z8" s="55" t="s">
        <v>155</v>
      </c>
    </row>
    <row r="9" spans="2:26" ht="15.75" x14ac:dyDescent="0.25">
      <c r="H9" s="5" t="s">
        <v>100</v>
      </c>
      <c r="I9" s="1"/>
      <c r="J9" s="1"/>
      <c r="K9" s="1"/>
      <c r="L9" s="1"/>
      <c r="M9" s="1"/>
      <c r="N9" s="1"/>
      <c r="X9" s="398"/>
      <c r="Y9" s="400"/>
      <c r="Z9" s="55" t="s">
        <v>156</v>
      </c>
    </row>
    <row r="10" spans="2:26" ht="15.75" x14ac:dyDescent="0.25">
      <c r="H10" s="1" t="s">
        <v>150</v>
      </c>
      <c r="I10" s="1"/>
      <c r="J10" s="1"/>
      <c r="K10" s="1"/>
      <c r="L10" s="52" t="s">
        <v>33</v>
      </c>
      <c r="M10" s="72"/>
      <c r="N10" s="71"/>
      <c r="X10" s="398"/>
      <c r="Y10" s="401"/>
      <c r="Z10" s="55" t="s">
        <v>157</v>
      </c>
    </row>
    <row r="11" spans="2:26" ht="15.75" x14ac:dyDescent="0.25">
      <c r="H11" s="1" t="s">
        <v>151</v>
      </c>
      <c r="I11" s="1"/>
      <c r="J11" s="1"/>
      <c r="K11" s="1"/>
      <c r="L11" s="1" t="s">
        <v>34</v>
      </c>
      <c r="M11" s="1"/>
      <c r="N11" s="1"/>
      <c r="Z11" s="54" t="s">
        <v>190</v>
      </c>
    </row>
    <row r="12" spans="2:26" ht="15.75" x14ac:dyDescent="0.25">
      <c r="B12" s="392" t="s">
        <v>33</v>
      </c>
      <c r="C12" s="394"/>
      <c r="D12" s="393"/>
      <c r="H12" s="1" t="s">
        <v>152</v>
      </c>
      <c r="I12" s="1"/>
      <c r="J12" s="1"/>
      <c r="K12" s="1"/>
      <c r="L12" s="1" t="s">
        <v>35</v>
      </c>
      <c r="M12" s="1"/>
      <c r="N12" s="1"/>
      <c r="X12" s="221" t="s">
        <v>72</v>
      </c>
      <c r="Y12" s="395" t="s">
        <v>178</v>
      </c>
      <c r="Z12" s="53" t="s">
        <v>158</v>
      </c>
    </row>
    <row r="13" spans="2:26" ht="15.75" x14ac:dyDescent="0.25">
      <c r="B13" t="s">
        <v>188</v>
      </c>
      <c r="C13" s="1"/>
      <c r="D13" s="1"/>
      <c r="H13" s="1" t="s">
        <v>153</v>
      </c>
      <c r="I13" s="1"/>
      <c r="J13" s="1"/>
      <c r="K13" s="1"/>
      <c r="L13" s="1" t="s">
        <v>36</v>
      </c>
      <c r="M13" s="1"/>
      <c r="N13" s="1"/>
      <c r="X13" s="221"/>
      <c r="Y13" s="396"/>
      <c r="Z13" s="53" t="s">
        <v>159</v>
      </c>
    </row>
    <row r="14" spans="2:26" ht="15.75" x14ac:dyDescent="0.25">
      <c r="B14" s="1" t="s">
        <v>34</v>
      </c>
      <c r="C14" s="1"/>
      <c r="D14" s="1"/>
      <c r="H14" s="1" t="s">
        <v>154</v>
      </c>
      <c r="I14" s="1"/>
      <c r="J14" s="1"/>
      <c r="K14" s="1"/>
      <c r="L14" s="1" t="s">
        <v>37</v>
      </c>
      <c r="M14" s="1"/>
      <c r="N14" s="1"/>
      <c r="X14" s="221"/>
      <c r="Y14" s="396"/>
      <c r="Z14" s="53" t="s">
        <v>160</v>
      </c>
    </row>
    <row r="15" spans="2:26" ht="15.75" x14ac:dyDescent="0.25">
      <c r="B15" s="1" t="s">
        <v>35</v>
      </c>
      <c r="C15" s="1"/>
      <c r="D15" s="1"/>
      <c r="H15" s="1" t="s">
        <v>162</v>
      </c>
      <c r="I15" s="1"/>
      <c r="J15" s="1"/>
      <c r="K15" s="1"/>
      <c r="L15" s="1" t="s">
        <v>38</v>
      </c>
      <c r="M15" s="1"/>
      <c r="N15" s="1"/>
      <c r="X15" s="221"/>
      <c r="Y15" s="396"/>
      <c r="Z15" s="53" t="s">
        <v>161</v>
      </c>
    </row>
    <row r="16" spans="2:26" ht="15.75" x14ac:dyDescent="0.25">
      <c r="B16" s="1" t="s">
        <v>36</v>
      </c>
      <c r="C16" s="1"/>
      <c r="D16" s="1"/>
      <c r="H16" s="1" t="s">
        <v>164</v>
      </c>
      <c r="I16" s="1"/>
      <c r="J16" s="1"/>
      <c r="K16" s="1"/>
      <c r="L16" s="1" t="s">
        <v>39</v>
      </c>
      <c r="M16" s="1"/>
      <c r="N16" s="1"/>
      <c r="X16" s="221"/>
      <c r="Y16" s="396"/>
      <c r="Z16" s="53" t="s">
        <v>163</v>
      </c>
    </row>
    <row r="17" spans="2:26" ht="15.75" x14ac:dyDescent="0.25">
      <c r="B17" s="1" t="s">
        <v>37</v>
      </c>
      <c r="C17" s="1"/>
      <c r="D17" s="1"/>
      <c r="H17" s="1" t="s">
        <v>155</v>
      </c>
      <c r="I17" s="1"/>
      <c r="J17" s="1"/>
      <c r="K17" s="1"/>
      <c r="L17" s="1" t="s">
        <v>40</v>
      </c>
      <c r="M17" s="1"/>
      <c r="N17" s="1"/>
      <c r="X17" s="221"/>
      <c r="Y17" s="397"/>
      <c r="Z17" s="53" t="s">
        <v>165</v>
      </c>
    </row>
    <row r="18" spans="2:26" ht="15.75" x14ac:dyDescent="0.25">
      <c r="B18" s="1" t="s">
        <v>38</v>
      </c>
      <c r="C18" s="1"/>
      <c r="D18" s="1"/>
      <c r="H18" s="1"/>
      <c r="I18" s="1"/>
      <c r="J18" s="1"/>
      <c r="K18" s="1"/>
      <c r="L18" s="1"/>
      <c r="M18" s="1"/>
      <c r="N18" s="1"/>
      <c r="Z18" s="54" t="s">
        <v>190</v>
      </c>
    </row>
    <row r="19" spans="2:26" ht="15.75" x14ac:dyDescent="0.25">
      <c r="B19" s="1" t="s">
        <v>39</v>
      </c>
      <c r="C19" s="1"/>
      <c r="D19" s="1"/>
      <c r="H19" s="1" t="s">
        <v>156</v>
      </c>
      <c r="I19" s="1"/>
      <c r="J19" s="1"/>
      <c r="K19" s="1"/>
      <c r="L19" s="1" t="s">
        <v>41</v>
      </c>
      <c r="M19" s="1"/>
      <c r="N19" s="1"/>
      <c r="X19" s="221" t="s">
        <v>65</v>
      </c>
      <c r="Y19" s="395" t="s">
        <v>179</v>
      </c>
      <c r="Z19" s="53" t="s">
        <v>149</v>
      </c>
    </row>
    <row r="20" spans="2:26" ht="15.75" x14ac:dyDescent="0.25">
      <c r="B20" s="1" t="s">
        <v>40</v>
      </c>
      <c r="C20" s="1"/>
      <c r="D20" s="1"/>
      <c r="H20" s="1" t="s">
        <v>157</v>
      </c>
      <c r="I20" s="1"/>
      <c r="J20" s="1"/>
      <c r="K20" s="1"/>
      <c r="L20" s="1" t="s">
        <v>42</v>
      </c>
      <c r="M20" s="1"/>
      <c r="N20" s="1"/>
      <c r="X20" s="221"/>
      <c r="Y20" s="396"/>
      <c r="Z20" s="53" t="s">
        <v>166</v>
      </c>
    </row>
    <row r="21" spans="2:26" ht="15.75" x14ac:dyDescent="0.25">
      <c r="B21" s="1" t="s">
        <v>41</v>
      </c>
      <c r="C21" s="1"/>
      <c r="D21" s="1"/>
      <c r="H21" s="1" t="s">
        <v>158</v>
      </c>
      <c r="I21" s="1"/>
      <c r="J21" s="1"/>
      <c r="K21" s="1"/>
      <c r="L21" s="1" t="s">
        <v>43</v>
      </c>
      <c r="M21" s="1"/>
      <c r="N21" s="1"/>
      <c r="X21" s="221"/>
      <c r="Y21" s="396"/>
      <c r="Z21" s="53" t="s">
        <v>167</v>
      </c>
    </row>
    <row r="22" spans="2:26" ht="15.75" x14ac:dyDescent="0.25">
      <c r="B22" s="1" t="s">
        <v>42</v>
      </c>
      <c r="C22" s="1"/>
      <c r="D22" s="1"/>
      <c r="H22" s="1" t="s">
        <v>159</v>
      </c>
      <c r="I22" s="1"/>
      <c r="J22" s="1"/>
      <c r="K22" s="1"/>
      <c r="L22" s="1" t="s">
        <v>44</v>
      </c>
      <c r="M22" s="1"/>
      <c r="N22" s="1"/>
      <c r="X22" s="221"/>
      <c r="Y22" s="396"/>
      <c r="Z22" s="53" t="s">
        <v>162</v>
      </c>
    </row>
    <row r="23" spans="2:26" ht="15.75" x14ac:dyDescent="0.25">
      <c r="B23" s="1" t="s">
        <v>43</v>
      </c>
      <c r="C23" s="1"/>
      <c r="D23" s="1"/>
      <c r="H23" s="1" t="s">
        <v>160</v>
      </c>
      <c r="I23" s="1"/>
      <c r="J23" s="1"/>
      <c r="K23" s="1"/>
      <c r="L23" s="1" t="s">
        <v>45</v>
      </c>
      <c r="M23" s="1"/>
      <c r="N23" s="1"/>
      <c r="X23" s="221"/>
      <c r="Y23" s="396"/>
      <c r="Z23" s="53" t="s">
        <v>164</v>
      </c>
    </row>
    <row r="24" spans="2:26" ht="15.75" x14ac:dyDescent="0.25">
      <c r="B24" s="1" t="s">
        <v>44</v>
      </c>
      <c r="C24" s="1"/>
      <c r="D24" s="1"/>
      <c r="H24" s="1" t="s">
        <v>161</v>
      </c>
      <c r="I24" s="1"/>
      <c r="J24" s="1"/>
      <c r="K24" s="1"/>
      <c r="L24" s="1" t="s">
        <v>46</v>
      </c>
      <c r="M24" s="1"/>
      <c r="N24" s="1"/>
      <c r="X24" s="221"/>
      <c r="Y24" s="397"/>
      <c r="Z24" s="53" t="s">
        <v>168</v>
      </c>
    </row>
    <row r="25" spans="2:26" ht="15.75" x14ac:dyDescent="0.25">
      <c r="B25" s="1" t="s">
        <v>45</v>
      </c>
      <c r="C25" s="1"/>
      <c r="D25" s="1"/>
      <c r="H25" s="1" t="s">
        <v>163</v>
      </c>
      <c r="I25" s="1"/>
      <c r="J25" s="1"/>
      <c r="K25" s="1"/>
      <c r="L25" s="1" t="s">
        <v>47</v>
      </c>
      <c r="M25" s="1"/>
      <c r="N25" s="1"/>
      <c r="Z25" s="54" t="s">
        <v>190</v>
      </c>
    </row>
    <row r="26" spans="2:26" ht="15.75" x14ac:dyDescent="0.25">
      <c r="B26" s="1" t="s">
        <v>46</v>
      </c>
      <c r="C26" s="1"/>
      <c r="D26" s="1"/>
      <c r="H26" s="1" t="s">
        <v>165</v>
      </c>
      <c r="I26" s="1"/>
      <c r="J26" s="1"/>
      <c r="K26" s="1"/>
      <c r="L26" s="1" t="s">
        <v>48</v>
      </c>
      <c r="M26" s="1"/>
      <c r="N26" s="1"/>
      <c r="X26" s="221" t="s">
        <v>85</v>
      </c>
      <c r="Y26" s="395" t="s">
        <v>177</v>
      </c>
      <c r="Z26" s="53" t="s">
        <v>169</v>
      </c>
    </row>
    <row r="27" spans="2:26" ht="15.75" x14ac:dyDescent="0.25">
      <c r="B27" s="1" t="s">
        <v>47</v>
      </c>
      <c r="C27" s="1"/>
      <c r="D27" s="1"/>
      <c r="H27" s="1" t="s">
        <v>166</v>
      </c>
      <c r="I27" s="1"/>
      <c r="J27" s="1"/>
      <c r="K27" s="1"/>
      <c r="L27" s="1" t="s">
        <v>49</v>
      </c>
      <c r="M27" s="1"/>
      <c r="N27" s="1"/>
      <c r="X27" s="221"/>
      <c r="Y27" s="396"/>
      <c r="Z27" s="53" t="s">
        <v>170</v>
      </c>
    </row>
    <row r="28" spans="2:26" ht="15.75" x14ac:dyDescent="0.25">
      <c r="B28" s="1" t="s">
        <v>48</v>
      </c>
      <c r="C28" s="1"/>
      <c r="D28" s="1"/>
      <c r="H28" s="1" t="s">
        <v>167</v>
      </c>
      <c r="I28" s="1"/>
      <c r="J28" s="1"/>
      <c r="K28" s="1"/>
      <c r="L28" s="1" t="s">
        <v>50</v>
      </c>
      <c r="M28" s="1"/>
      <c r="N28" s="1"/>
      <c r="X28" s="221"/>
      <c r="Y28" s="396"/>
      <c r="Z28" s="53" t="s">
        <v>171</v>
      </c>
    </row>
    <row r="29" spans="2:26" ht="15.75" x14ac:dyDescent="0.25">
      <c r="B29" s="1" t="s">
        <v>49</v>
      </c>
      <c r="C29" s="1"/>
      <c r="D29" s="1"/>
      <c r="H29" s="1" t="s">
        <v>168</v>
      </c>
      <c r="I29" s="1"/>
      <c r="J29" s="1"/>
      <c r="K29" s="1"/>
      <c r="L29" s="1"/>
      <c r="M29" s="1"/>
      <c r="N29" s="1"/>
      <c r="X29" s="221"/>
      <c r="Y29" s="396"/>
      <c r="Z29" s="53" t="s">
        <v>172</v>
      </c>
    </row>
    <row r="30" spans="2:26" ht="15.75" x14ac:dyDescent="0.25">
      <c r="B30" s="1" t="s">
        <v>50</v>
      </c>
      <c r="H30" s="1" t="s">
        <v>149</v>
      </c>
      <c r="I30" s="1"/>
      <c r="J30" s="1"/>
      <c r="K30" s="1"/>
      <c r="L30" s="1"/>
      <c r="M30" s="1"/>
      <c r="N30" s="1"/>
      <c r="X30" s="221"/>
      <c r="Y30" s="396"/>
      <c r="Z30" s="53" t="s">
        <v>173</v>
      </c>
    </row>
    <row r="31" spans="2:26" ht="15.75" x14ac:dyDescent="0.25">
      <c r="H31" s="1" t="s">
        <v>169</v>
      </c>
      <c r="I31" s="1"/>
      <c r="J31" s="1"/>
      <c r="K31" s="1"/>
      <c r="L31" s="1"/>
      <c r="M31" s="1"/>
      <c r="N31" s="1"/>
      <c r="X31" s="221"/>
      <c r="Y31" s="396"/>
      <c r="Z31" s="53" t="s">
        <v>174</v>
      </c>
    </row>
    <row r="32" spans="2:26" ht="15.75" customHeight="1" x14ac:dyDescent="0.25">
      <c r="H32" s="1" t="s">
        <v>170</v>
      </c>
      <c r="I32" s="1"/>
      <c r="J32" s="1"/>
      <c r="K32" s="1"/>
      <c r="L32" s="1"/>
      <c r="M32" s="1"/>
      <c r="N32" s="1"/>
      <c r="X32" s="221"/>
      <c r="Y32" s="397"/>
      <c r="Z32" s="53" t="s">
        <v>175</v>
      </c>
    </row>
    <row r="33" spans="2:25" ht="15.75" x14ac:dyDescent="0.25">
      <c r="H33" s="1" t="s">
        <v>171</v>
      </c>
      <c r="I33" s="1"/>
      <c r="J33" s="1"/>
      <c r="K33" s="1"/>
      <c r="L33" s="1"/>
      <c r="M33" s="1"/>
      <c r="N33" s="1"/>
    </row>
    <row r="34" spans="2:25" ht="15.75" x14ac:dyDescent="0.25">
      <c r="H34" s="1" t="s">
        <v>172</v>
      </c>
      <c r="I34" s="1"/>
      <c r="J34" s="1"/>
      <c r="K34" s="1"/>
      <c r="L34" s="1"/>
      <c r="M34" s="1"/>
      <c r="N34" s="1"/>
    </row>
    <row r="35" spans="2:25" ht="15.75" x14ac:dyDescent="0.25">
      <c r="H35" s="1" t="s">
        <v>173</v>
      </c>
      <c r="I35" s="1"/>
      <c r="J35" s="1"/>
      <c r="K35" s="1"/>
      <c r="L35" s="1"/>
      <c r="M35" s="1"/>
      <c r="N35" s="1"/>
    </row>
    <row r="36" spans="2:25" ht="15.75" x14ac:dyDescent="0.25">
      <c r="H36" s="1" t="s">
        <v>174</v>
      </c>
      <c r="I36" s="1"/>
      <c r="J36" s="1"/>
      <c r="K36" s="1"/>
      <c r="L36" s="1"/>
      <c r="M36" s="1"/>
      <c r="N36" s="1"/>
    </row>
    <row r="37" spans="2:25" ht="15.75" customHeight="1" x14ac:dyDescent="0.25">
      <c r="H37" s="1" t="s">
        <v>175</v>
      </c>
      <c r="I37" s="1"/>
      <c r="J37" s="1"/>
      <c r="K37" s="1"/>
      <c r="L37" s="1"/>
      <c r="M37" s="1"/>
      <c r="N37" s="1"/>
    </row>
    <row r="38" spans="2:25" ht="15.75" x14ac:dyDescent="0.25">
      <c r="H38" s="3"/>
      <c r="I38" s="1"/>
      <c r="J38" s="1"/>
      <c r="K38" s="1"/>
      <c r="L38" s="1"/>
      <c r="M38" s="1"/>
      <c r="N38" s="1"/>
    </row>
    <row r="39" spans="2:25" ht="15.75" x14ac:dyDescent="0.25">
      <c r="H39" s="3"/>
      <c r="I39" s="1"/>
      <c r="J39" s="1"/>
      <c r="K39" s="1"/>
      <c r="L39" s="1"/>
      <c r="M39" s="1"/>
      <c r="N39" s="1"/>
      <c r="X39" t="s">
        <v>27</v>
      </c>
      <c r="Y39" s="59" t="s">
        <v>197</v>
      </c>
    </row>
    <row r="40" spans="2:25" ht="15.75" customHeight="1" x14ac:dyDescent="0.25">
      <c r="H40" s="3"/>
      <c r="I40" s="1"/>
      <c r="J40" s="1"/>
      <c r="K40" s="1"/>
      <c r="L40" s="1"/>
      <c r="M40" s="1"/>
      <c r="N40" s="1"/>
      <c r="X40" t="s">
        <v>26</v>
      </c>
      <c r="Y40" s="62" t="s">
        <v>198</v>
      </c>
    </row>
    <row r="41" spans="2:25" ht="15.75" x14ac:dyDescent="0.25">
      <c r="H41" s="3"/>
      <c r="I41" s="1"/>
      <c r="J41" s="1"/>
      <c r="K41" s="1"/>
      <c r="L41" s="1"/>
      <c r="M41" s="1"/>
      <c r="N41" s="1"/>
      <c r="X41" t="s">
        <v>29</v>
      </c>
      <c r="Y41" s="60" t="s">
        <v>199</v>
      </c>
    </row>
    <row r="42" spans="2:25" ht="15.75" x14ac:dyDescent="0.25">
      <c r="H42" s="3"/>
      <c r="I42" s="1"/>
      <c r="J42" s="1"/>
      <c r="K42" s="1"/>
      <c r="L42" s="1"/>
      <c r="M42" s="1"/>
      <c r="N42" s="1"/>
      <c r="X42" t="s">
        <v>30</v>
      </c>
      <c r="Y42" s="61" t="s">
        <v>200</v>
      </c>
    </row>
    <row r="43" spans="2:25" ht="15.75" x14ac:dyDescent="0.25">
      <c r="B43" t="s">
        <v>204</v>
      </c>
      <c r="H43" s="179" t="s">
        <v>332</v>
      </c>
      <c r="I43" s="1"/>
      <c r="J43" s="1"/>
      <c r="K43" s="1"/>
      <c r="L43" s="1"/>
      <c r="M43" s="1"/>
      <c r="N43" s="1"/>
      <c r="X43" t="s">
        <v>28</v>
      </c>
      <c r="Y43" s="59" t="s">
        <v>201</v>
      </c>
    </row>
    <row r="44" spans="2:25" ht="15.75" x14ac:dyDescent="0.25">
      <c r="B44" t="str">
        <f>+'Marco General'!C10</f>
        <v>Divulgación del Patrimonio cultural</v>
      </c>
      <c r="H44" s="179" t="s">
        <v>333</v>
      </c>
      <c r="I44" s="1"/>
      <c r="J44" s="1"/>
      <c r="K44" s="1"/>
      <c r="L44" s="1"/>
      <c r="M44" s="1"/>
      <c r="N44" s="1"/>
    </row>
    <row r="45" spans="2:25" ht="15.75" x14ac:dyDescent="0.25">
      <c r="B45" t="str">
        <f>+'Marco General'!C11</f>
        <v>Gestión de Comunicaciones</v>
      </c>
      <c r="H45" s="179" t="s">
        <v>334</v>
      </c>
    </row>
    <row r="46" spans="2:25" ht="15.75" x14ac:dyDescent="0.25">
      <c r="B46" t="str">
        <f>+'Marco General'!D10</f>
        <v>&lt;Por favor seleccione los procesos asociados a su área&gt;</v>
      </c>
      <c r="H46" s="179" t="s">
        <v>335</v>
      </c>
    </row>
    <row r="47" spans="2:25" ht="15.75" x14ac:dyDescent="0.25">
      <c r="B47" t="str">
        <f>+'Marco General'!D11</f>
        <v>&lt;Por favor seleccione los procesos asociados a su área&gt;</v>
      </c>
      <c r="H47" s="179" t="s">
        <v>336</v>
      </c>
    </row>
    <row r="48" spans="2:25" x14ac:dyDescent="0.25">
      <c r="B48" t="str">
        <f>+'Marco General'!G10</f>
        <v>&lt;Por favor seleccione los procesos asociados a su área&gt;</v>
      </c>
    </row>
    <row r="49" spans="2:26" x14ac:dyDescent="0.25">
      <c r="B49" t="str">
        <f>+'Marco General'!G11</f>
        <v>&lt;Por favor seleccione los procesos asociados a su área&gt;</v>
      </c>
    </row>
    <row r="52" spans="2:26" ht="15" customHeight="1" x14ac:dyDescent="0.25"/>
    <row r="54" spans="2:26" x14ac:dyDescent="0.25">
      <c r="Z54"/>
    </row>
    <row r="55" spans="2:26" x14ac:dyDescent="0.25">
      <c r="Z55"/>
    </row>
    <row r="56" spans="2:26" x14ac:dyDescent="0.25">
      <c r="Z56"/>
    </row>
    <row r="57" spans="2:26" x14ac:dyDescent="0.25">
      <c r="Z57"/>
    </row>
    <row r="58" spans="2:26" x14ac:dyDescent="0.25">
      <c r="Z58"/>
    </row>
  </sheetData>
  <mergeCells count="13">
    <mergeCell ref="B12:D12"/>
    <mergeCell ref="Y12:Y17"/>
    <mergeCell ref="Y19:Y24"/>
    <mergeCell ref="Y26:Y32"/>
    <mergeCell ref="X26:X32"/>
    <mergeCell ref="X12:X17"/>
    <mergeCell ref="X19:X24"/>
    <mergeCell ref="I2:J2"/>
    <mergeCell ref="L2:N2"/>
    <mergeCell ref="X2:X6"/>
    <mergeCell ref="Y2:Y6"/>
    <mergeCell ref="X8:X10"/>
    <mergeCell ref="Y8:Y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15</vt:i4>
      </vt:variant>
    </vt:vector>
  </HeadingPairs>
  <TitlesOfParts>
    <vt:vector size="21" baseType="lpstr">
      <vt:lpstr>Validac Área Obj. Estr. Proy.</vt:lpstr>
      <vt:lpstr>Marco General</vt:lpstr>
      <vt:lpstr>Act. Estrategias</vt:lpstr>
      <vt:lpstr>Act. Gestión y Seguimiento </vt:lpstr>
      <vt:lpstr>Ejemplo Actividades - Component</vt:lpstr>
      <vt:lpstr>Listas</vt:lpstr>
      <vt:lpstr>_ob1</vt:lpstr>
      <vt:lpstr>_ob2</vt:lpstr>
      <vt:lpstr>_ob3</vt:lpstr>
      <vt:lpstr>_ob4</vt:lpstr>
      <vt:lpstr>_ob5</vt:lpstr>
      <vt:lpstr>'Act. Estrategias'!Área_de_impresión</vt:lpstr>
      <vt:lpstr>'Act. Gestión y Seguimiento '!Área_de_impresión</vt:lpstr>
      <vt:lpstr>'Marco General'!Área_de_impresión</vt:lpstr>
      <vt:lpstr>areas</vt:lpstr>
      <vt:lpstr>objetivos</vt:lpstr>
      <vt:lpstr>procesos</vt:lpstr>
      <vt:lpstr>proyectos</vt:lpstr>
      <vt:lpstr>'Act. Estrategias'!Títulos_a_imprimir</vt:lpstr>
      <vt:lpstr>'Act. Gestión y Seguimiento '!Títulos_a_imprimir</vt:lpstr>
      <vt:lpstr>version_poa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Elkin</cp:lastModifiedBy>
  <cp:lastPrinted>2017-04-11T20:20:08Z</cp:lastPrinted>
  <dcterms:created xsi:type="dcterms:W3CDTF">2013-01-04T03:04:50Z</dcterms:created>
  <dcterms:modified xsi:type="dcterms:W3CDTF">2019-01-15T05:06:55Z</dcterms:modified>
</cp:coreProperties>
</file>