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570" windowHeight="9075"/>
  </bookViews>
  <sheets>
    <sheet name="Satisfaccion" sheetId="1" r:id="rId1"/>
    <sheet name="RESULTADOS" sheetId="2" r:id="rId2"/>
  </sheets>
  <externalReferences>
    <externalReference r:id="rId3"/>
  </externalReferences>
  <definedNames>
    <definedName name="ai" localSheetId="0">[1]REGISTRO!$AH$2</definedName>
    <definedName name="ai">[1]REGISTRO!$AH$2</definedName>
    <definedName name="_xlnm.Print_Area" localSheetId="0">Satisfaccion!$A$1:$P$49</definedName>
    <definedName name="ff" localSheetId="0">[1]NOMBRES!#REF!</definedName>
    <definedName name="ff">[1]NOMBRES!#REF!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[1]NOMBRES!#REF!</definedName>
    <definedName name="x" localSheetId="0">[1]NOMBRES!#REF!</definedName>
    <definedName name="x">[1]NOMBRES!#REF!</definedName>
  </definedNames>
  <calcPr calcId="144525"/>
</workbook>
</file>

<file path=xl/calcChain.xml><?xml version="1.0" encoding="utf-8"?>
<calcChain xmlns="http://schemas.openxmlformats.org/spreadsheetml/2006/main">
  <c r="J16" i="1" l="1"/>
  <c r="J17" i="1"/>
  <c r="I16" i="1"/>
  <c r="I17" i="1"/>
  <c r="H16" i="1"/>
  <c r="H17" i="1"/>
  <c r="H37" i="2"/>
  <c r="H34" i="2"/>
  <c r="H45" i="2"/>
  <c r="H42" i="2"/>
  <c r="H53" i="2"/>
  <c r="H50" i="2"/>
  <c r="K57" i="2" l="1"/>
  <c r="J57" i="2"/>
  <c r="L55" i="2"/>
  <c r="H55" i="2"/>
  <c r="L47" i="2"/>
  <c r="L39" i="2"/>
  <c r="L57" i="2" l="1"/>
  <c r="H47" i="2"/>
  <c r="H39" i="2"/>
  <c r="L26" i="2"/>
  <c r="L18" i="2"/>
  <c r="L10" i="2"/>
  <c r="K28" i="2"/>
  <c r="L28" i="2" s="1"/>
  <c r="G17" i="1"/>
  <c r="F17" i="1"/>
  <c r="E17" i="1"/>
  <c r="J28" i="2"/>
  <c r="H24" i="2"/>
  <c r="H21" i="2"/>
  <c r="H16" i="2"/>
  <c r="H13" i="2"/>
  <c r="H8" i="2"/>
  <c r="H5" i="2"/>
  <c r="H10" i="2" l="1"/>
  <c r="E16" i="1" s="1"/>
  <c r="H26" i="2"/>
  <c r="G16" i="1" s="1"/>
  <c r="H18" i="2"/>
  <c r="F16" i="1" s="1"/>
  <c r="P18" i="1" l="1"/>
  <c r="P20" i="1" s="1"/>
  <c r="O18" i="1"/>
  <c r="O20" i="1" s="1"/>
  <c r="N18" i="1"/>
  <c r="N20" i="1" s="1"/>
  <c r="M18" i="1" l="1"/>
  <c r="M20" i="1" s="1"/>
  <c r="L18" i="1" l="1"/>
  <c r="L20" i="1" s="1"/>
  <c r="K18" i="1" l="1"/>
  <c r="K20" i="1" s="1"/>
  <c r="J18" i="1" l="1"/>
  <c r="J20" i="1" s="1"/>
  <c r="E18" i="1"/>
  <c r="G18" i="1"/>
  <c r="G20" i="1" s="1"/>
  <c r="I18" i="1"/>
  <c r="I20" i="1" s="1"/>
  <c r="H18" i="1"/>
  <c r="H20" i="1" s="1"/>
  <c r="F18" i="1" l="1"/>
  <c r="F20" i="1" s="1"/>
  <c r="A22" i="1"/>
  <c r="E20" i="1"/>
</calcChain>
</file>

<file path=xl/sharedStrings.xml><?xml version="1.0" encoding="utf-8"?>
<sst xmlns="http://schemas.openxmlformats.org/spreadsheetml/2006/main" count="181" uniqueCount="113">
  <si>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</si>
  <si>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</si>
  <si>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</si>
  <si>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</si>
  <si>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</si>
  <si>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</si>
  <si>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</si>
  <si>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Subdirección de Gestión Corporativa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</si>
  <si>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</si>
  <si>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</si>
  <si>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</si>
  <si>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</si>
  <si>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</si>
  <si>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</si>
  <si>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</si>
  <si>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</si>
  <si>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</si>
  <si>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</si>
  <si>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</si>
  <si>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</si>
  <si>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</si>
  <si>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</si>
  <si>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</si>
  <si>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</si>
  <si>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</si>
  <si>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</si>
  <si>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</si>
  <si>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</si>
  <si>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</si>
  <si>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</si>
  <si>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</si>
  <si>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</si>
  <si>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</si>
  <si>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</si>
  <si>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</si>
  <si>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</si>
  <si>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</si>
  <si>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</si>
  <si>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</si>
  <si>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</si>
  <si>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</si>
  <si>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</si>
  <si>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</si>
  <si>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</si>
  <si>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</si>
  <si>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</si>
  <si>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</si>
  <si>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</si>
  <si>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</si>
  <si>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</si>
  <si>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</si>
  <si>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</si>
  <si>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</si>
  <si>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</si>
  <si>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</si>
  <si>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</si>
  <si>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</si>
  <si>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</si>
  <si>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</si>
  <si>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</si>
  <si>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</si>
  <si>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</si>
  <si>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</si>
  <si>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</si>
  <si>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</si>
  <si>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</si>
  <si>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</si>
  <si>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</si>
  <si>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</si>
  <si>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</si>
  <si>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</si>
  <si>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</si>
  <si>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</si>
  <si>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</si>
  <si>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</si>
  <si>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</si>
  <si>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</si>
  <si>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</si>
  <si>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</si>
  <si>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</si>
  <si>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</si>
  <si>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</si>
  <si>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</si>
  <si>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</si>
  <si>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</si>
  <si>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</si>
  <si>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</si>
  <si>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</si>
  <si>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</si>
  <si>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MEDICIÓN DE LA SATISFACCIÓN CIUDADANA - ATENCIÓN A LA CIUDADANÍA</t>
  </si>
  <si>
    <t>FS-F5</t>
  </si>
  <si>
    <t xml:space="preserve">* La medición se realizará con base en la valoración que los ciudadanos encuestados hacen de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porcentaje de encuesatados para  indicar la representatividad de la muestra con relación al número de ciudadanos atendidos, información que se tomará del cuadro de registro de atención a la ciudadanía que elabora la persona encargada de la orientación en la sede Palomar del Príncipe. </t>
  </si>
  <si>
    <t>Trimestral</t>
  </si>
  <si>
    <t>Características del servicio:</t>
  </si>
  <si>
    <t>Amabilidad y actitud de servicio</t>
  </si>
  <si>
    <t>Conocimiento para solucionar requerimientos</t>
  </si>
  <si>
    <t>Información brindada en lenguaje claro y comprensible</t>
  </si>
  <si>
    <t>Número de personas que califican EXCELENTE y BUENO</t>
  </si>
  <si>
    <t>PROMEDIO</t>
  </si>
  <si>
    <t>Mes</t>
  </si>
  <si>
    <t>Calidad del servicio:</t>
  </si>
  <si>
    <t>La atención respondió a su necesidad</t>
  </si>
  <si>
    <t>Claridad del procedimiento informado</t>
  </si>
  <si>
    <t>RESULTADO PROMEDIO MES</t>
  </si>
  <si>
    <t>Número de ciudadanos que accedieron al servicio</t>
  </si>
  <si>
    <t>TOTAL DE CIUDADANOS TRIMESTRE I</t>
  </si>
  <si>
    <t>Número de ciudadanos encuestados</t>
  </si>
  <si>
    <t>Porcentaje</t>
  </si>
  <si>
    <t>* En promedio, el 92% de los ciudadanos encuestados durante el trimestre evaluado consideró como "Excelente" y " Buena" la atención recibida. 
* Durante el primer trimestre del año, 616 ciudadanos accedieron a los servicios de asesoría técnica personalizada, consulta en sala de archivo de bienes de interes cultural y de las colecciones del centro de documentación; de los cuales fueron encuestados 247, lo que corresponde al 40%.
Se requiere aumentar el número de personas encuestadas, para lograr una muestra representativa más sólida.</t>
  </si>
  <si>
    <t>SEGUNDO TRIMESTRE DE 2019</t>
  </si>
  <si>
    <t>PRIMER TRIMESTRE DE 2019</t>
  </si>
  <si>
    <t>TOTAL DE CIUDADANOS TRIMESTRE II</t>
  </si>
  <si>
    <t>* En promedio, el 95% de los ciudadanos encuestados durante el segundo trimestre de 2019 consideró como "Excelente" y " Buena" la atención recibida. 
* Durante el segundo trimestre del año, 628 ciudadanos accedieron a los servicios de asesoría técnica personalizada, consulta en sala de archivo de bienes de interes cultural y de las colecciones del centro de documentación; de los cuales fueron encuestados 264, lo que corresponde al 42%.
Si bien este segundo trimestre aumentó en 2 puntos porcentuales el número de personas encuestadas, aún se requiere aumentar este número por encima de 51% para lograr una muestra representativa más sólida.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</si>
</sst>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/>
      <sz val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9" fontId="3" fillId="2" borderId="0" xfId="0" applyNumberFormat="1" applyFont="1" applyFill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center" vertical="center" wrapText="1"/>
    </xf>
    <xf numFmtId="9" fontId="4" fillId="2" borderId="14" xfId="0" applyNumberFormat="1" applyFont="1" applyFill="1" applyBorder="1" applyAlignment="1">
      <alignment horizontal="center" vertical="center" wrapText="1"/>
    </xf>
    <xf numFmtId="9" fontId="4" fillId="2" borderId="10" xfId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0" borderId="0" xfId="2" applyFont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vertical="center"/>
    </xf>
    <xf numFmtId="0" fontId="4" fillId="5" borderId="34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0" xfId="3" applyFont="1" applyFill="1" applyAlignment="1">
      <alignment wrapText="1"/>
    </xf>
    <xf numFmtId="0" fontId="4" fillId="2" borderId="0" xfId="3" applyFont="1" applyFill="1"/>
    <xf numFmtId="9" fontId="4" fillId="0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1" fontId="13" fillId="6" borderId="0" xfId="0" applyNumberFormat="1" applyFont="1" applyFill="1" applyAlignment="1">
      <alignment horizontal="center" vertical="center" wrapText="1"/>
    </xf>
    <xf numFmtId="17" fontId="0" fillId="6" borderId="0" xfId="0" applyNumberFormat="1" applyFill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1" fontId="13" fillId="7" borderId="0" xfId="0" applyNumberFormat="1" applyFont="1" applyFill="1" applyAlignment="1">
      <alignment horizontal="center" vertical="center" wrapText="1"/>
    </xf>
    <xf numFmtId="1" fontId="13" fillId="7" borderId="0" xfId="0" applyNumberFormat="1" applyFont="1" applyFill="1" applyAlignment="1">
      <alignment horizontal="center"/>
    </xf>
    <xf numFmtId="0" fontId="13" fillId="0" borderId="0" xfId="0" applyFont="1"/>
    <xf numFmtId="9" fontId="13" fillId="0" borderId="0" xfId="1" applyFont="1" applyAlignment="1">
      <alignment horizontal="center" vertical="center"/>
    </xf>
    <xf numFmtId="0" fontId="0" fillId="8" borderId="0" xfId="0" applyFill="1"/>
    <xf numFmtId="1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0" fontId="8" fillId="0" borderId="15" xfId="0" applyNumberFormat="1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7" fontId="6" fillId="4" borderId="27" xfId="2" applyNumberFormat="1" applyFont="1" applyFill="1" applyBorder="1" applyAlignment="1">
      <alignment horizontal="center" vertical="center" wrapText="1"/>
    </xf>
    <xf numFmtId="17" fontId="6" fillId="4" borderId="29" xfId="2" applyNumberFormat="1" applyFont="1" applyFill="1" applyBorder="1" applyAlignment="1">
      <alignment horizontal="center" vertical="center" wrapText="1"/>
    </xf>
    <xf numFmtId="17" fontId="6" fillId="4" borderId="30" xfId="2" applyNumberFormat="1" applyFont="1" applyFill="1" applyBorder="1" applyAlignment="1">
      <alignment horizontal="center" vertical="center" wrapText="1"/>
    </xf>
    <xf numFmtId="0" fontId="14" fillId="0" borderId="28" xfId="2" applyFont="1" applyFill="1" applyBorder="1" applyAlignment="1">
      <alignment horizontal="left" vertical="top" wrapText="1"/>
    </xf>
    <xf numFmtId="0" fontId="14" fillId="0" borderId="23" xfId="2" applyFont="1" applyFill="1" applyBorder="1" applyAlignment="1">
      <alignment horizontal="left" vertical="top" wrapText="1"/>
    </xf>
    <xf numFmtId="0" fontId="14" fillId="0" borderId="24" xfId="2" applyFont="1" applyFill="1" applyBorder="1" applyAlignment="1">
      <alignment horizontal="left" vertical="top" wrapText="1"/>
    </xf>
    <xf numFmtId="0" fontId="14" fillId="0" borderId="17" xfId="2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top" wrapText="1"/>
    </xf>
    <xf numFmtId="0" fontId="14" fillId="0" borderId="8" xfId="2" applyFont="1" applyFill="1" applyBorder="1" applyAlignment="1">
      <alignment horizontal="left" vertical="top" wrapText="1"/>
    </xf>
    <xf numFmtId="0" fontId="14" fillId="0" borderId="31" xfId="2" applyFont="1" applyFill="1" applyBorder="1" applyAlignment="1">
      <alignment horizontal="left" vertical="top" wrapText="1"/>
    </xf>
    <xf numFmtId="0" fontId="14" fillId="0" borderId="25" xfId="2" applyFont="1" applyFill="1" applyBorder="1" applyAlignment="1">
      <alignment horizontal="left" vertical="top" wrapText="1"/>
    </xf>
    <xf numFmtId="0" fontId="14" fillId="0" borderId="26" xfId="2" applyFont="1" applyFill="1" applyBorder="1" applyAlignment="1">
      <alignment horizontal="left" vertical="top" wrapText="1"/>
    </xf>
    <xf numFmtId="0" fontId="12" fillId="0" borderId="28" xfId="2" applyFont="1" applyFill="1" applyBorder="1" applyAlignment="1">
      <alignment horizontal="left" vertical="top" wrapText="1"/>
    </xf>
    <xf numFmtId="0" fontId="12" fillId="0" borderId="23" xfId="2" applyFont="1" applyFill="1" applyBorder="1" applyAlignment="1">
      <alignment horizontal="left" vertical="top" wrapText="1"/>
    </xf>
    <xf numFmtId="0" fontId="12" fillId="0" borderId="24" xfId="2" applyFont="1" applyFill="1" applyBorder="1" applyAlignment="1">
      <alignment horizontal="left" vertical="top" wrapText="1"/>
    </xf>
    <xf numFmtId="0" fontId="12" fillId="0" borderId="17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 wrapText="1"/>
    </xf>
    <xf numFmtId="0" fontId="12" fillId="0" borderId="8" xfId="2" applyFont="1" applyFill="1" applyBorder="1" applyAlignment="1">
      <alignment horizontal="left" vertical="top" wrapText="1"/>
    </xf>
    <xf numFmtId="0" fontId="12" fillId="0" borderId="31" xfId="2" applyFont="1" applyFill="1" applyBorder="1" applyAlignment="1">
      <alignment horizontal="left" vertical="top" wrapText="1"/>
    </xf>
    <xf numFmtId="0" fontId="12" fillId="0" borderId="25" xfId="2" applyFont="1" applyFill="1" applyBorder="1" applyAlignment="1">
      <alignment horizontal="left" vertical="top" wrapText="1"/>
    </xf>
    <xf numFmtId="0" fontId="12" fillId="0" borderId="26" xfId="2" applyFont="1" applyFill="1" applyBorder="1" applyAlignment="1">
      <alignment horizontal="left" vertical="top" wrapText="1"/>
    </xf>
    <xf numFmtId="0" fontId="12" fillId="0" borderId="28" xfId="2" applyFont="1" applyFill="1" applyBorder="1" applyAlignment="1">
      <alignment horizontal="center" vertical="top" wrapText="1"/>
    </xf>
    <xf numFmtId="0" fontId="12" fillId="0" borderId="23" xfId="2" applyFont="1" applyFill="1" applyBorder="1" applyAlignment="1">
      <alignment horizontal="center" vertical="top" wrapText="1"/>
    </xf>
    <xf numFmtId="0" fontId="12" fillId="0" borderId="24" xfId="2" applyFont="1" applyFill="1" applyBorder="1" applyAlignment="1">
      <alignment horizontal="center" vertical="top" wrapText="1"/>
    </xf>
    <xf numFmtId="0" fontId="12" fillId="0" borderId="17" xfId="2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horizontal="center" vertical="top" wrapText="1"/>
    </xf>
    <xf numFmtId="17" fontId="6" fillId="4" borderId="9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left" vertical="center"/>
    </xf>
  </cellXfs>
  <cellStyles count="8">
    <cellStyle name="Euro" xfId="4"/>
    <cellStyle name="Normal" xfId="0" builtinId="0"/>
    <cellStyle name="Normal 2" xfId="2"/>
    <cellStyle name="Normal 3" xfId="5"/>
    <cellStyle name="Normal 3 2" xfId="7"/>
    <cellStyle name="Normal_PLANES DE MEJORAMIENTO POR PROCESOS" xfId="3"/>
    <cellStyle name="Porcentaje" xfId="1" builtinId="5"/>
    <cellStyle name="Porcentual 2" xfId="6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Satisfaccion!$C$18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Satisfaccion!$E$18:$P$18</c:f>
              <c:numCache>
                <c:formatCode>0%</c:formatCode>
                <c:ptCount val="12"/>
                <c:pt idx="0">
                  <c:v>0.85925925925925939</c:v>
                </c:pt>
                <c:pt idx="1">
                  <c:v>0.96018518518518503</c:v>
                </c:pt>
                <c:pt idx="2">
                  <c:v>0.93005952380952372</c:v>
                </c:pt>
                <c:pt idx="3">
                  <c:v>0.91218637992831553</c:v>
                </c:pt>
                <c:pt idx="4">
                  <c:v>0.956989247311828</c:v>
                </c:pt>
                <c:pt idx="5">
                  <c:v>0.97222222222222232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Satisfaccion!$C$19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Satisfaccion!$C$20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0.85925925925925939</c:v>
                </c:pt>
                <c:pt idx="1">
                  <c:v>0.96018518518518503</c:v>
                </c:pt>
                <c:pt idx="2">
                  <c:v>0.93005952380952372</c:v>
                </c:pt>
                <c:pt idx="3">
                  <c:v>0.91218637992831553</c:v>
                </c:pt>
                <c:pt idx="4">
                  <c:v>0.956989247311828</c:v>
                </c:pt>
                <c:pt idx="5">
                  <c:v>0.97222222222222232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79008"/>
        <c:axId val="90681344"/>
      </c:lineChart>
      <c:catAx>
        <c:axId val="66779008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068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81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6779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22</xdr:row>
      <xdr:rowOff>89647</xdr:rowOff>
    </xdr:from>
    <xdr:to>
      <xdr:col>13</xdr:col>
      <xdr:colOff>672353</xdr:colOff>
      <xdr:row>29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0</xdr:rowOff>
    </xdr:to>
    <xdr:pic>
      <xdr:nvPicPr>
        <xdr:cNvPr id="3" name="3 Imagen" descr="Descripción: IDPCBY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12</xdr:row>
      <xdr:rowOff>34737</xdr:rowOff>
    </xdr:from>
    <xdr:to>
      <xdr:col>0</xdr:col>
      <xdr:colOff>592109</xdr:colOff>
      <xdr:row>12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12</xdr:row>
      <xdr:rowOff>26502</xdr:rowOff>
    </xdr:from>
    <xdr:to>
      <xdr:col>5</xdr:col>
      <xdr:colOff>404128</xdr:colOff>
      <xdr:row>12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12</xdr:row>
      <xdr:rowOff>46975</xdr:rowOff>
    </xdr:from>
    <xdr:to>
      <xdr:col>11</xdr:col>
      <xdr:colOff>338101</xdr:colOff>
      <xdr:row>12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</xdr:row>
          <xdr:rowOff>114300</xdr:rowOff>
        </xdr:from>
        <xdr:to>
          <xdr:col>5</xdr:col>
          <xdr:colOff>495300</xdr:colOff>
          <xdr:row>4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</xdr:row>
          <xdr:rowOff>495300</xdr:rowOff>
        </xdr:from>
        <xdr:to>
          <xdr:col>5</xdr:col>
          <xdr:colOff>495300</xdr:colOff>
          <xdr:row>4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</xdr:row>
          <xdr:rowOff>28575</xdr:rowOff>
        </xdr:from>
        <xdr:to>
          <xdr:col>15</xdr:col>
          <xdr:colOff>495300</xdr:colOff>
          <xdr:row>4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</xdr:row>
          <xdr:rowOff>514350</xdr:rowOff>
        </xdr:from>
        <xdr:to>
          <xdr:col>15</xdr:col>
          <xdr:colOff>495300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</xdr:row>
          <xdr:rowOff>276225</xdr:rowOff>
        </xdr:from>
        <xdr:to>
          <xdr:col>15</xdr:col>
          <xdr:colOff>485775</xdr:colOff>
          <xdr:row>4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</xdr:row>
          <xdr:rowOff>28575</xdr:rowOff>
        </xdr:from>
        <xdr:to>
          <xdr:col>12</xdr:col>
          <xdr:colOff>495300</xdr:colOff>
          <xdr:row>4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</xdr:row>
          <xdr:rowOff>514350</xdr:rowOff>
        </xdr:from>
        <xdr:to>
          <xdr:col>12</xdr:col>
          <xdr:colOff>495300</xdr:colOff>
          <xdr:row>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CC\Downloads\SGC%20VER01\Sistema%20Gestion%20de%20Calidad_Rev01\Propuestas%20de%20modificaci&#243;n\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3"/>
  <sheetViews>
    <sheetView tabSelected="1" topLeftCell="A16" zoomScale="90" zoomScaleNormal="90" zoomScaleSheetLayoutView="80" workbookViewId="0">
      <selection activeCell="B36" sqref="B36:P38"/>
    </sheetView>
  </sheetViews>
  <sheetFormatPr baseColWidth="10" defaultColWidth="11.42578125" defaultRowHeight="14.25" x14ac:dyDescent="0.2"/>
  <cols>
    <col min="1" max="1" width="13.85546875" style="43" customWidth="1"/>
    <col min="2" max="2" width="13.28515625" style="43" customWidth="1"/>
    <col min="3" max="3" width="12.28515625" style="43" customWidth="1"/>
    <col min="4" max="4" width="10.28515625" style="43" customWidth="1"/>
    <col min="5" max="5" width="10.7109375" style="43" customWidth="1"/>
    <col min="6" max="6" width="10.28515625" style="43" customWidth="1"/>
    <col min="7" max="11" width="10.7109375" style="43" customWidth="1"/>
    <col min="12" max="12" width="12.5703125" style="43" customWidth="1"/>
    <col min="13" max="13" width="11.7109375" style="43" customWidth="1"/>
    <col min="14" max="14" width="10.7109375" style="43" customWidth="1"/>
    <col min="15" max="15" width="11" style="43" customWidth="1"/>
    <col min="16" max="16" width="10.7109375" style="43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62"/>
      <c r="B1" s="63"/>
      <c r="C1" s="66" t="s">
        <v>3</v>
      </c>
      <c r="D1" s="67"/>
      <c r="E1" s="67"/>
      <c r="F1" s="67"/>
      <c r="G1" s="67"/>
      <c r="H1" s="67"/>
      <c r="I1" s="67"/>
      <c r="J1" s="67"/>
      <c r="K1" s="68"/>
      <c r="L1" s="63" t="s">
        <v>0</v>
      </c>
      <c r="M1" s="63"/>
      <c r="N1" s="63" t="s">
        <v>90</v>
      </c>
      <c r="O1" s="63"/>
      <c r="P1" s="72"/>
      <c r="U1" s="1" t="s">
        <v>1</v>
      </c>
      <c r="V1" s="3" t="s">
        <v>2</v>
      </c>
    </row>
    <row r="2" spans="1:25" ht="21" customHeight="1" x14ac:dyDescent="0.2">
      <c r="A2" s="64"/>
      <c r="B2" s="65"/>
      <c r="C2" s="69"/>
      <c r="D2" s="70"/>
      <c r="E2" s="70"/>
      <c r="F2" s="70"/>
      <c r="G2" s="70"/>
      <c r="H2" s="70"/>
      <c r="I2" s="70"/>
      <c r="J2" s="70"/>
      <c r="K2" s="71"/>
      <c r="L2" s="65" t="s">
        <v>4</v>
      </c>
      <c r="M2" s="65"/>
      <c r="N2" s="65">
        <v>4</v>
      </c>
      <c r="O2" s="65"/>
      <c r="P2" s="73"/>
      <c r="U2" s="4" t="s">
        <v>5</v>
      </c>
      <c r="V2" t="s">
        <v>6</v>
      </c>
    </row>
    <row r="3" spans="1:25" ht="12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U3" s="4" t="s">
        <v>8</v>
      </c>
      <c r="V3" t="s">
        <v>9</v>
      </c>
    </row>
    <row r="4" spans="1:25" ht="32.25" customHeight="1" x14ac:dyDescent="0.2">
      <c r="A4" s="74" t="s">
        <v>10</v>
      </c>
      <c r="B4" s="75"/>
      <c r="C4" s="76" t="s">
        <v>89</v>
      </c>
      <c r="D4" s="77"/>
      <c r="E4" s="77"/>
      <c r="F4" s="77"/>
      <c r="G4" s="77"/>
      <c r="H4" s="77"/>
      <c r="I4" s="77"/>
      <c r="J4" s="77"/>
      <c r="K4" s="77"/>
      <c r="L4" s="75" t="s">
        <v>11</v>
      </c>
      <c r="M4" s="75"/>
      <c r="N4" s="78" t="s">
        <v>86</v>
      </c>
      <c r="O4" s="78"/>
      <c r="P4" s="78"/>
      <c r="U4" s="4" t="s">
        <v>13</v>
      </c>
      <c r="V4" t="s">
        <v>14</v>
      </c>
    </row>
    <row r="5" spans="1:25" ht="57.75" customHeight="1" x14ac:dyDescent="0.2">
      <c r="A5" s="8" t="s">
        <v>15</v>
      </c>
      <c r="B5" s="79" t="s">
        <v>7</v>
      </c>
      <c r="C5" s="80"/>
      <c r="D5" s="81"/>
      <c r="E5" s="8" t="s">
        <v>16</v>
      </c>
      <c r="F5" s="9"/>
      <c r="G5" s="8" t="s">
        <v>17</v>
      </c>
      <c r="H5" s="79" t="s">
        <v>18</v>
      </c>
      <c r="I5" s="80"/>
      <c r="J5" s="81"/>
      <c r="K5" s="10" t="s">
        <v>19</v>
      </c>
      <c r="L5" s="11" t="s">
        <v>20</v>
      </c>
      <c r="M5" s="12"/>
      <c r="N5" s="10" t="s">
        <v>21</v>
      </c>
      <c r="O5" s="13" t="s">
        <v>22</v>
      </c>
      <c r="P5" s="14"/>
      <c r="U5" s="4" t="s">
        <v>23</v>
      </c>
      <c r="V5" t="s">
        <v>24</v>
      </c>
    </row>
    <row r="6" spans="1:25" ht="117.75" customHeight="1" x14ac:dyDescent="0.2">
      <c r="A6" s="74" t="s">
        <v>25</v>
      </c>
      <c r="B6" s="75"/>
      <c r="C6" s="82" t="s">
        <v>26</v>
      </c>
      <c r="D6" s="83"/>
      <c r="E6" s="83"/>
      <c r="F6" s="83"/>
      <c r="G6" s="84"/>
      <c r="H6" s="85" t="s">
        <v>27</v>
      </c>
      <c r="I6" s="86"/>
      <c r="J6" s="87"/>
      <c r="K6" s="88" t="s">
        <v>28</v>
      </c>
      <c r="L6" s="89"/>
      <c r="M6" s="89"/>
      <c r="N6" s="89"/>
      <c r="O6" s="89"/>
      <c r="P6" s="90"/>
      <c r="V6" t="s">
        <v>29</v>
      </c>
    </row>
    <row r="7" spans="1:25" ht="25.5" customHeight="1" x14ac:dyDescent="0.2">
      <c r="A7" s="74" t="s">
        <v>30</v>
      </c>
      <c r="B7" s="75"/>
      <c r="C7" s="79" t="s">
        <v>31</v>
      </c>
      <c r="D7" s="80"/>
      <c r="E7" s="80"/>
      <c r="F7" s="80"/>
      <c r="G7" s="81"/>
      <c r="H7" s="75" t="s">
        <v>32</v>
      </c>
      <c r="I7" s="75"/>
      <c r="J7" s="75"/>
      <c r="K7" s="91" t="s">
        <v>31</v>
      </c>
      <c r="L7" s="92"/>
      <c r="M7" s="92"/>
      <c r="N7" s="92"/>
      <c r="O7" s="92"/>
      <c r="P7" s="93"/>
      <c r="V7" t="s">
        <v>33</v>
      </c>
    </row>
    <row r="8" spans="1:25" ht="15.75" customHeight="1" x14ac:dyDescent="0.2">
      <c r="A8" s="96" t="s">
        <v>34</v>
      </c>
      <c r="B8" s="97"/>
      <c r="C8" s="97"/>
      <c r="D8" s="97"/>
      <c r="E8" s="97"/>
      <c r="F8" s="97"/>
      <c r="G8" s="97"/>
      <c r="H8" s="98" t="s">
        <v>35</v>
      </c>
      <c r="I8" s="97"/>
      <c r="J8" s="97"/>
      <c r="K8" s="97"/>
      <c r="L8" s="97"/>
      <c r="M8" s="97"/>
      <c r="N8" s="97"/>
      <c r="O8" s="97"/>
      <c r="P8" s="99"/>
      <c r="V8" t="s">
        <v>36</v>
      </c>
    </row>
    <row r="9" spans="1:25" ht="129.75" customHeight="1" x14ac:dyDescent="0.2">
      <c r="A9" s="100" t="s">
        <v>91</v>
      </c>
      <c r="B9" s="101"/>
      <c r="C9" s="101"/>
      <c r="D9" s="101"/>
      <c r="E9" s="101"/>
      <c r="F9" s="101"/>
      <c r="G9" s="102"/>
      <c r="H9" s="103" t="s">
        <v>37</v>
      </c>
      <c r="I9" s="104"/>
      <c r="J9" s="104"/>
      <c r="K9" s="104"/>
      <c r="L9" s="104"/>
      <c r="M9" s="104"/>
      <c r="N9" s="104"/>
      <c r="O9" s="104"/>
      <c r="P9" s="105"/>
      <c r="V9" t="s">
        <v>33</v>
      </c>
      <c r="X9" s="15"/>
    </row>
    <row r="10" spans="1:25" ht="22.5" customHeight="1" x14ac:dyDescent="0.2">
      <c r="A10" s="106" t="s">
        <v>38</v>
      </c>
      <c r="B10" s="107"/>
      <c r="C10" s="107"/>
      <c r="D10" s="107" t="s">
        <v>39</v>
      </c>
      <c r="E10" s="107"/>
      <c r="F10" s="107"/>
      <c r="G10" s="107"/>
      <c r="H10" s="107"/>
      <c r="I10" s="107"/>
      <c r="J10" s="107"/>
      <c r="K10" s="107" t="s">
        <v>40</v>
      </c>
      <c r="L10" s="107"/>
      <c r="M10" s="107"/>
      <c r="N10" s="107" t="s">
        <v>41</v>
      </c>
      <c r="O10" s="107"/>
      <c r="P10" s="108"/>
      <c r="V10" t="s">
        <v>36</v>
      </c>
    </row>
    <row r="11" spans="1:25" ht="73.5" customHeight="1" x14ac:dyDescent="0.2">
      <c r="A11" s="109" t="s">
        <v>42</v>
      </c>
      <c r="B11" s="80"/>
      <c r="C11" s="81"/>
      <c r="D11" s="110" t="s">
        <v>43</v>
      </c>
      <c r="E11" s="111"/>
      <c r="F11" s="111"/>
      <c r="G11" s="111"/>
      <c r="H11" s="111"/>
      <c r="I11" s="111"/>
      <c r="J11" s="112"/>
      <c r="K11" s="113" t="s">
        <v>92</v>
      </c>
      <c r="L11" s="114"/>
      <c r="M11" s="114"/>
      <c r="N11" s="115" t="s">
        <v>44</v>
      </c>
      <c r="O11" s="116"/>
      <c r="P11" s="117"/>
      <c r="V11" t="s">
        <v>45</v>
      </c>
      <c r="X11" s="15"/>
    </row>
    <row r="12" spans="1:25" ht="17.25" customHeight="1" x14ac:dyDescent="0.2">
      <c r="A12" s="96" t="s">
        <v>46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9"/>
      <c r="V12" t="s">
        <v>47</v>
      </c>
    </row>
    <row r="13" spans="1:25" ht="36" customHeight="1" x14ac:dyDescent="0.2">
      <c r="A13" s="16" t="s">
        <v>48</v>
      </c>
      <c r="B13" s="94" t="s">
        <v>49</v>
      </c>
      <c r="C13" s="94"/>
      <c r="D13" s="94"/>
      <c r="E13" s="94"/>
      <c r="F13" s="17" t="s">
        <v>50</v>
      </c>
      <c r="G13" s="94" t="s">
        <v>51</v>
      </c>
      <c r="H13" s="94"/>
      <c r="I13" s="94"/>
      <c r="J13" s="94"/>
      <c r="K13" s="94"/>
      <c r="L13" s="17" t="s">
        <v>52</v>
      </c>
      <c r="M13" s="94" t="s">
        <v>53</v>
      </c>
      <c r="N13" s="94"/>
      <c r="O13" s="94"/>
      <c r="P13" s="95"/>
      <c r="V13" s="1" t="s">
        <v>54</v>
      </c>
    </row>
    <row r="14" spans="1:25" ht="15" customHeight="1" x14ac:dyDescent="0.2">
      <c r="A14" s="106" t="s">
        <v>55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  <c r="V14" s="1" t="s">
        <v>56</v>
      </c>
      <c r="Y14" s="4"/>
    </row>
    <row r="15" spans="1:25" ht="16.5" customHeight="1" x14ac:dyDescent="0.2">
      <c r="A15" s="106" t="s">
        <v>57</v>
      </c>
      <c r="B15" s="107"/>
      <c r="C15" s="107"/>
      <c r="D15" s="107"/>
      <c r="E15" s="18" t="s">
        <v>58</v>
      </c>
      <c r="F15" s="18" t="s">
        <v>59</v>
      </c>
      <c r="G15" s="18" t="s">
        <v>60</v>
      </c>
      <c r="H15" s="18" t="s">
        <v>61</v>
      </c>
      <c r="I15" s="18" t="s">
        <v>62</v>
      </c>
      <c r="J15" s="18" t="s">
        <v>63</v>
      </c>
      <c r="K15" s="18" t="s">
        <v>64</v>
      </c>
      <c r="L15" s="18" t="s">
        <v>65</v>
      </c>
      <c r="M15" s="18" t="s">
        <v>66</v>
      </c>
      <c r="N15" s="18" t="s">
        <v>67</v>
      </c>
      <c r="O15" s="18" t="s">
        <v>68</v>
      </c>
      <c r="P15" s="19" t="s">
        <v>69</v>
      </c>
      <c r="V15" s="1" t="s">
        <v>70</v>
      </c>
      <c r="Y15" s="4"/>
    </row>
    <row r="16" spans="1:25" ht="40.5" customHeight="1" x14ac:dyDescent="0.2">
      <c r="A16" s="106" t="s">
        <v>87</v>
      </c>
      <c r="B16" s="107"/>
      <c r="C16" s="107"/>
      <c r="D16" s="107"/>
      <c r="E16" s="53">
        <f>+RESULTADOS!H10</f>
        <v>38.666666666666671</v>
      </c>
      <c r="F16" s="53">
        <f>+RESULTADOS!H18</f>
        <v>86.416666666666657</v>
      </c>
      <c r="G16" s="53">
        <f>+RESULTADOS!H26</f>
        <v>104.16666666666666</v>
      </c>
      <c r="H16" s="53">
        <f>+RESULTADOS!H39</f>
        <v>84.833333333333343</v>
      </c>
      <c r="I16" s="53">
        <f>+RESULTADOS!H47</f>
        <v>89</v>
      </c>
      <c r="J16" s="53">
        <f>+RESULTADOS!H55</f>
        <v>75.833333333333343</v>
      </c>
      <c r="K16" s="9"/>
      <c r="L16" s="9"/>
      <c r="M16" s="9"/>
      <c r="N16" s="9"/>
      <c r="O16" s="9"/>
      <c r="P16" s="14"/>
      <c r="S16" s="20">
        <v>0</v>
      </c>
      <c r="V16" s="1" t="s">
        <v>12</v>
      </c>
      <c r="Y16" s="4"/>
    </row>
    <row r="17" spans="1:27" ht="26.25" customHeight="1" x14ac:dyDescent="0.2">
      <c r="A17" s="106" t="s">
        <v>71</v>
      </c>
      <c r="B17" s="107"/>
      <c r="C17" s="107"/>
      <c r="D17" s="107"/>
      <c r="E17" s="9">
        <f>+RESULTADOS!K10</f>
        <v>45</v>
      </c>
      <c r="F17" s="9">
        <f>+RESULTADOS!K18</f>
        <v>90</v>
      </c>
      <c r="G17" s="9">
        <f>+RESULTADOS!K26</f>
        <v>112</v>
      </c>
      <c r="H17" s="9">
        <f>+RESULTADOS!K39</f>
        <v>93</v>
      </c>
      <c r="I17" s="9">
        <f>+RESULTADOS!K47</f>
        <v>93</v>
      </c>
      <c r="J17" s="9">
        <f>+RESULTADOS!K55</f>
        <v>78</v>
      </c>
      <c r="K17" s="9"/>
      <c r="L17" s="9"/>
      <c r="M17" s="9"/>
      <c r="N17" s="9"/>
      <c r="O17" s="9"/>
      <c r="P17" s="14"/>
      <c r="S17" s="20">
        <v>0.69</v>
      </c>
      <c r="V17" s="1" t="s">
        <v>72</v>
      </c>
      <c r="Y17" s="4"/>
    </row>
    <row r="18" spans="1:27" ht="28.5" customHeight="1" x14ac:dyDescent="0.2">
      <c r="A18" s="118" t="s">
        <v>73</v>
      </c>
      <c r="B18" s="119"/>
      <c r="C18" s="107" t="s">
        <v>74</v>
      </c>
      <c r="D18" s="107"/>
      <c r="E18" s="21">
        <f>E16/E17</f>
        <v>0.85925925925925939</v>
      </c>
      <c r="F18" s="21">
        <f t="shared" ref="F18" si="0">F16/F17</f>
        <v>0.96018518518518503</v>
      </c>
      <c r="G18" s="21">
        <f t="shared" ref="G18:P18" si="1">G16/G17</f>
        <v>0.93005952380952372</v>
      </c>
      <c r="H18" s="21">
        <f t="shared" si="1"/>
        <v>0.91218637992831553</v>
      </c>
      <c r="I18" s="21">
        <f t="shared" si="1"/>
        <v>0.956989247311828</v>
      </c>
      <c r="J18" s="21">
        <f t="shared" si="1"/>
        <v>0.97222222222222232</v>
      </c>
      <c r="K18" s="21" t="e">
        <f t="shared" si="1"/>
        <v>#DIV/0!</v>
      </c>
      <c r="L18" s="21" t="e">
        <f t="shared" si="1"/>
        <v>#DIV/0!</v>
      </c>
      <c r="M18" s="21" t="e">
        <f t="shared" si="1"/>
        <v>#DIV/0!</v>
      </c>
      <c r="N18" s="21" t="e">
        <f t="shared" si="1"/>
        <v>#DIV/0!</v>
      </c>
      <c r="O18" s="21" t="e">
        <f t="shared" si="1"/>
        <v>#DIV/0!</v>
      </c>
      <c r="P18" s="21" t="e">
        <f t="shared" si="1"/>
        <v>#DIV/0!</v>
      </c>
      <c r="S18" s="20">
        <v>0.7</v>
      </c>
      <c r="T18" s="20">
        <v>0.89</v>
      </c>
      <c r="V18" s="1" t="s">
        <v>75</v>
      </c>
      <c r="Y18" s="4"/>
    </row>
    <row r="19" spans="1:27" ht="23.25" customHeight="1" x14ac:dyDescent="0.2">
      <c r="A19" s="120"/>
      <c r="B19" s="121"/>
      <c r="C19" s="98" t="s">
        <v>76</v>
      </c>
      <c r="D19" s="124"/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2">
        <v>1</v>
      </c>
      <c r="S19" s="20">
        <v>0.9</v>
      </c>
      <c r="T19" s="20">
        <v>1</v>
      </c>
      <c r="Y19" s="4"/>
    </row>
    <row r="20" spans="1:27" ht="24.75" customHeight="1" x14ac:dyDescent="0.2">
      <c r="A20" s="122"/>
      <c r="B20" s="123"/>
      <c r="C20" s="107" t="s">
        <v>77</v>
      </c>
      <c r="D20" s="107"/>
      <c r="E20" s="23">
        <f t="shared" ref="E20:P20" si="2">E18/E19</f>
        <v>0.85925925925925939</v>
      </c>
      <c r="F20" s="23">
        <f t="shared" si="2"/>
        <v>0.96018518518518503</v>
      </c>
      <c r="G20" s="23">
        <f t="shared" si="2"/>
        <v>0.93005952380952372</v>
      </c>
      <c r="H20" s="23">
        <f t="shared" si="2"/>
        <v>0.91218637992831553</v>
      </c>
      <c r="I20" s="46">
        <f t="shared" si="2"/>
        <v>0.956989247311828</v>
      </c>
      <c r="J20" s="46">
        <f t="shared" si="2"/>
        <v>0.97222222222222232</v>
      </c>
      <c r="K20" s="46" t="e">
        <f t="shared" si="2"/>
        <v>#DIV/0!</v>
      </c>
      <c r="L20" s="46" t="e">
        <f t="shared" si="2"/>
        <v>#DIV/0!</v>
      </c>
      <c r="M20" s="46" t="e">
        <f t="shared" si="2"/>
        <v>#DIV/0!</v>
      </c>
      <c r="N20" s="46" t="e">
        <f t="shared" si="2"/>
        <v>#DIV/0!</v>
      </c>
      <c r="O20" s="46" t="e">
        <f t="shared" si="2"/>
        <v>#DIV/0!</v>
      </c>
      <c r="P20" s="46" t="e">
        <f t="shared" si="2"/>
        <v>#DIV/0!</v>
      </c>
      <c r="Y20" s="4"/>
    </row>
    <row r="21" spans="1:27" ht="12.75" customHeight="1" x14ac:dyDescent="0.2">
      <c r="A21" s="96" t="s">
        <v>78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9"/>
    </row>
    <row r="22" spans="1:27" ht="16.5" customHeight="1" x14ac:dyDescent="0.2">
      <c r="A22" s="125" t="str">
        <f>C4</f>
        <v>MEDICIÓN DE LA SATISFACCIÓN CIUDADANA - ATENCIÓN A LA CIUDADANÍA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7"/>
    </row>
    <row r="23" spans="1:27" ht="34.5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27" ht="34.5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27" ht="34.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27" ht="34.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"/>
      <c r="M26" s="6"/>
      <c r="N26" s="6"/>
      <c r="O26" s="6"/>
      <c r="P26" s="7"/>
      <c r="W26" s="128"/>
      <c r="X26" s="128"/>
      <c r="Y26" s="128"/>
      <c r="Z26" s="128"/>
      <c r="AA26" s="128"/>
    </row>
    <row r="27" spans="1:27" ht="34.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</row>
    <row r="28" spans="1:27" ht="30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27" ht="34.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7" ht="27.75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</row>
    <row r="31" spans="1:27" ht="5.25" customHeight="1" x14ac:dyDescent="0.2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R31" s="1"/>
    </row>
    <row r="32" spans="1:27" s="38" customFormat="1" ht="18" customHeight="1" x14ac:dyDescent="0.2">
      <c r="A32" s="37" t="s">
        <v>79</v>
      </c>
      <c r="B32" s="129" t="s">
        <v>88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1"/>
    </row>
    <row r="33" spans="1:16" s="38" customFormat="1" ht="8.25" customHeight="1" x14ac:dyDescent="0.2">
      <c r="A33" s="132" t="s">
        <v>80</v>
      </c>
      <c r="B33" s="135" t="s">
        <v>108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s="38" customFormat="1" ht="6" customHeight="1" x14ac:dyDescent="0.2">
      <c r="A34" s="133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</row>
    <row r="35" spans="1:16" s="38" customFormat="1" ht="51" customHeight="1" x14ac:dyDescent="0.2">
      <c r="A35" s="134"/>
      <c r="B35" s="141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3"/>
    </row>
    <row r="36" spans="1:16" s="38" customFormat="1" ht="23.25" customHeight="1" x14ac:dyDescent="0.2">
      <c r="A36" s="132" t="s">
        <v>81</v>
      </c>
      <c r="B36" s="135" t="s">
        <v>112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</row>
    <row r="37" spans="1:16" s="38" customFormat="1" ht="24" customHeight="1" x14ac:dyDescent="0.2">
      <c r="A37" s="133"/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</row>
    <row r="38" spans="1:16" s="38" customFormat="1" ht="31.5" customHeight="1" x14ac:dyDescent="0.2">
      <c r="A38" s="134"/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</row>
    <row r="39" spans="1:16" s="38" customFormat="1" ht="12" customHeight="1" x14ac:dyDescent="0.2">
      <c r="A39" s="132" t="s">
        <v>82</v>
      </c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6"/>
    </row>
    <row r="40" spans="1:16" s="38" customFormat="1" ht="12.75" customHeight="1" x14ac:dyDescent="0.2">
      <c r="A40" s="133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9"/>
    </row>
    <row r="41" spans="1:16" s="38" customFormat="1" ht="30" customHeight="1" x14ac:dyDescent="0.2">
      <c r="A41" s="134"/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2"/>
    </row>
    <row r="42" spans="1:16" s="38" customFormat="1" ht="23.25" hidden="1" customHeight="1" x14ac:dyDescent="0.2">
      <c r="A42" s="132" t="s">
        <v>82</v>
      </c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5"/>
    </row>
    <row r="43" spans="1:16" s="38" customFormat="1" ht="23.25" hidden="1" customHeight="1" x14ac:dyDescent="0.2">
      <c r="A43" s="133"/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</row>
    <row r="44" spans="1:16" s="38" customFormat="1" ht="33.75" customHeight="1" x14ac:dyDescent="0.2">
      <c r="A44" s="132" t="s">
        <v>83</v>
      </c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6"/>
    </row>
    <row r="45" spans="1:16" s="38" customFormat="1" ht="19.5" customHeight="1" x14ac:dyDescent="0.2">
      <c r="A45" s="133"/>
      <c r="B45" s="1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9"/>
    </row>
    <row r="46" spans="1:16" s="38" customFormat="1" ht="6" customHeight="1" x14ac:dyDescent="0.2">
      <c r="A46" s="134"/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2"/>
    </row>
    <row r="47" spans="1:16" s="38" customFormat="1" ht="12.75" customHeight="1" x14ac:dyDescent="0.2">
      <c r="A47" s="159" t="s">
        <v>84</v>
      </c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6"/>
    </row>
    <row r="48" spans="1:16" s="38" customFormat="1" ht="54" customHeight="1" x14ac:dyDescent="0.2">
      <c r="A48" s="159"/>
      <c r="B48" s="147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9"/>
    </row>
    <row r="49" spans="1:18" ht="18" hidden="1" customHeight="1" thickBot="1" x14ac:dyDescent="0.25">
      <c r="A49" s="39"/>
      <c r="B49" s="40"/>
      <c r="C49" s="40"/>
      <c r="D49" s="40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  <c r="R49" s="1"/>
    </row>
    <row r="54" spans="1:18" ht="24" customHeight="1" x14ac:dyDescent="0.2">
      <c r="A54" s="160" t="s">
        <v>85</v>
      </c>
      <c r="B54" s="160"/>
    </row>
    <row r="261" spans="4:18" x14ac:dyDescent="0.2">
      <c r="E261" s="44"/>
      <c r="F261" s="44"/>
      <c r="R261" s="1"/>
    </row>
    <row r="262" spans="4:18" x14ac:dyDescent="0.2">
      <c r="E262" s="44"/>
      <c r="F262" s="44"/>
      <c r="R262" s="1"/>
    </row>
    <row r="263" spans="4:18" x14ac:dyDescent="0.2">
      <c r="E263" s="44"/>
      <c r="F263" s="44"/>
      <c r="R263" s="1"/>
    </row>
    <row r="264" spans="4:18" x14ac:dyDescent="0.2">
      <c r="E264" s="44"/>
      <c r="F264" s="44"/>
      <c r="R264" s="1"/>
    </row>
    <row r="265" spans="4:18" x14ac:dyDescent="0.2">
      <c r="E265" s="44"/>
      <c r="F265" s="44"/>
      <c r="R265" s="1"/>
    </row>
    <row r="266" spans="4:18" x14ac:dyDescent="0.2">
      <c r="E266" s="44"/>
      <c r="F266" s="44"/>
      <c r="R266" s="1"/>
    </row>
    <row r="267" spans="4:18" ht="15" customHeight="1" x14ac:dyDescent="0.2">
      <c r="D267" s="45"/>
      <c r="E267" s="44"/>
      <c r="F267" s="44"/>
      <c r="R267" s="1"/>
    </row>
    <row r="268" spans="4:18" x14ac:dyDescent="0.2">
      <c r="D268" s="45"/>
      <c r="E268" s="44"/>
      <c r="F268" s="44"/>
      <c r="R268" s="1"/>
    </row>
    <row r="270" spans="4:18" ht="21.75" customHeight="1" x14ac:dyDescent="0.2">
      <c r="R270" s="1"/>
    </row>
    <row r="271" spans="4:18" ht="18.75" customHeight="1" x14ac:dyDescent="0.2">
      <c r="R271" s="1"/>
    </row>
    <row r="272" spans="4:18" ht="25.5" customHeight="1" x14ac:dyDescent="0.2">
      <c r="R272" s="1"/>
    </row>
    <row r="273" spans="18:18" ht="23.25" customHeight="1" x14ac:dyDescent="0.2">
      <c r="R273" s="1"/>
    </row>
  </sheetData>
  <dataConsolidate/>
  <mergeCells count="61">
    <mergeCell ref="A44:A46"/>
    <mergeCell ref="B44:P46"/>
    <mergeCell ref="A47:A48"/>
    <mergeCell ref="B47:P48"/>
    <mergeCell ref="A54:B54"/>
    <mergeCell ref="A36:A38"/>
    <mergeCell ref="B36:P38"/>
    <mergeCell ref="A39:A41"/>
    <mergeCell ref="B39:P41"/>
    <mergeCell ref="A42:A43"/>
    <mergeCell ref="B42:P43"/>
    <mergeCell ref="A21:P21"/>
    <mergeCell ref="A22:P22"/>
    <mergeCell ref="W26:AA26"/>
    <mergeCell ref="B32:P32"/>
    <mergeCell ref="A33:A35"/>
    <mergeCell ref="B33:P35"/>
    <mergeCell ref="A14:P14"/>
    <mergeCell ref="A15:D15"/>
    <mergeCell ref="A16:D16"/>
    <mergeCell ref="A17:D17"/>
    <mergeCell ref="A18:B20"/>
    <mergeCell ref="C18:D18"/>
    <mergeCell ref="C19:D19"/>
    <mergeCell ref="C20:D20"/>
    <mergeCell ref="B13:E13"/>
    <mergeCell ref="G13:K13"/>
    <mergeCell ref="M13:P13"/>
    <mergeCell ref="A8:G8"/>
    <mergeCell ref="H8:P8"/>
    <mergeCell ref="A9:G9"/>
    <mergeCell ref="H9:P9"/>
    <mergeCell ref="A10:C10"/>
    <mergeCell ref="D10:J10"/>
    <mergeCell ref="K10:M10"/>
    <mergeCell ref="N10:P10"/>
    <mergeCell ref="A11:C11"/>
    <mergeCell ref="D11:J11"/>
    <mergeCell ref="K11:M11"/>
    <mergeCell ref="N11:P11"/>
    <mergeCell ref="A12:P12"/>
    <mergeCell ref="A6:B6"/>
    <mergeCell ref="C6:G6"/>
    <mergeCell ref="H6:J6"/>
    <mergeCell ref="K6:P6"/>
    <mergeCell ref="A7:B7"/>
    <mergeCell ref="C7:G7"/>
    <mergeCell ref="H7:J7"/>
    <mergeCell ref="K7:P7"/>
    <mergeCell ref="A4:B4"/>
    <mergeCell ref="C4:K4"/>
    <mergeCell ref="L4:M4"/>
    <mergeCell ref="N4:P4"/>
    <mergeCell ref="B5:D5"/>
    <mergeCell ref="H5:J5"/>
    <mergeCell ref="A1:B2"/>
    <mergeCell ref="L1:M1"/>
    <mergeCell ref="L2:M2"/>
    <mergeCell ref="C1:K2"/>
    <mergeCell ref="N1:P1"/>
    <mergeCell ref="N2:P2"/>
  </mergeCells>
  <conditionalFormatting sqref="E20:P20">
    <cfRule type="cellIs" dxfId="3" priority="3" stopIfTrue="1" operator="lessThan">
      <formula>$S$17</formula>
    </cfRule>
    <cfRule type="cellIs" dxfId="2" priority="4" stopIfTrue="1" operator="between">
      <formula>$S$18</formula>
      <formula>$T$18</formula>
    </cfRule>
    <cfRule type="cellIs" dxfId="1" priority="5" stopIfTrue="1" operator="between">
      <formula>$S$19</formula>
      <formula>$T$19</formula>
    </cfRule>
  </conditionalFormatting>
  <conditionalFormatting sqref="S16">
    <cfRule type="expression" dxfId="0" priority="1">
      <formula>$S$16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count="1">
    <dataValidation type="list" allowBlank="1" showInputMessage="1" showErrorMessage="1" sqref="B5">
      <formula1>$U$1:$U$6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4</xdr:row>
                    <xdr:rowOff>114300</xdr:rowOff>
                  </from>
                  <to>
                    <xdr:col>5</xdr:col>
                    <xdr:colOff>495300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4</xdr:row>
                    <xdr:rowOff>495300</xdr:rowOff>
                  </from>
                  <to>
                    <xdr:col>5</xdr:col>
                    <xdr:colOff>495300</xdr:colOff>
                    <xdr:row>4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4</xdr:row>
                    <xdr:rowOff>28575</xdr:rowOff>
                  </from>
                  <to>
                    <xdr:col>15</xdr:col>
                    <xdr:colOff>495300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4</xdr:row>
                    <xdr:rowOff>514350</xdr:rowOff>
                  </from>
                  <to>
                    <xdr:col>15</xdr:col>
                    <xdr:colOff>495300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4</xdr:row>
                    <xdr:rowOff>276225</xdr:rowOff>
                  </from>
                  <to>
                    <xdr:col>15</xdr:col>
                    <xdr:colOff>485775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4</xdr:row>
                    <xdr:rowOff>28575</xdr:rowOff>
                  </from>
                  <to>
                    <xdr:col>12</xdr:col>
                    <xdr:colOff>495300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4</xdr:row>
                    <xdr:rowOff>514350</xdr:rowOff>
                  </from>
                  <to>
                    <xdr:col>12</xdr:col>
                    <xdr:colOff>495300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28" zoomScale="80" zoomScaleNormal="80" workbookViewId="0">
      <selection activeCell="L57" sqref="L57"/>
    </sheetView>
  </sheetViews>
  <sheetFormatPr baseColWidth="10" defaultRowHeight="12.75" x14ac:dyDescent="0.2"/>
  <cols>
    <col min="1" max="1" width="8" style="47" customWidth="1"/>
    <col min="2" max="2" width="11.42578125" style="47"/>
    <col min="3" max="3" width="16" customWidth="1"/>
    <col min="4" max="4" width="28.7109375" customWidth="1"/>
    <col min="5" max="7" width="20.7109375" customWidth="1"/>
    <col min="8" max="8" width="14.5703125" customWidth="1"/>
    <col min="9" max="9" width="2.28515625" customWidth="1"/>
    <col min="10" max="10" width="18.5703125" style="54" customWidth="1"/>
    <col min="11" max="11" width="16.85546875" customWidth="1"/>
  </cols>
  <sheetData>
    <row r="1" spans="1:12" s="60" customFormat="1" x14ac:dyDescent="0.2">
      <c r="A1" s="161" t="s">
        <v>110</v>
      </c>
      <c r="B1" s="161"/>
      <c r="C1" s="161"/>
      <c r="D1" s="161"/>
    </row>
    <row r="2" spans="1:12" x14ac:dyDescent="0.2">
      <c r="C2" s="48"/>
      <c r="D2" s="48"/>
      <c r="E2" s="48"/>
      <c r="F2" s="48"/>
      <c r="G2" s="48"/>
      <c r="H2" s="48"/>
      <c r="K2" s="48"/>
    </row>
    <row r="3" spans="1:12" x14ac:dyDescent="0.2">
      <c r="B3" s="47" t="s">
        <v>99</v>
      </c>
      <c r="C3" s="48"/>
      <c r="D3" s="48" t="s">
        <v>35</v>
      </c>
      <c r="E3" s="48"/>
      <c r="F3" s="48"/>
      <c r="G3" s="48"/>
      <c r="H3" s="48"/>
      <c r="K3" s="48"/>
    </row>
    <row r="4" spans="1:12" ht="51" x14ac:dyDescent="0.2">
      <c r="A4" s="47">
        <v>1</v>
      </c>
      <c r="B4" s="52">
        <v>43466</v>
      </c>
      <c r="C4" s="48" t="s">
        <v>106</v>
      </c>
      <c r="D4" s="48" t="s">
        <v>93</v>
      </c>
      <c r="E4" s="48" t="s">
        <v>94</v>
      </c>
      <c r="F4" s="48" t="s">
        <v>95</v>
      </c>
      <c r="G4" s="48" t="s">
        <v>96</v>
      </c>
      <c r="H4" s="48" t="s">
        <v>98</v>
      </c>
      <c r="J4" s="55" t="s">
        <v>104</v>
      </c>
      <c r="K4" s="48" t="s">
        <v>106</v>
      </c>
      <c r="L4" s="48" t="s">
        <v>107</v>
      </c>
    </row>
    <row r="5" spans="1:12" ht="25.5" x14ac:dyDescent="0.2">
      <c r="C5" s="48"/>
      <c r="D5" s="48" t="s">
        <v>97</v>
      </c>
      <c r="E5" s="49">
        <v>42</v>
      </c>
      <c r="F5" s="49">
        <v>40</v>
      </c>
      <c r="G5" s="49">
        <v>39</v>
      </c>
      <c r="H5" s="49">
        <f>SUM(E5:G5)/3</f>
        <v>40.333333333333336</v>
      </c>
      <c r="K5" s="48"/>
    </row>
    <row r="6" spans="1:12" x14ac:dyDescent="0.2">
      <c r="C6" s="48"/>
      <c r="D6" s="48"/>
      <c r="E6" s="48"/>
      <c r="F6" s="48"/>
      <c r="G6" s="48"/>
      <c r="H6" s="48"/>
      <c r="K6" s="48"/>
    </row>
    <row r="7" spans="1:12" ht="38.25" x14ac:dyDescent="0.2">
      <c r="C7" s="48"/>
      <c r="D7" s="48" t="s">
        <v>100</v>
      </c>
      <c r="E7" s="48" t="s">
        <v>101</v>
      </c>
      <c r="F7" s="48" t="s">
        <v>102</v>
      </c>
      <c r="G7" s="48"/>
      <c r="H7" s="48"/>
      <c r="K7" s="48"/>
    </row>
    <row r="8" spans="1:12" ht="25.5" x14ac:dyDescent="0.2">
      <c r="C8" s="48"/>
      <c r="D8" s="48" t="s">
        <v>97</v>
      </c>
      <c r="E8" s="49">
        <v>36</v>
      </c>
      <c r="F8" s="49">
        <v>38</v>
      </c>
      <c r="G8" s="49"/>
      <c r="H8" s="49">
        <f>SUM(E8:F8)/2</f>
        <v>37</v>
      </c>
      <c r="K8" s="48"/>
    </row>
    <row r="9" spans="1:12" x14ac:dyDescent="0.2">
      <c r="C9" s="48"/>
      <c r="D9" s="48"/>
      <c r="E9" s="48"/>
      <c r="F9" s="48"/>
      <c r="G9" s="48"/>
      <c r="H9" s="48"/>
      <c r="K9" s="48"/>
    </row>
    <row r="10" spans="1:12" x14ac:dyDescent="0.2">
      <c r="C10" s="50"/>
      <c r="D10" s="50" t="s">
        <v>103</v>
      </c>
      <c r="E10" s="50"/>
      <c r="F10" s="50"/>
      <c r="G10" s="50"/>
      <c r="H10" s="51">
        <f>SUM(H5:H8)/2</f>
        <v>38.666666666666671</v>
      </c>
      <c r="I10" s="49"/>
      <c r="J10" s="56">
        <v>144</v>
      </c>
      <c r="K10" s="50">
        <v>45</v>
      </c>
      <c r="L10" s="59">
        <f>+K10/J10</f>
        <v>0.3125</v>
      </c>
    </row>
    <row r="12" spans="1:12" ht="38.25" x14ac:dyDescent="0.2">
      <c r="A12" s="47">
        <v>2</v>
      </c>
      <c r="B12" s="52">
        <v>43497</v>
      </c>
      <c r="C12" s="48"/>
      <c r="D12" s="48" t="s">
        <v>93</v>
      </c>
      <c r="E12" s="48" t="s">
        <v>94</v>
      </c>
      <c r="F12" s="48" t="s">
        <v>95</v>
      </c>
      <c r="G12" s="48" t="s">
        <v>96</v>
      </c>
      <c r="H12" s="48" t="s">
        <v>98</v>
      </c>
      <c r="K12" s="48"/>
    </row>
    <row r="13" spans="1:12" ht="25.5" x14ac:dyDescent="0.2">
      <c r="C13" s="48"/>
      <c r="D13" s="48" t="s">
        <v>97</v>
      </c>
      <c r="E13" s="49">
        <v>89</v>
      </c>
      <c r="F13" s="49">
        <v>85</v>
      </c>
      <c r="G13" s="49">
        <v>88</v>
      </c>
      <c r="H13" s="49">
        <f>SUM(E13:G13)/3</f>
        <v>87.333333333333329</v>
      </c>
      <c r="K13" s="48"/>
    </row>
    <row r="14" spans="1:12" x14ac:dyDescent="0.2">
      <c r="C14" s="48"/>
      <c r="D14" s="48"/>
      <c r="E14" s="48"/>
      <c r="F14" s="48"/>
      <c r="G14" s="48"/>
      <c r="H14" s="48"/>
      <c r="K14" s="48"/>
    </row>
    <row r="15" spans="1:12" ht="38.25" x14ac:dyDescent="0.2">
      <c r="C15" s="48"/>
      <c r="D15" s="48" t="s">
        <v>100</v>
      </c>
      <c r="E15" s="48" t="s">
        <v>101</v>
      </c>
      <c r="F15" s="48" t="s">
        <v>102</v>
      </c>
      <c r="G15" s="48"/>
      <c r="H15" s="48"/>
      <c r="K15" s="48"/>
    </row>
    <row r="16" spans="1:12" ht="25.5" x14ac:dyDescent="0.2">
      <c r="C16" s="48"/>
      <c r="D16" s="48" t="s">
        <v>97</v>
      </c>
      <c r="E16" s="49">
        <v>85</v>
      </c>
      <c r="F16" s="49">
        <v>86</v>
      </c>
      <c r="G16" s="49"/>
      <c r="H16" s="49">
        <f>SUM(E16:F16)/2</f>
        <v>85.5</v>
      </c>
      <c r="K16" s="48"/>
    </row>
    <row r="17" spans="1:12" x14ac:dyDescent="0.2">
      <c r="C17" s="48"/>
      <c r="D17" s="48"/>
      <c r="E17" s="48"/>
      <c r="F17" s="48"/>
      <c r="G17" s="48"/>
      <c r="H17" s="48"/>
      <c r="K17" s="48"/>
    </row>
    <row r="18" spans="1:12" x14ac:dyDescent="0.2">
      <c r="C18" s="50"/>
      <c r="D18" s="50" t="s">
        <v>103</v>
      </c>
      <c r="E18" s="50"/>
      <c r="F18" s="50"/>
      <c r="G18" s="50"/>
      <c r="H18" s="51">
        <f>SUM(H13:H16)/2</f>
        <v>86.416666666666657</v>
      </c>
      <c r="J18" s="56">
        <v>256</v>
      </c>
      <c r="K18" s="50">
        <v>90</v>
      </c>
      <c r="L18" s="59">
        <f>+K18/J18</f>
        <v>0.3515625</v>
      </c>
    </row>
    <row r="20" spans="1:12" ht="38.25" x14ac:dyDescent="0.2">
      <c r="A20" s="47">
        <v>3</v>
      </c>
      <c r="B20" s="52">
        <v>43525</v>
      </c>
      <c r="C20" s="48"/>
      <c r="D20" s="48" t="s">
        <v>93</v>
      </c>
      <c r="E20" s="48" t="s">
        <v>94</v>
      </c>
      <c r="F20" s="48" t="s">
        <v>95</v>
      </c>
      <c r="G20" s="48" t="s">
        <v>96</v>
      </c>
      <c r="H20" s="48" t="s">
        <v>98</v>
      </c>
      <c r="K20" s="48"/>
    </row>
    <row r="21" spans="1:12" ht="25.5" x14ac:dyDescent="0.2">
      <c r="C21" s="48"/>
      <c r="D21" s="48" t="s">
        <v>97</v>
      </c>
      <c r="E21" s="49">
        <v>110</v>
      </c>
      <c r="F21" s="49">
        <v>111</v>
      </c>
      <c r="G21" s="49">
        <v>104</v>
      </c>
      <c r="H21" s="49">
        <f>SUM(E21:G21)/3</f>
        <v>108.33333333333333</v>
      </c>
      <c r="K21" s="48"/>
    </row>
    <row r="22" spans="1:12" x14ac:dyDescent="0.2">
      <c r="C22" s="48"/>
      <c r="D22" s="48"/>
      <c r="E22" s="48"/>
      <c r="F22" s="48"/>
      <c r="G22" s="48"/>
      <c r="H22" s="48"/>
      <c r="K22" s="48"/>
    </row>
    <row r="23" spans="1:12" ht="38.25" x14ac:dyDescent="0.2">
      <c r="C23" s="48"/>
      <c r="D23" s="48" t="s">
        <v>100</v>
      </c>
      <c r="E23" s="48" t="s">
        <v>101</v>
      </c>
      <c r="F23" s="48" t="s">
        <v>102</v>
      </c>
      <c r="G23" s="48"/>
      <c r="H23" s="48"/>
      <c r="K23" s="48"/>
    </row>
    <row r="24" spans="1:12" ht="25.5" x14ac:dyDescent="0.2">
      <c r="C24" s="48"/>
      <c r="D24" s="48" t="s">
        <v>97</v>
      </c>
      <c r="E24" s="49">
        <v>100</v>
      </c>
      <c r="F24" s="49">
        <v>100</v>
      </c>
      <c r="G24" s="49"/>
      <c r="H24" s="49">
        <f>SUM(E24:F24)/2</f>
        <v>100</v>
      </c>
      <c r="K24" s="48"/>
    </row>
    <row r="25" spans="1:12" x14ac:dyDescent="0.2">
      <c r="C25" s="48"/>
      <c r="D25" s="48"/>
      <c r="E25" s="48"/>
      <c r="F25" s="48"/>
      <c r="G25" s="48"/>
      <c r="H25" s="48"/>
      <c r="K25" s="48"/>
    </row>
    <row r="26" spans="1:12" x14ac:dyDescent="0.2">
      <c r="C26" s="50"/>
      <c r="D26" s="50" t="s">
        <v>103</v>
      </c>
      <c r="E26" s="50"/>
      <c r="F26" s="50"/>
      <c r="G26" s="50"/>
      <c r="H26" s="51">
        <f>SUM(H21:H24)/2</f>
        <v>104.16666666666666</v>
      </c>
      <c r="J26" s="56">
        <v>216</v>
      </c>
      <c r="K26" s="50">
        <v>112</v>
      </c>
      <c r="L26" s="59">
        <f>+K26/J26</f>
        <v>0.51851851851851849</v>
      </c>
    </row>
    <row r="28" spans="1:12" x14ac:dyDescent="0.2">
      <c r="G28" s="58" t="s">
        <v>105</v>
      </c>
      <c r="J28" s="57">
        <f>SUM(J10:J26)</f>
        <v>616</v>
      </c>
      <c r="K28" s="50">
        <f>SUM(K10:K26)</f>
        <v>247</v>
      </c>
      <c r="L28" s="59">
        <f>+K28/J28</f>
        <v>0.40097402597402598</v>
      </c>
    </row>
    <row r="30" spans="1:12" s="60" customFormat="1" x14ac:dyDescent="0.2">
      <c r="A30" s="161" t="s">
        <v>109</v>
      </c>
      <c r="B30" s="161"/>
      <c r="C30" s="161"/>
      <c r="D30" s="161"/>
    </row>
    <row r="32" spans="1:12" x14ac:dyDescent="0.2">
      <c r="B32" s="47" t="s">
        <v>99</v>
      </c>
      <c r="C32" s="48"/>
      <c r="D32" s="48" t="s">
        <v>35</v>
      </c>
      <c r="E32" s="48"/>
      <c r="F32" s="48"/>
      <c r="G32" s="48"/>
      <c r="H32" s="48"/>
      <c r="K32" s="48"/>
    </row>
    <row r="33" spans="1:12" ht="51" x14ac:dyDescent="0.2">
      <c r="A33" s="47">
        <v>1</v>
      </c>
      <c r="B33" s="52">
        <v>43556</v>
      </c>
      <c r="C33" s="48" t="s">
        <v>106</v>
      </c>
      <c r="D33" s="48" t="s">
        <v>93</v>
      </c>
      <c r="E33" s="48" t="s">
        <v>94</v>
      </c>
      <c r="F33" s="48" t="s">
        <v>95</v>
      </c>
      <c r="G33" s="48" t="s">
        <v>96</v>
      </c>
      <c r="H33" s="48" t="s">
        <v>98</v>
      </c>
      <c r="J33" s="55" t="s">
        <v>104</v>
      </c>
      <c r="K33" s="48" t="s">
        <v>106</v>
      </c>
      <c r="L33" s="48" t="s">
        <v>107</v>
      </c>
    </row>
    <row r="34" spans="1:12" ht="25.5" x14ac:dyDescent="0.2">
      <c r="C34" s="48"/>
      <c r="D34" s="48" t="s">
        <v>97</v>
      </c>
      <c r="E34" s="49">
        <v>90</v>
      </c>
      <c r="F34" s="49">
        <v>86</v>
      </c>
      <c r="G34" s="49">
        <v>87</v>
      </c>
      <c r="H34" s="49">
        <f>SUM(E34:G34)/3</f>
        <v>87.666666666666671</v>
      </c>
      <c r="K34" s="48"/>
    </row>
    <row r="35" spans="1:12" x14ac:dyDescent="0.2">
      <c r="C35" s="48"/>
      <c r="D35" s="48"/>
      <c r="E35" s="48"/>
      <c r="F35" s="48"/>
      <c r="G35" s="48"/>
      <c r="H35" s="48"/>
      <c r="K35" s="48"/>
    </row>
    <row r="36" spans="1:12" ht="38.25" x14ac:dyDescent="0.2">
      <c r="C36" s="48"/>
      <c r="D36" s="48" t="s">
        <v>100</v>
      </c>
      <c r="E36" s="48" t="s">
        <v>101</v>
      </c>
      <c r="F36" s="48" t="s">
        <v>102</v>
      </c>
      <c r="G36" s="48"/>
      <c r="H36" s="48"/>
      <c r="K36" s="48"/>
    </row>
    <row r="37" spans="1:12" ht="25.5" x14ac:dyDescent="0.2">
      <c r="C37" s="48"/>
      <c r="D37" s="48" t="s">
        <v>97</v>
      </c>
      <c r="E37" s="49">
        <v>84</v>
      </c>
      <c r="F37" s="49">
        <v>80</v>
      </c>
      <c r="G37" s="49"/>
      <c r="H37" s="49">
        <f>SUM(E37:G37)/2</f>
        <v>82</v>
      </c>
      <c r="K37" s="48"/>
    </row>
    <row r="38" spans="1:12" x14ac:dyDescent="0.2">
      <c r="C38" s="48"/>
      <c r="D38" s="48"/>
      <c r="E38" s="48"/>
      <c r="F38" s="48"/>
      <c r="G38" s="48"/>
      <c r="H38" s="48"/>
      <c r="K38" s="48"/>
    </row>
    <row r="39" spans="1:12" x14ac:dyDescent="0.2">
      <c r="C39" s="50"/>
      <c r="D39" s="50" t="s">
        <v>103</v>
      </c>
      <c r="E39" s="50"/>
      <c r="F39" s="50"/>
      <c r="G39" s="50"/>
      <c r="H39" s="51">
        <f>SUM(H34:H37)/2</f>
        <v>84.833333333333343</v>
      </c>
      <c r="I39" s="49"/>
      <c r="J39" s="56">
        <v>192</v>
      </c>
      <c r="K39" s="50">
        <v>93</v>
      </c>
      <c r="L39" s="59">
        <f>+K39/J39</f>
        <v>0.484375</v>
      </c>
    </row>
    <row r="41" spans="1:12" ht="38.25" x14ac:dyDescent="0.2">
      <c r="A41" s="47">
        <v>2</v>
      </c>
      <c r="B41" s="52">
        <v>43586</v>
      </c>
      <c r="C41" s="48"/>
      <c r="D41" s="48" t="s">
        <v>93</v>
      </c>
      <c r="E41" s="48" t="s">
        <v>94</v>
      </c>
      <c r="F41" s="48" t="s">
        <v>95</v>
      </c>
      <c r="G41" s="48" t="s">
        <v>96</v>
      </c>
      <c r="H41" s="48" t="s">
        <v>98</v>
      </c>
      <c r="K41" s="48"/>
    </row>
    <row r="42" spans="1:12" ht="25.5" x14ac:dyDescent="0.2">
      <c r="C42" s="48"/>
      <c r="D42" s="48" t="s">
        <v>97</v>
      </c>
      <c r="E42" s="49">
        <v>91</v>
      </c>
      <c r="F42" s="49">
        <v>89</v>
      </c>
      <c r="G42" s="49">
        <v>90</v>
      </c>
      <c r="H42" s="49">
        <f>SUM(E42:G42)/3</f>
        <v>90</v>
      </c>
      <c r="K42" s="48"/>
    </row>
    <row r="43" spans="1:12" x14ac:dyDescent="0.2">
      <c r="C43" s="48"/>
      <c r="D43" s="48"/>
      <c r="E43" s="48"/>
      <c r="F43" s="48"/>
      <c r="G43" s="48"/>
      <c r="H43" s="48"/>
      <c r="K43" s="48"/>
    </row>
    <row r="44" spans="1:12" ht="38.25" x14ac:dyDescent="0.2">
      <c r="C44" s="48"/>
      <c r="D44" s="48" t="s">
        <v>100</v>
      </c>
      <c r="E44" s="48" t="s">
        <v>101</v>
      </c>
      <c r="F44" s="48" t="s">
        <v>102</v>
      </c>
      <c r="G44" s="48"/>
      <c r="H44" s="48"/>
      <c r="K44" s="48"/>
    </row>
    <row r="45" spans="1:12" ht="25.5" x14ac:dyDescent="0.2">
      <c r="C45" s="48"/>
      <c r="D45" s="48" t="s">
        <v>97</v>
      </c>
      <c r="E45" s="49">
        <v>88</v>
      </c>
      <c r="F45" s="49">
        <v>88</v>
      </c>
      <c r="G45" s="49"/>
      <c r="H45" s="49">
        <f>SUM(E45:G45)/2</f>
        <v>88</v>
      </c>
      <c r="K45" s="48"/>
    </row>
    <row r="46" spans="1:12" x14ac:dyDescent="0.2">
      <c r="C46" s="48"/>
      <c r="D46" s="48"/>
      <c r="E46" s="48"/>
      <c r="F46" s="48"/>
      <c r="G46" s="48"/>
      <c r="H46" s="48"/>
      <c r="K46" s="48"/>
    </row>
    <row r="47" spans="1:12" x14ac:dyDescent="0.2">
      <c r="C47" s="50"/>
      <c r="D47" s="50" t="s">
        <v>103</v>
      </c>
      <c r="E47" s="50"/>
      <c r="F47" s="50"/>
      <c r="G47" s="50"/>
      <c r="H47" s="51">
        <f>SUM(H42:H45)/2</f>
        <v>89</v>
      </c>
      <c r="J47" s="56">
        <v>231</v>
      </c>
      <c r="K47" s="50">
        <v>93</v>
      </c>
      <c r="L47" s="59">
        <f>+K47/J47</f>
        <v>0.40259740259740262</v>
      </c>
    </row>
    <row r="49" spans="1:13" ht="38.25" x14ac:dyDescent="0.2">
      <c r="A49" s="47">
        <v>3</v>
      </c>
      <c r="B49" s="52">
        <v>43617</v>
      </c>
      <c r="C49" s="48"/>
      <c r="D49" s="48" t="s">
        <v>93</v>
      </c>
      <c r="E49" s="48" t="s">
        <v>94</v>
      </c>
      <c r="F49" s="48" t="s">
        <v>95</v>
      </c>
      <c r="G49" s="48" t="s">
        <v>96</v>
      </c>
      <c r="H49" s="48" t="s">
        <v>98</v>
      </c>
      <c r="K49" s="48"/>
    </row>
    <row r="50" spans="1:13" ht="25.5" x14ac:dyDescent="0.2">
      <c r="C50" s="48"/>
      <c r="D50" s="48" t="s">
        <v>97</v>
      </c>
      <c r="E50" s="49">
        <v>76</v>
      </c>
      <c r="F50" s="49">
        <v>75</v>
      </c>
      <c r="G50" s="49">
        <v>76</v>
      </c>
      <c r="H50" s="49">
        <f>SUM(E50:G50)/3</f>
        <v>75.666666666666671</v>
      </c>
      <c r="K50" s="48"/>
    </row>
    <row r="51" spans="1:13" x14ac:dyDescent="0.2">
      <c r="C51" s="48"/>
      <c r="D51" s="48"/>
      <c r="E51" s="48"/>
      <c r="F51" s="48"/>
      <c r="G51" s="48"/>
      <c r="H51" s="48"/>
      <c r="K51" s="48"/>
    </row>
    <row r="52" spans="1:13" ht="38.25" x14ac:dyDescent="0.2">
      <c r="C52" s="48"/>
      <c r="D52" s="48" t="s">
        <v>100</v>
      </c>
      <c r="E52" s="48" t="s">
        <v>101</v>
      </c>
      <c r="F52" s="48" t="s">
        <v>102</v>
      </c>
      <c r="G52" s="48"/>
      <c r="H52" s="48"/>
      <c r="K52" s="48"/>
    </row>
    <row r="53" spans="1:13" ht="25.5" x14ac:dyDescent="0.2">
      <c r="C53" s="48"/>
      <c r="D53" s="48" t="s">
        <v>97</v>
      </c>
      <c r="E53" s="49">
        <v>76</v>
      </c>
      <c r="F53" s="49">
        <v>76</v>
      </c>
      <c r="G53" s="49"/>
      <c r="H53" s="49">
        <f>SUM(E53:G53)/2</f>
        <v>76</v>
      </c>
      <c r="K53" s="48"/>
    </row>
    <row r="54" spans="1:13" x14ac:dyDescent="0.2">
      <c r="C54" s="48"/>
      <c r="D54" s="48"/>
      <c r="E54" s="48"/>
      <c r="F54" s="48"/>
      <c r="G54" s="48"/>
      <c r="H54" s="48"/>
      <c r="K54" s="48"/>
    </row>
    <row r="55" spans="1:13" x14ac:dyDescent="0.2">
      <c r="C55" s="50"/>
      <c r="D55" s="50" t="s">
        <v>103</v>
      </c>
      <c r="E55" s="50"/>
      <c r="F55" s="50"/>
      <c r="G55" s="50"/>
      <c r="H55" s="51">
        <f>SUM(H50:H53)/2</f>
        <v>75.833333333333343</v>
      </c>
      <c r="J55" s="56">
        <v>205</v>
      </c>
      <c r="K55" s="50">
        <v>78</v>
      </c>
      <c r="L55" s="59">
        <f>+K55/J55</f>
        <v>0.38048780487804879</v>
      </c>
      <c r="M55" s="61"/>
    </row>
    <row r="57" spans="1:13" x14ac:dyDescent="0.2">
      <c r="G57" s="58" t="s">
        <v>111</v>
      </c>
      <c r="J57" s="57">
        <f>SUM(J39:J55)</f>
        <v>628</v>
      </c>
      <c r="K57" s="50">
        <f>SUM(K39:K55)</f>
        <v>264</v>
      </c>
      <c r="L57" s="59">
        <f>+K57/J57</f>
        <v>0.42038216560509556</v>
      </c>
    </row>
  </sheetData>
  <mergeCells count="2">
    <mergeCell ref="A30:D30"/>
    <mergeCell ref="A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RESULTADOS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Angela Castro</cp:lastModifiedBy>
  <cp:lastPrinted>2018-01-12T14:05:06Z</cp:lastPrinted>
  <dcterms:created xsi:type="dcterms:W3CDTF">2017-11-27T13:54:59Z</dcterms:created>
  <dcterms:modified xsi:type="dcterms:W3CDTF">2019-07-11T14:54:59Z</dcterms:modified>
</cp:coreProperties>
</file>