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quintanilla\Documents\IDPC 2018\CONTRATO 161 - 2018\161-2018 - ACT 4 - ENE\FORMULACION POA 2018\"/>
    </mc:Choice>
  </mc:AlternateContent>
  <bookViews>
    <workbookView xWindow="0" yWindow="0" windowWidth="20490" windowHeight="7455" tabRatio="672" firstSheet="1" activeTab="3"/>
  </bookViews>
  <sheets>
    <sheet name="Validac Área Obj. Estr. Proy." sheetId="8" state="hidden" r:id="rId1"/>
    <sheet name="Marco General" sheetId="4" r:id="rId2"/>
    <sheet name="Act. Estrategias" sheetId="9" r:id="rId3"/>
    <sheet name="Act. Gestión y Seguimiento " sheetId="3" r:id="rId4"/>
    <sheet name="Ejemplo Actividades - Component" sheetId="10" state="hidden" r:id="rId5"/>
    <sheet name="Listas" sheetId="11" state="hidden" r:id="rId6"/>
  </sheets>
  <definedNames>
    <definedName name="_xlnm._FilterDatabase" localSheetId="0" hidden="1">'Validac Área Obj. Estr. Proy.'!$A$1:$F$37</definedName>
    <definedName name="_ob1">Listas!$Z$8:$Z$10</definedName>
    <definedName name="_ob2">Listas!$Z$2:$Z$6</definedName>
    <definedName name="_ob3">Listas!$Z$26:$Z$32</definedName>
    <definedName name="_ob4">Listas!$Z$12:$Z$17</definedName>
    <definedName name="_ob5">Listas!$Z$19:$Z$24</definedName>
    <definedName name="_xlnm.Print_Area" localSheetId="2">'Act. Estrategias'!$A$1:$AA$114</definedName>
    <definedName name="_xlnm.Print_Area" localSheetId="3">'Act. Gestión y Seguimiento '!$A$1:$AA$43</definedName>
    <definedName name="_xlnm.Print_Area" localSheetId="1">'Marco General'!$A$1:$I$88</definedName>
    <definedName name="areas">Listas!$B$3:$B$8</definedName>
    <definedName name="objetivos">Listas!$L$3:$L$8</definedName>
    <definedName name="procesos">Listas!$B$13:$B$30</definedName>
    <definedName name="proyectos">Listas!$H$3:$H$8</definedName>
    <definedName name="_xlnm.Print_Titles" localSheetId="2">'Act. Estrategias'!$1:$24</definedName>
    <definedName name="_xlnm.Print_Titles" localSheetId="3">'Act. Gestión y Seguimiento '!$1:$5</definedName>
    <definedName name="version_poa">Listas!$H$43:$H$47</definedName>
  </definedNames>
  <calcPr calcId="152511"/>
  <customWorkbookViews>
    <customWorkbookView name="Pablo Balcazar - Vista personalizada" guid="{A767BCD9-8FBC-4938-A6D4-0A3B64020C4E}" mergeInterval="0" personalView="1" maximized="1" windowWidth="1362" windowHeight="542" activeSheetId="1"/>
    <customWorkbookView name="Sandra Patricia Mendoza - Vista personalizada" guid="{D9B40DA0-B413-411A-9237-1FBA75E7A677}" mergeInterval="0" personalView="1" maximized="1" windowWidth="1676" windowHeight="825" activeSheetId="1"/>
    <customWorkbookView name="Patricia helena Baracaldo Otero - Vista personalizada" guid="{E7C90F82-67F6-4585-8F4B-3B987650867D}" mergeInterval="0" personalView="1" maximized="1" xWindow="-8" yWindow="-8" windowWidth="1382" windowHeight="744" activeSheetId="1"/>
    <customWorkbookView name="natalia.martinez - Vista personalizada" guid="{5600F029-3B47-4FF1-9D61-ECBDBE0F23F0}" mergeInterval="0" personalView="1" maximized="1" xWindow="1" yWindow="1" windowWidth="1676" windowHeight="916" activeSheetId="1"/>
    <customWorkbookView name="María Alejandra - Vista personalizada" guid="{EE57F9CB-2872-414C-B734-58B3F264B441}" mergeInterval="0" personalView="1" maximized="1" xWindow="1" yWindow="1" windowWidth="1366" windowHeight="498" activeSheetId="1"/>
  </customWorkbookViews>
</workbook>
</file>

<file path=xl/calcChain.xml><?xml version="1.0" encoding="utf-8"?>
<calcChain xmlns="http://schemas.openxmlformats.org/spreadsheetml/2006/main">
  <c r="R59" i="9" l="1"/>
  <c r="O59" i="9"/>
  <c r="R58" i="9"/>
  <c r="L56" i="9"/>
  <c r="O57" i="9"/>
  <c r="Y51" i="9"/>
  <c r="X51" i="9"/>
  <c r="Y52" i="9"/>
  <c r="X52" i="9"/>
  <c r="Y50" i="9"/>
  <c r="X50" i="9"/>
  <c r="Y49" i="9"/>
  <c r="X49" i="9"/>
  <c r="Z52" i="9" l="1"/>
  <c r="Z51" i="9"/>
  <c r="Z50" i="9"/>
  <c r="Z49" i="9"/>
  <c r="X66" i="9" l="1"/>
  <c r="Y66" i="9"/>
  <c r="Z66" i="9" l="1"/>
  <c r="F14" i="4" l="1"/>
  <c r="X21" i="3" l="1"/>
  <c r="Y21" i="3"/>
  <c r="X22" i="3"/>
  <c r="Y22" i="3"/>
  <c r="Y20" i="3"/>
  <c r="X20" i="3"/>
  <c r="Z21" i="3" l="1"/>
  <c r="Z22" i="3"/>
  <c r="Z20" i="3"/>
  <c r="E109" i="9"/>
  <c r="Y33" i="3" l="1"/>
  <c r="X33" i="3"/>
  <c r="Y18" i="3"/>
  <c r="X18" i="3"/>
  <c r="Y17" i="3"/>
  <c r="X17" i="3"/>
  <c r="Y15" i="3"/>
  <c r="X15" i="3"/>
  <c r="Z17" i="3" l="1"/>
  <c r="Z15" i="3"/>
  <c r="Z33" i="3"/>
  <c r="Z18" i="3"/>
  <c r="Y14" i="3"/>
  <c r="X14" i="3"/>
  <c r="Z14" i="3" l="1"/>
  <c r="Y39" i="3"/>
  <c r="X39" i="3"/>
  <c r="Y38" i="3"/>
  <c r="X38" i="3"/>
  <c r="Y37" i="3"/>
  <c r="X37" i="3"/>
  <c r="Y36" i="3"/>
  <c r="X36" i="3"/>
  <c r="Y35" i="3"/>
  <c r="X35" i="3"/>
  <c r="Y34" i="3"/>
  <c r="X34" i="3"/>
  <c r="Y19" i="3"/>
  <c r="X19" i="3"/>
  <c r="Y16" i="3"/>
  <c r="X16" i="3"/>
  <c r="Y32" i="3"/>
  <c r="X32" i="3"/>
  <c r="Y31" i="3"/>
  <c r="X31" i="3"/>
  <c r="Z31" i="3" l="1"/>
  <c r="Z19" i="3"/>
  <c r="Z36" i="3"/>
  <c r="Z39" i="3"/>
  <c r="Z38" i="3"/>
  <c r="Z37" i="3"/>
  <c r="Z16" i="3"/>
  <c r="Z35" i="3"/>
  <c r="Z34" i="3"/>
  <c r="Z32" i="3"/>
  <c r="Y30" i="3"/>
  <c r="X30" i="3"/>
  <c r="X13" i="3"/>
  <c r="X28" i="3"/>
  <c r="Y29" i="3"/>
  <c r="X29" i="3"/>
  <c r="Y13" i="3"/>
  <c r="Y12" i="3"/>
  <c r="X12" i="3"/>
  <c r="E110" i="9"/>
  <c r="X48" i="9"/>
  <c r="Y48" i="9"/>
  <c r="X53" i="9"/>
  <c r="Y53" i="9"/>
  <c r="X54" i="9"/>
  <c r="Y54" i="9"/>
  <c r="Y11" i="3"/>
  <c r="X11" i="3"/>
  <c r="Z54" i="9" l="1"/>
  <c r="Z30" i="3"/>
  <c r="Z48" i="9"/>
  <c r="Z13" i="3"/>
  <c r="Z29" i="3"/>
  <c r="Z12" i="3"/>
  <c r="Z53" i="9"/>
  <c r="Z11" i="3"/>
  <c r="AA23" i="3" s="1"/>
  <c r="E108" i="9" l="1"/>
  <c r="E106" i="9"/>
  <c r="E111" i="9" l="1"/>
  <c r="Y90" i="9"/>
  <c r="X90" i="9"/>
  <c r="Y59" i="9"/>
  <c r="X59" i="9"/>
  <c r="Y67" i="9"/>
  <c r="X67" i="9"/>
  <c r="X81" i="9"/>
  <c r="Y81" i="9"/>
  <c r="X73" i="9"/>
  <c r="Y73" i="9"/>
  <c r="X74" i="9"/>
  <c r="Y74" i="9"/>
  <c r="X75" i="9"/>
  <c r="Y75" i="9"/>
  <c r="Y58" i="9"/>
  <c r="X58" i="9"/>
  <c r="Y56" i="9"/>
  <c r="X56" i="9"/>
  <c r="C11" i="9"/>
  <c r="C26" i="9" s="1"/>
  <c r="Y105" i="9"/>
  <c r="X105" i="9"/>
  <c r="Y104" i="9"/>
  <c r="X104" i="9"/>
  <c r="Y98" i="9"/>
  <c r="X98" i="9"/>
  <c r="Y97" i="9"/>
  <c r="X97" i="9"/>
  <c r="B49" i="11"/>
  <c r="B48" i="11"/>
  <c r="B47" i="11"/>
  <c r="B46" i="11"/>
  <c r="B45" i="11"/>
  <c r="B44" i="11"/>
  <c r="Y91" i="9"/>
  <c r="X91" i="9"/>
  <c r="Y89" i="9"/>
  <c r="X89" i="9"/>
  <c r="Y88" i="9"/>
  <c r="X88" i="9"/>
  <c r="Y82" i="9"/>
  <c r="X82" i="9"/>
  <c r="Y60" i="9"/>
  <c r="X60" i="9"/>
  <c r="Y57" i="9"/>
  <c r="X57" i="9"/>
  <c r="Y55" i="9"/>
  <c r="X55" i="9"/>
  <c r="Y42" i="9"/>
  <c r="X42" i="9"/>
  <c r="J8" i="9"/>
  <c r="J7" i="9"/>
  <c r="C9" i="9"/>
  <c r="C8" i="9"/>
  <c r="C7" i="9"/>
  <c r="Y28" i="3"/>
  <c r="Y36" i="9"/>
  <c r="X36" i="9"/>
  <c r="Y30" i="9"/>
  <c r="X30" i="9"/>
  <c r="T8" i="9"/>
  <c r="F13" i="4"/>
  <c r="T7" i="9" s="1"/>
  <c r="E8" i="4"/>
  <c r="C19" i="9"/>
  <c r="C100" i="9" s="1"/>
  <c r="C20" i="9"/>
  <c r="C21" i="9"/>
  <c r="C22" i="9"/>
  <c r="C23" i="9"/>
  <c r="C24" i="9"/>
  <c r="C18" i="9"/>
  <c r="C93" i="9" s="1"/>
  <c r="O12" i="9"/>
  <c r="C62" i="9" s="1"/>
  <c r="O13" i="9"/>
  <c r="C69" i="9" s="1"/>
  <c r="O14" i="9"/>
  <c r="C77" i="9" s="1"/>
  <c r="O15" i="9"/>
  <c r="C84" i="9" s="1"/>
  <c r="O16" i="9"/>
  <c r="O11" i="9"/>
  <c r="C44" i="9" s="1"/>
  <c r="C12" i="9"/>
  <c r="C32" i="9" s="1"/>
  <c r="C13" i="9"/>
  <c r="C38" i="9" s="1"/>
  <c r="C14" i="9"/>
  <c r="C15" i="9"/>
  <c r="C16" i="9"/>
  <c r="N5" i="3"/>
  <c r="N4" i="3"/>
  <c r="C4" i="3"/>
  <c r="E39" i="4"/>
  <c r="E40" i="4"/>
  <c r="E41" i="4"/>
  <c r="E42" i="4"/>
  <c r="E43" i="4"/>
  <c r="E44" i="4"/>
  <c r="E45" i="4"/>
  <c r="E38" i="4"/>
  <c r="E30" i="4"/>
  <c r="E31" i="4"/>
  <c r="E32" i="4"/>
  <c r="E33" i="4"/>
  <c r="E34" i="4"/>
  <c r="E35" i="4"/>
  <c r="E36" i="4"/>
  <c r="E29" i="4"/>
  <c r="E21" i="4"/>
  <c r="E22" i="4"/>
  <c r="E23" i="4"/>
  <c r="E24" i="4"/>
  <c r="E25" i="4"/>
  <c r="E26" i="4"/>
  <c r="E27" i="4"/>
  <c r="E20" i="4"/>
  <c r="C4" i="9"/>
  <c r="C2" i="9"/>
  <c r="C1" i="9"/>
  <c r="C2" i="3"/>
  <c r="C1" i="3"/>
  <c r="Z55" i="9" l="1"/>
  <c r="Z105" i="9"/>
  <c r="Z58" i="9"/>
  <c r="Z73" i="9"/>
  <c r="Z28" i="3"/>
  <c r="AA40" i="3" s="1"/>
  <c r="Z42" i="9"/>
  <c r="AA43" i="9" s="1"/>
  <c r="Z89" i="9"/>
  <c r="Z57" i="9"/>
  <c r="Z36" i="9"/>
  <c r="AA37" i="9" s="1"/>
  <c r="Z88" i="9"/>
  <c r="Z91" i="9"/>
  <c r="Z97" i="9"/>
  <c r="Z98" i="9"/>
  <c r="Z104" i="9"/>
  <c r="AA106" i="9" s="1"/>
  <c r="Z56" i="9"/>
  <c r="Z75" i="9"/>
  <c r="Z90" i="9"/>
  <c r="Z30" i="9"/>
  <c r="AA31" i="9" s="1"/>
  <c r="Z81" i="9"/>
  <c r="AA83" i="9" s="1"/>
  <c r="Z59" i="9"/>
  <c r="Z60" i="9"/>
  <c r="Z82" i="9"/>
  <c r="Z74" i="9"/>
  <c r="Z67" i="9"/>
  <c r="AA68" i="9" s="1"/>
  <c r="AA61" i="9" l="1"/>
  <c r="AA92" i="9"/>
  <c r="AA76" i="9"/>
  <c r="AA99" i="9"/>
  <c r="AA107" i="9" s="1"/>
  <c r="H48" i="4" s="1"/>
</calcChain>
</file>

<file path=xl/comments1.xml><?xml version="1.0" encoding="utf-8"?>
<comments xmlns="http://schemas.openxmlformats.org/spreadsheetml/2006/main">
  <authors>
    <author>idpc</author>
  </authors>
  <commentList>
    <comment ref="F20" authorId="0" shapeId="0">
      <text>
        <r>
          <rPr>
            <b/>
            <sz val="9"/>
            <color indexed="81"/>
            <rFont val="Tahoma"/>
            <family val="2"/>
          </rPr>
          <t>IDPC:</t>
        </r>
        <r>
          <rPr>
            <sz val="9"/>
            <color indexed="81"/>
            <rFont val="Tahoma"/>
            <family val="2"/>
          </rPr>
          <t xml:space="preserve">
Antes de desplegar la lista seleccione primero los objetivos estratégicos por favor</t>
        </r>
      </text>
    </comment>
    <comment ref="F29" authorId="0" shapeId="0">
      <text>
        <r>
          <rPr>
            <b/>
            <sz val="9"/>
            <color indexed="81"/>
            <rFont val="Tahoma"/>
            <family val="2"/>
          </rPr>
          <t xml:space="preserve">IDPC:
</t>
        </r>
        <r>
          <rPr>
            <sz val="9"/>
            <color indexed="81"/>
            <rFont val="Tahoma"/>
            <family val="2"/>
          </rPr>
          <t>Antes de desplegar la lista seleccione primero los objetivos estratégicos por favor</t>
        </r>
      </text>
    </comment>
    <comment ref="F38" authorId="0" shapeId="0">
      <text>
        <r>
          <rPr>
            <b/>
            <sz val="9"/>
            <color indexed="81"/>
            <rFont val="Tahoma"/>
            <family val="2"/>
          </rPr>
          <t xml:space="preserve">IDPC:
</t>
        </r>
        <r>
          <rPr>
            <sz val="9"/>
            <color indexed="81"/>
            <rFont val="Tahoma"/>
            <family val="2"/>
          </rPr>
          <t>Antes de desplegar la lista seleccione primero los objetivos estratégicos por favor</t>
        </r>
      </text>
    </comment>
  </commentList>
</comments>
</file>

<file path=xl/sharedStrings.xml><?xml version="1.0" encoding="utf-8"?>
<sst xmlns="http://schemas.openxmlformats.org/spreadsheetml/2006/main" count="1140" uniqueCount="422">
  <si>
    <t>VIGENCIA PLAN OPERATIVO:</t>
  </si>
  <si>
    <t>DEPENDENCIA RESPONSABLE:</t>
  </si>
  <si>
    <t>Subdirección de Intervención</t>
  </si>
  <si>
    <t>COMPONENTE</t>
  </si>
  <si>
    <t>PRIMER TRIMESTRE</t>
  </si>
  <si>
    <t>SEGUNDO TRIMESTRE</t>
  </si>
  <si>
    <t>TERCER TRIMESTRE</t>
  </si>
  <si>
    <t>CUARTO TRIMESTRE</t>
  </si>
  <si>
    <t>PORCENTAJE  ACUMULADO DE CUMPLIMIENTO</t>
  </si>
  <si>
    <t>Ejec</t>
  </si>
  <si>
    <t>Prog</t>
  </si>
  <si>
    <t xml:space="preserve">(Describa la evidencia en cumplimiento de la meta) </t>
  </si>
  <si>
    <t>Código</t>
  </si>
  <si>
    <t>Versión</t>
  </si>
  <si>
    <t>PROCESOS ASOCIADOS</t>
  </si>
  <si>
    <t>PROYECTOS DE INVERSIÓN ASOCIADOS</t>
  </si>
  <si>
    <t>ACTIVIDAD</t>
  </si>
  <si>
    <t>RESPONSABLE</t>
  </si>
  <si>
    <t>FECHA</t>
  </si>
  <si>
    <t>INICIAL</t>
  </si>
  <si>
    <t>FINAL</t>
  </si>
  <si>
    <t>Avance Cualitativo</t>
  </si>
  <si>
    <t xml:space="preserve">EVIDENCIAS RESULTADO
</t>
  </si>
  <si>
    <t>EQUIPO RESPONSABLE</t>
  </si>
  <si>
    <t>% PONDERADO</t>
  </si>
  <si>
    <t>OBJETIVOS ESTRATÉGICOS (2016 - 2020)</t>
  </si>
  <si>
    <t>Objetivo estratégico 1: Fomentar la apropiación social del patrimonio cultural tangible e intangible.</t>
  </si>
  <si>
    <t>Objetivo estratégico 2: Gestionar la recuperación de Bienes y Sectores de Interés Cultural en el Distrito Capital.</t>
  </si>
  <si>
    <t>Objetivo estratégico 3: Promover la inversión pública y privada con el fin de garantizar la sostenibilidad del patrimonio cultural.</t>
  </si>
  <si>
    <t>Objetivo estratégico 4: Divulgar los valores de patrimonio cultural en todo el Distrito Capital.</t>
  </si>
  <si>
    <t>Objetivo estratégico 5: Fortalecer la gestión y administración institucional</t>
  </si>
  <si>
    <t>DIRECCIONAMIENTO ESTRATÉGICO</t>
  </si>
  <si>
    <t>PLAN OPERATIVO POR DEPENDENCIAS / PROCESOS</t>
  </si>
  <si>
    <t>Procesos</t>
  </si>
  <si>
    <t>Direccionamiento Estratégico</t>
  </si>
  <si>
    <t>Relaciones Interinstitucionales</t>
  </si>
  <si>
    <t>Protección del Patrimonio Cultural</t>
  </si>
  <si>
    <t>Intervención del Patrimonio cultural</t>
  </si>
  <si>
    <t>Divulgación del Patrimonio cultural</t>
  </si>
  <si>
    <t>Gestión del Talento Humano</t>
  </si>
  <si>
    <t>Gestión Financiera</t>
  </si>
  <si>
    <t>Gestión de Sistemas de Información y Tecnología</t>
  </si>
  <si>
    <t>Gestión Jurídica</t>
  </si>
  <si>
    <t>Gestión Documental</t>
  </si>
  <si>
    <t>Administración de Bienes e Infraestructura</t>
  </si>
  <si>
    <t>Atención al Cliente y Usuarios</t>
  </si>
  <si>
    <t>Adquisición de Bienes y Servicios</t>
  </si>
  <si>
    <t>Gestión de Comunicaciones</t>
  </si>
  <si>
    <t>Control Interno Disciplinario</t>
  </si>
  <si>
    <t>Mejoramiento Continuo</t>
  </si>
  <si>
    <t>Seguimiento y Evaluación</t>
  </si>
  <si>
    <t>Proyectos de Inversión</t>
  </si>
  <si>
    <t>Proyecto 1024 – Formación en patrimonio cultural</t>
  </si>
  <si>
    <t>Proyecto 1112 - Instrumentos de planeación y gestión para la preservación y sostenibilidad del patrimonio cultural</t>
  </si>
  <si>
    <t>Proyecto 1114 - Intervención y conservación de los bienes muebles e inmuebles en sectores de interés cultural del Distrito Capital</t>
  </si>
  <si>
    <t>Proyecto 1107 – Divulgación y apropiación del patrimonio cultural del D.C.</t>
  </si>
  <si>
    <t>Proyecto 1110 – Fortalecimiento y desarrollo de la gestión institucional</t>
  </si>
  <si>
    <t>Dependencia</t>
  </si>
  <si>
    <t>Objetivo Estratégico</t>
  </si>
  <si>
    <t>2. Gestionar la recuperación de Bienes y Sectores de Interés Cultural en el Distrito Capital</t>
  </si>
  <si>
    <t>• Mediante la asesoría técnica que realice el Instituto respecto de intervenciones en Bienes y Sectores de Interés Cultural pertenecientes al Distrito Capital.</t>
  </si>
  <si>
    <t>• Mediante la realización de obras físicas tendientes al mantenimiento, protección, adecuación, reforzamiento y/o restauración, entre otras, de los Bienes de Interés Cultural, con el fin de preservar el patrimonio cultural y brindar servicios seguros y adecuados a los usuarios.</t>
  </si>
  <si>
    <t>• Mediante la coordinación de acciones interinstitucionales y gestión con actores privados, usuarios y partes interesadas, que permitan la valoración, intervención y conservación de Bienes de Interés Cultural.</t>
  </si>
  <si>
    <t>• Mediante la implementación de acciones de conservación y protección de los bienes muebles e inmuebles de interés cultural ubicados en el espacio público del Distrito Capital.</t>
  </si>
  <si>
    <t>• Mediante acciones de seguimiento y control urbano que garanticen la protección, conservación y recuperación del patrimonio cultural.</t>
  </si>
  <si>
    <t>5. Fortalecer la gestión y administración institucional</t>
  </si>
  <si>
    <t>• Mediante acciones de mejora y sostenibilidad del Sistema Integrado de Gestión.</t>
  </si>
  <si>
    <t>• Mediante el fortalecimiento de la comunicación interna y el trabajo en equipo.</t>
  </si>
  <si>
    <t>1. Fomentar la apropiación social del patrimonio cultural tangible e intangible</t>
  </si>
  <si>
    <t>• Mediante la implementación de estrategias de fomento y divulgación del patrimonio cultural tangible e intangible para todos los sectores y grupos poblacionales de la ciudad, con el fin de recuperar la memoria colectiva, las prácticas culturales y la identidad de la ciudad.</t>
  </si>
  <si>
    <t>• Mediante el fomento de acciones para el desarrollo de procesos de formación en gestión del patrimonio cultural.</t>
  </si>
  <si>
    <t>• Mediante el desarrollo de programas y actividades permanentes de formación y actualización de formadores en patrimonio cultural.</t>
  </si>
  <si>
    <t>4. Divulgar los valores de patrimonio cultural en todo el Distrito Capital.</t>
  </si>
  <si>
    <t>• Mediante la consolidación de acciones que contribuyan al fortalecimiento del Museo de Bogotá como plataforma para desarrollar la apropiación del patrimonio cultural de la ciudad.</t>
  </si>
  <si>
    <t>• Mediante el desarrollo de inventarios, valoración y catalogación del patrimonio material e inmaterial en las localidades de la ciudad.</t>
  </si>
  <si>
    <t>• Mediante la realización de actividades educativas y culturales en el campo del patrimonio cultural a través de los cuales se divulgue el patrimonio cultural tangible e intangible del Distrito Capital y se vincule a la ciudadanía.</t>
  </si>
  <si>
    <t>• Mediante la consolidación de actividades que promuevan la activación, reconocimiento, valoración y apropiación del patrimonio cultural de la ciudad, para integrarlo a la dinámica urbana de Bogotá.</t>
  </si>
  <si>
    <t>• Mediante la implementación de acciones para comunicar contenidos sobre el patrimonio cultural en los medios de comunicación convencionales y alternativos, nacionales, distritales y locales.</t>
  </si>
  <si>
    <t>• Mediante el fortalecimiento de los sistemas de información en torno a la identificación de los Bienes y Sectores de Interés Cultural en la ciudad</t>
  </si>
  <si>
    <t>Subdirección de Gestión Corporativa</t>
  </si>
  <si>
    <t>• Mediante el rediseño organizacional, orientado al fortalecimiento y mejoramiento de las capacidades administrativas del Instituto.</t>
  </si>
  <si>
    <t>• Mediante la implementación de herramientas tecnológicas y fortalecimiento de las TIC en la gestión institucional.</t>
  </si>
  <si>
    <t>• Mediante el fortalecimiento de ejercicios de rendición de cuentas y otros mecanismos de participación y control social.</t>
  </si>
  <si>
    <t>Subdirección General</t>
  </si>
  <si>
    <t>• Mediante el desarrollo de acciones que mejoren los procesos de planeación estratégica del Instituto.</t>
  </si>
  <si>
    <t>3. Promover la inversión pública y privada con el fin de garantizar la sostenibilidad del patrimonio cultural</t>
  </si>
  <si>
    <t>• Mediante la generación de mecanismos de articulación interinstitucional para la gestión normativa del patrimonio cultural.</t>
  </si>
  <si>
    <t>• Mediante la formulación y ejecución de planes especiales de manejo, protección y salvaguardia, por parte de los sectores público, privado y social de la ciudad.</t>
  </si>
  <si>
    <t>• Mediante el desarrollo de acciones permanentes para identificar el estado de conservación, de las intervenciones y la aplicación de los planes de manejo y protección.</t>
  </si>
  <si>
    <t>• Mediante la articulación de proyectos de protección y recuperación del patrimonio cultural con las dinámicas de planeación y gestión social de la ciudad.</t>
  </si>
  <si>
    <t>• Mediante la elaboración e implementación de acciones orientadas a garantizar los incentivos tributarios y estímulos económicos al patrimonio cultural, de propiedad pública y privada, ante las instancias de decisión política y económica.</t>
  </si>
  <si>
    <t>• Mediante la gestión y orientación de recursos de origen internacional, nacional y local hacia la protección y salvaguardia del patrimonio cultural de la ciudad.</t>
  </si>
  <si>
    <t>• Mediante el desarrollo de iniciativas para involucrar el patrimonio cultural en las agendas de responsabilidad social empresarial.</t>
  </si>
  <si>
    <t>Asesoría Jurídica</t>
  </si>
  <si>
    <t>Proyecto 1114 - Avanzar en la recuperación, conservación y protección de los bienes muebles e inmuebles que constituyen el patrimonio cultural construido de Bogotá, para su promoción y disfrute por parte de la ciudadanía.</t>
  </si>
  <si>
    <t>Proyecto 1112 - Determinar acciones de protección, conservación y sostenibildiad en el tiempo, para Bienes de Interés Cultural del Distrito Capital, mediante el estudio, formulación, gestión y adopción de planes, programas e instrumentos de gestión y financiación del patrimonio cultural.</t>
  </si>
  <si>
    <t>Proyecto 1024 - Formar estudiantes y docentes que apropien, valoren, conserven y divulgen el patrimonio cultural de la ciudad.</t>
  </si>
  <si>
    <t>Proyecto 1110 - Fortalecer la gestión institucional, mediante la implementación, el mantenimiento y la sostenibilidad del Sistema Integrado de Gestión, con el fin de promover la mejora en los servicios ofrecidos a la ciudadanía y el cumplimiento de la misión institucional.</t>
  </si>
  <si>
    <t>Proyecto 1107 - Fomentar el sentido de pertenencia por el patrimonio cultural de la ciudad, como factor de desarrollo socio - cultural
de la ciudadanía</t>
  </si>
  <si>
    <t>Objetivos de Proyectos Inversión</t>
  </si>
  <si>
    <t>Estrategias</t>
  </si>
  <si>
    <t>Objetivos Estratégicos</t>
  </si>
  <si>
    <t>1. VIGENCIA PLAN:</t>
  </si>
  <si>
    <t>OBJETIVOS PROYECTO DE INVERSIÓN</t>
  </si>
  <si>
    <t>HOJA</t>
  </si>
  <si>
    <t>2-2</t>
  </si>
  <si>
    <t>Meta proyecto 2017</t>
  </si>
  <si>
    <t>Proyecto de inversión asociado / Meta Plan de Desarrollo</t>
  </si>
  <si>
    <t>*Incrementar a un 30% la sostenibilidad del Sistema Integrado de Gestión, para prestar un mejor servicio en la atención a la ciudadanía</t>
  </si>
  <si>
    <t>Subdirección de Divulgación de los Valores del Patrimonio Cultural</t>
  </si>
  <si>
    <r>
      <rPr>
        <b/>
        <sz val="10"/>
        <color indexed="8"/>
        <rFont val="Calibri"/>
        <family val="2"/>
      </rPr>
      <t>1024 - Formación en patrimonio cultural</t>
    </r>
    <r>
      <rPr>
        <sz val="10"/>
        <color indexed="8"/>
        <rFont val="Calibri"/>
        <family val="2"/>
      </rPr>
      <t xml:space="preserve">
Metas Plan de Desarrollo: 
*Realizar 634.250 atenciones a niños, niñas y adolescentes en el marco del programa Jornada Única  y Tiempo Escolar
*Atender 4.343 formadores en las áreas de patrimonio, artes, recreación y deporte
*Realizar 20 procesos de investigación, sistematización y memoria
</t>
    </r>
    <r>
      <rPr>
        <b/>
        <sz val="10"/>
        <color indexed="8"/>
        <rFont val="Calibri"/>
        <family val="2"/>
      </rPr>
      <t>1107 - Divulgación y apropiación del patrimonio cultural</t>
    </r>
    <r>
      <rPr>
        <sz val="10"/>
        <color indexed="8"/>
        <rFont val="Calibri"/>
        <family val="2"/>
      </rPr>
      <t xml:space="preserve">
Meta Plan de Desarrollo:
*Alcanzar 1.700.000 asistencias al Museo de Bogotá, a recorridos y rutas patrimoniales y a otras prácticas patrimoniales</t>
    </r>
  </si>
  <si>
    <r>
      <rPr>
        <b/>
        <sz val="10"/>
        <color indexed="8"/>
        <rFont val="Calibri"/>
        <family val="2"/>
      </rPr>
      <t>1110 - Fortalecimiento y desarrollo de la gestión institucional</t>
    </r>
    <r>
      <rPr>
        <sz val="10"/>
        <color indexed="8"/>
        <rFont val="Calibri"/>
        <family val="2"/>
      </rPr>
      <t xml:space="preserve">
Meta Plan de Desarrollo:
*Incrementar a un 90% la sostenibilidad del SIG en el Gobierno Distrital</t>
    </r>
  </si>
  <si>
    <r>
      <rPr>
        <b/>
        <sz val="10"/>
        <color indexed="8"/>
        <rFont val="Calibri"/>
        <family val="2"/>
      </rPr>
      <t>1112 - Instrumentos de planeación y gestión para la preservación y sostenibilidad del patrimonio cultural</t>
    </r>
    <r>
      <rPr>
        <sz val="10"/>
        <color indexed="8"/>
        <rFont val="Calibri"/>
        <family val="2"/>
      </rPr>
      <t xml:space="preserve">
Meta Plan de Desarrollo:
*Formular el Plan Especial de Manejo y Protección PEMP del Centro Histórico</t>
    </r>
  </si>
  <si>
    <t>Líder de Objetivo Estratégico</t>
  </si>
  <si>
    <t>Subdirectora de Intervención</t>
  </si>
  <si>
    <t>Estrategia (asociada a cada Objetivo Estratégico)</t>
  </si>
  <si>
    <t>Subdirectora de Divulgación de los Valores del Patrimonio Cultural</t>
  </si>
  <si>
    <t>Subdirectora General</t>
  </si>
  <si>
    <t>Subdirectora General
Subdirector de Gestión Corporativa</t>
  </si>
  <si>
    <t>Subdirector de Gestión Corporativa
Subdirectora General</t>
  </si>
  <si>
    <r>
      <rPr>
        <b/>
        <sz val="10"/>
        <color indexed="8"/>
        <rFont val="Calibri"/>
        <family val="2"/>
      </rPr>
      <t>Formación en patrimonio cultural</t>
    </r>
    <r>
      <rPr>
        <sz val="10"/>
        <color indexed="8"/>
        <rFont val="Calibri"/>
        <family val="2"/>
      </rPr>
      <t xml:space="preserve">
*Atender a 1.179 niños, niñas y adolescentes a través de la formación en patrimonio cultural dentro del programa de la jornada única y estrategias de uso del tiempo escolar
*Capacitar a 10 docentes como formadores de la cátedra de patrimonio, dentro del programa de la
jornada única y como estrategias de uso del tiempo escolar
*Sistematizar 1 experiencias de la formación a niños/as, adolescentes y docentes en patrimonio cultural
</t>
    </r>
    <r>
      <rPr>
        <b/>
        <sz val="10"/>
        <color indexed="8"/>
        <rFont val="Calibri"/>
        <family val="2"/>
      </rPr>
      <t>Divulgación y apropiación del patrimonio cultural</t>
    </r>
    <r>
      <rPr>
        <sz val="10"/>
        <color indexed="8"/>
        <rFont val="Calibri"/>
        <family val="2"/>
      </rPr>
      <t xml:space="preserve">
*Lograr  582.280 asistentes a la oferta generada por el Instituto en actividades de patrimonio cultural
*Apoyar a través de estímulos, 25 iniciativas de la ciudadanía en temas de patrimonio cultural
*Ofrecer 1.130 actividades que contribuyan a activar el patrimonio cultural
*Incrementar a un 30% la sostenibilidad del Sistema Integrado de Gestión, para prestar un mejor servicio en la atención a la ciudadanía</t>
    </r>
  </si>
  <si>
    <t>*Formular y adoptar 0,5 del Plan Especial de Manejo y Protección PEMP del Centro Histórico
*Formular el 0,3 de planes urbanos en ámbitos patrimoniales
*Formular y adoptar 0,5 instrumentos de financiamiento para la recuperación y sostenibilidad del patrimonio
cultural
*Incrementar a un 30% la sostenibilidad del Sistema Integrado de Gestión, para prestar un mejor servicio en la atención a la ciudadanía</t>
  </si>
  <si>
    <t>*Intervenir  176 Bienes de Interés Cultural del Distrito Capital, a través de obras de adecuación, ampliación, conservación, consolidación estructural, rehabilitación, mantenimiento y/o restauración.
*Asesorar y administrar técnicamente el 22% de las intervenciones de Bienes de Interés Cultural y el mantenimiento de los escenarios culturales a cargo de la entidad.
*Incrementar a un 30% la sostenibilidad del Sistema Integrado de Gestión, para prestar un mejor servicio en la atención a la ciudadanía</t>
  </si>
  <si>
    <r>
      <rPr>
        <b/>
        <sz val="10"/>
        <color indexed="8"/>
        <rFont val="Calibri"/>
        <family val="2"/>
      </rPr>
      <t>1114 - Intervención y conservación de los bienes muebles e inmuebles en sectores de interés cultural del Distrito Capital</t>
    </r>
    <r>
      <rPr>
        <sz val="10"/>
        <color indexed="8"/>
        <rFont val="Calibri"/>
        <family val="2"/>
      </rPr>
      <t xml:space="preserve">
Meta Plan de Desarrollo: 1.009 Bienes de Interés Cultural (BIC) intervenidos</t>
    </r>
  </si>
  <si>
    <r>
      <t xml:space="preserve">1110 - Fortalecimiento y desarrollo de la gestión institucional
</t>
    </r>
    <r>
      <rPr>
        <sz val="10"/>
        <color indexed="8"/>
        <rFont val="Calibri"/>
        <family val="2"/>
      </rPr>
      <t>*Incrementar a un 90% la sostenibilidad del SIG en el Gobierno Distrital</t>
    </r>
  </si>
  <si>
    <r>
      <rPr>
        <b/>
        <sz val="10"/>
        <color indexed="8"/>
        <rFont val="Calibri"/>
        <family val="2"/>
      </rPr>
      <t>1110 - Fortalecimiento y desarrollo de la gestión institucional</t>
    </r>
    <r>
      <rPr>
        <sz val="10"/>
        <color indexed="8"/>
        <rFont val="Calibri"/>
        <family val="2"/>
      </rPr>
      <t xml:space="preserve">
*Incrementar a un 90% la sostenibilidad del SIG en el Gobierno Distrital</t>
    </r>
  </si>
  <si>
    <t>de 90 a 100 Óptimo</t>
  </si>
  <si>
    <t xml:space="preserve">de 70 a 89 Aceptable </t>
  </si>
  <si>
    <t>Con la gestion</t>
  </si>
  <si>
    <t>Con el seguimiento</t>
  </si>
  <si>
    <t>Participacion en Comites</t>
  </si>
  <si>
    <t>Participacion en capacitaciones</t>
  </si>
  <si>
    <t>Informe de gestión</t>
  </si>
  <si>
    <t>Reporte y analisis de indicadores</t>
  </si>
  <si>
    <t>Monitoreo y validacion riesgos</t>
  </si>
  <si>
    <t>Informes o reportes de ley</t>
  </si>
  <si>
    <t>Vigencia documentacion</t>
  </si>
  <si>
    <t>Actividades del subsistema planes</t>
  </si>
  <si>
    <t>actividades de plan anticorrupcion</t>
  </si>
  <si>
    <t>participacion en campañas sig</t>
  </si>
  <si>
    <t>Ley transparencia - esquema de publicacion</t>
  </si>
  <si>
    <t>Levantamiento de inventario documental</t>
  </si>
  <si>
    <t>Planes propios de la dependencia</t>
  </si>
  <si>
    <t>Seguimiento planes de mejoramiento</t>
  </si>
  <si>
    <t xml:space="preserve">Reuniones de autoevaluación del proceso </t>
  </si>
  <si>
    <t>ESTRATEGIA</t>
  </si>
  <si>
    <t>GESTION</t>
  </si>
  <si>
    <t>SEGUIMIENTO</t>
  </si>
  <si>
    <t>Áreas</t>
  </si>
  <si>
    <t>Mediante el desarrollo de acciones que mejoren los procesos de planeación estratégica del Instituto.</t>
  </si>
  <si>
    <t>Mediante la asesoría técnica que realice el Instituto respecto de intervenciones en Bienes y Sectores de Interés Cultural pertenecientes al Distrito Capital.</t>
  </si>
  <si>
    <t>Mediante la realización de obras físicas tendientes al mantenimiento, protección, adecuación, reforzamiento y/o restauración, entre otras, de los Bienes de Interés Cultural, con el fin de preservar el patrimonio cultural y brindar servicios seguros y adecuados a los usuarios.</t>
  </si>
  <si>
    <t>Mediante la coordinación de acciones interinstitucionales y gestión con actores privados, usuarios y partes interesadas, que permitan la valoración, intervención y conservación de Bienes de Interés Cultural.</t>
  </si>
  <si>
    <t>Mediante la implementación de acciones de conservación y protección de los bienes muebles e inmuebles de interés cultural ubicados en el espacio público del Distrito Capital.</t>
  </si>
  <si>
    <t>Mediante acciones de seguimiento y control urbano que garanticen la protección, conservación y recuperación del patrimonio cultural.</t>
  </si>
  <si>
    <t>Mediante la implementación de estrategias de fomento y divulgación del patrimonio cultural tangible e intangible para todos los sectores y grupos poblacionales de la ciudad, con el fin de recuperar la memoria colectiva, las prácticas culturales y la identidad de la ciudad.</t>
  </si>
  <si>
    <t>Mediante el fomento de acciones para el desarrollo de procesos de formación en gestión del patrimonio cultural.</t>
  </si>
  <si>
    <t>Mediante el desarrollo de programas y actividades permanentes de formación y actualización de formadores en patrimonio cultural.</t>
  </si>
  <si>
    <t>Mediante la consolidación de acciones que contribuyan al fortalecimiento del Museo de Bogotá como plataforma para desarrollar la apropiación del patrimonio cultural de la ciudad.</t>
  </si>
  <si>
    <t>Mediante el desarrollo de inventarios, valoración y catalogación del patrimonio material e inmaterial en las localidades de la ciudad.</t>
  </si>
  <si>
    <t>Mediante la realización de actividades educativas y culturales en el campo del patrimonio cultural a través de los cuales se divulgue el patrimonio cultural tangible e intangible del Distrito Capital y se vincule a la ciudadanía.</t>
  </si>
  <si>
    <t>Mediante la consolidación de actividades que promuevan la activación, reconocimiento, valoración y apropiación del patrimonio cultural de la ciudad, para integrarlo a la dinámica urbana de Bogotá.</t>
  </si>
  <si>
    <t>Mediante acciones de mejora y sostenibilidad del Sistema Integrado de Gestión.</t>
  </si>
  <si>
    <t>Mediante la implementación de acciones para comunicar contenidos sobre el patrimonio cultural en los medios de comunicación convencionales y alternativos, nacionales, distritales y locales.</t>
  </si>
  <si>
    <t>Mediante el fortalecimiento de la comunicación interna y el trabajo en equipo.</t>
  </si>
  <si>
    <t>Mediante el fortalecimiento de los sistemas de información en torno a la identificación de los Bienes y Sectores de Interés Cultural en la ciudad</t>
  </si>
  <si>
    <t>Mediante el rediseño organizacional, orientado al fortalecimiento y mejoramiento de las capacidades administrativas del Instituto.</t>
  </si>
  <si>
    <t>Mediante la implementación de herramientas tecnológicas y fortalecimiento de las TIC en la gestión institucional.</t>
  </si>
  <si>
    <t>Mediante el fortalecimiento de ejercicios de rendición de cuentas y otros mecanismos de participación y control social.</t>
  </si>
  <si>
    <t>Mediante la generación de mecanismos de articulación interinstitucional para la gestión normativa del patrimonio cultural.</t>
  </si>
  <si>
    <t>Mediante la formulación y ejecución de planes especiales de manejo, protección y salvaguardia, por parte de los sectores público, privado y social de la ciudad.</t>
  </si>
  <si>
    <t>Mediante el desarrollo de acciones permanentes para identificar el estado de conservación, de las intervenciones y la aplicación de los planes de manejo y protección.</t>
  </si>
  <si>
    <t>Mediante la articulación de proyectos de protección y recuperación del patrimonio cultural con las dinámicas de planeación y gestión social de la ciudad.</t>
  </si>
  <si>
    <t>Mediante la elaboración e implementación de acciones orientadas a garantizar los incentivos tributarios y estímulos económicos al patrimonio cultural, de propiedad pública y privada, ante las instancias de decisión política y económica.</t>
  </si>
  <si>
    <t>Mediante la gestión y orientación de recursos de origen internacional, nacional y local hacia la protección y salvaguardia del patrimonio cultural de la ciudad.</t>
  </si>
  <si>
    <t>Mediante el desarrollo de iniciativas para involucrar el patrimonio cultural en las agendas de responsabilidad social empresarial.</t>
  </si>
  <si>
    <t>ob2</t>
  </si>
  <si>
    <t>ob3</t>
  </si>
  <si>
    <t>ob4</t>
  </si>
  <si>
    <t>ob5</t>
  </si>
  <si>
    <t>ob1</t>
  </si>
  <si>
    <t>De 0 a 69 Deficiente</t>
  </si>
  <si>
    <t>ESTRATEGIAS ASOCIADAS</t>
  </si>
  <si>
    <t xml:space="preserve">ESTRATEGIAS ASOCIADAS </t>
  </si>
  <si>
    <t>DE-F04</t>
  </si>
  <si>
    <t>03</t>
  </si>
  <si>
    <t>&lt;Por favor seleccione su área&gt;</t>
  </si>
  <si>
    <t>&lt;Por favor seleccione los proyectos de inversión asociados a su área&gt;</t>
  </si>
  <si>
    <t>&lt;Por favor seleccione los procesos asociados a su área&gt;</t>
  </si>
  <si>
    <t>&lt;Por favor seleccione los objetivos estraégicos asociados a su área&gt;</t>
  </si>
  <si>
    <t>&lt;Seleccione primero los objetivos estratégicos&gt;</t>
  </si>
  <si>
    <t>UNIDAD DE MEDIDA</t>
  </si>
  <si>
    <t>Eficacia de la Actividad</t>
  </si>
  <si>
    <t>Prog.</t>
  </si>
  <si>
    <t>Ejec.</t>
  </si>
  <si>
    <t>PRODUCTO O RRESULTADO ESPERADO</t>
  </si>
  <si>
    <t>PROGRAMACIÓN PARA LA VIGENCIA (TRIMESTRAL)</t>
  </si>
  <si>
    <t>_ob2</t>
  </si>
  <si>
    <t>_ob1</t>
  </si>
  <si>
    <t>_ob4</t>
  </si>
  <si>
    <t>_ob5</t>
  </si>
  <si>
    <t>_ob3</t>
  </si>
  <si>
    <t>PRODUCTO O RESULTADO ESPERADO</t>
  </si>
  <si>
    <t>PROCESO ASOCIADO A LA ACTIVIDAD</t>
  </si>
  <si>
    <t>Procesos Seleccionados por las àreas</t>
  </si>
  <si>
    <t>2. DEPENDENCIA RESPONSABLE:</t>
  </si>
  <si>
    <t>4. PROCESOS ASOCIADOS</t>
  </si>
  <si>
    <t>5. PROYECTOS DE INVERSIÓN ASOCIADOS</t>
  </si>
  <si>
    <t>6. OBJETIVOS PROYECTO DE INVERSIÓN</t>
  </si>
  <si>
    <t>7. OBJETIVOS ESTRATÉGICOS
(2016 - 2020)</t>
  </si>
  <si>
    <t>8. ESTRATEGIAS PLAN 
2016- 2020 
(Asociadas)
Valide en Hoja 1</t>
  </si>
  <si>
    <t>9. INDICADOR DE EFICACIA (Fórmula)</t>
  </si>
  <si>
    <t>10. RANGOS</t>
  </si>
  <si>
    <t>11. RESULTADO
(Cálculo del Indicador)</t>
  </si>
  <si>
    <t>Fortalecimiento SIG</t>
  </si>
  <si>
    <t>EVIDENCIAS RESULTADO / OBSERVACIONES</t>
  </si>
  <si>
    <t xml:space="preserve">Realizar el inventario y registro de la colección  </t>
  </si>
  <si>
    <t>Museo de Bogotá</t>
  </si>
  <si>
    <t>10 formadores formados</t>
  </si>
  <si>
    <t>Formadores formados</t>
  </si>
  <si>
    <t>Formación en Patrimonio Cultural</t>
  </si>
  <si>
    <t>1 sistematización de la experiencia</t>
  </si>
  <si>
    <t>Experiencia sistematizada</t>
  </si>
  <si>
    <t>Formar a niños, niñas y adolescentes en la Cátedra de Patrimonio Cultural</t>
  </si>
  <si>
    <t>Sistematizar la experiencia de formación en Cátedra de Patrimonio Cultural</t>
  </si>
  <si>
    <t>Formar a docentes del Distrito Capital para que sean los formadores de la Cátedra de Patrimonio Cultural en colegios del D.C.</t>
  </si>
  <si>
    <t>Niños, niñas y adolescentes formados</t>
  </si>
  <si>
    <t>1.179 Niños, niñas y adolescentes formados</t>
  </si>
  <si>
    <t>Educación Museo de Bogotá</t>
  </si>
  <si>
    <t>Realizar Exposiciones Temporales</t>
  </si>
  <si>
    <t>Ofrecer Servicios Educativos</t>
  </si>
  <si>
    <t>Exposiciones tempotrales realizadas</t>
  </si>
  <si>
    <t>Servicios educativos ofrecidos</t>
  </si>
  <si>
    <t>Marcela Tristancho</t>
  </si>
  <si>
    <t>Giovanna Segovia</t>
  </si>
  <si>
    <t xml:space="preserve">Producir contenidos para divulgar el patrimonio cultural </t>
  </si>
  <si>
    <t>Contenidos producidos y divulgados</t>
  </si>
  <si>
    <t>Equipo de Comunicaciones</t>
  </si>
  <si>
    <t>Ximena Beltrán</t>
  </si>
  <si>
    <t>Camilo Beltrán</t>
  </si>
  <si>
    <t>Equipo de Publicaciones</t>
  </si>
  <si>
    <t>Publicaciones editadas</t>
  </si>
  <si>
    <t>Editar publicaciones sobre patrimonio cultural</t>
  </si>
  <si>
    <t>Realizar investigaciones sobre patrimonio cultural</t>
  </si>
  <si>
    <t>Investigaciones realizadas</t>
  </si>
  <si>
    <t>Otorgar estímulos a iniciativas de la ciudadanía en temas de patrimonio cultural</t>
  </si>
  <si>
    <t>Estímulos otorgados</t>
  </si>
  <si>
    <t>Realizar estudio de públicos</t>
  </si>
  <si>
    <t>1 estudio de público realizado</t>
  </si>
  <si>
    <t>Estudio de público realizado</t>
  </si>
  <si>
    <t>Asesorías atendidas</t>
  </si>
  <si>
    <t>Equipo Centro de Documentación</t>
  </si>
  <si>
    <t xml:space="preserve">No de Objetos inventariados y registrados </t>
  </si>
  <si>
    <t xml:space="preserve">Angela Santamaría </t>
  </si>
  <si>
    <t>Equipo Gestión del Patrimonio</t>
  </si>
  <si>
    <t xml:space="preserve">650 objetos inventariados y registrados </t>
  </si>
  <si>
    <t xml:space="preserve">1 Sistema integrado de Conservación - SIC implementado </t>
  </si>
  <si>
    <t xml:space="preserve">100% Sistema Integrado implementado </t>
  </si>
  <si>
    <t>Ponderado formacion</t>
  </si>
  <si>
    <t>Ponderado museo</t>
  </si>
  <si>
    <t>Ponderado estimulos</t>
  </si>
  <si>
    <t>Ponderado activacion</t>
  </si>
  <si>
    <t>un plan</t>
  </si>
  <si>
    <t>% ejecución</t>
  </si>
  <si>
    <t>Todos los Procesos</t>
  </si>
  <si>
    <t>Ejecución del plan de comunicaciones interno</t>
  </si>
  <si>
    <t>Ponderado transversales</t>
  </si>
  <si>
    <t>Ponderado Total Estrategias</t>
  </si>
  <si>
    <t>Apoyar en forma pertinente la realizaciòn de eventos propios del Museo de Bogotá</t>
  </si>
  <si>
    <t>Informe de apoyo a la gestión de eventos</t>
  </si>
  <si>
    <t>Informe sobre apoyo a la gestión de eventos del Museo de Bogotá</t>
  </si>
  <si>
    <t>Luz Betty Hernández Castro</t>
  </si>
  <si>
    <t xml:space="preserve">Apoyar la gestión para que los expedientes contractuales a cargo de la Subdirecciòn esten completos   </t>
  </si>
  <si>
    <t>Relación mensual detallada de los documentos contractuales radicados ante la asesoría jurídica del IDPC</t>
  </si>
  <si>
    <t>Relación mensual detallada</t>
  </si>
  <si>
    <t xml:space="preserve">Apoyar al seguimiento para que los expedientes contractuales a cargo de la Subdirecciòn esten completos   </t>
  </si>
  <si>
    <t>Informe trimestral del estado actual de las carpetas contractuales bajo la supervisión de la Subdirección de Divulgación.</t>
  </si>
  <si>
    <t>Informe trimestral</t>
  </si>
  <si>
    <t>Apoyar el seguimiento al Plan de conservaciòn documental</t>
  </si>
  <si>
    <t>Informe trimestral de seguimiento al plan de conservación documental</t>
  </si>
  <si>
    <t>Tramitar ante el almacén y entregar a los funcionarios de la Subdirecciòn los suministros de oficina y papelerìa necesarios para el òptimo funcionamiento de sus labores</t>
  </si>
  <si>
    <t>Informe trimestral, formatos existentes, evidencia de trámite y entrega de suministros de oficina y papelería necesarios para el óptimo funcionamiento de sus labores.</t>
  </si>
  <si>
    <t xml:space="preserve">Apoyar y hacer seguimiento a las necesidades y requerimientos logìsticos y administrativos de la sede Casa Sàmano. </t>
  </si>
  <si>
    <t>Informe semestral de apoyo al seguimiento de necesidades y requerimientos logísticos y administrativos de sede Casa Sámano</t>
  </si>
  <si>
    <t>Informe semestral</t>
  </si>
  <si>
    <t>Luz Betty Hernández Castro
Rocio Alayón Herrera</t>
  </si>
  <si>
    <t>Informe mensual de seguimiento del estado de respuestas del Sistema de correspondencia ORFEO</t>
  </si>
  <si>
    <t>Informe mensual</t>
  </si>
  <si>
    <t xml:space="preserve">Apoyar al seguimiento a las solicitudes, quejas y reclamos de la subdirección con atención al ciudadano </t>
  </si>
  <si>
    <t xml:space="preserve">Informe mensual de seguimiento del estado de respuestas a las solicitudes, quejas y reclamos de la subdirección con atención al ciudadano </t>
  </si>
  <si>
    <t>Coordinadores de Equipos</t>
  </si>
  <si>
    <t>Todos los equipos de trabajo</t>
  </si>
  <si>
    <t>Participacion en Comites sectoriales</t>
  </si>
  <si>
    <t>Informe de participación en comités sectoriales</t>
  </si>
  <si>
    <t>Informe de participación en capacitaciones</t>
  </si>
  <si>
    <t>Reporte mensual</t>
  </si>
  <si>
    <t>Jorge Elkin Buitrago Arenas</t>
  </si>
  <si>
    <t>Reportar los indicadores mensuales de los proyectos de inversión a cargo de la Subdirección de Divulgación</t>
  </si>
  <si>
    <t>Matriz mensual de indicadores de proyectos de inversión reportada a tiempo</t>
  </si>
  <si>
    <t>Informe de gestión de la Subdirección de Divulgación entregado a la Subdirección General</t>
  </si>
  <si>
    <t>Insumo entregado</t>
  </si>
  <si>
    <t>Apoyar en la elaboración del informe de gestión anual del IDPC</t>
  </si>
  <si>
    <t>Apoyar en la elaboración del informe de rendición de cuentas anual del IDPC</t>
  </si>
  <si>
    <t>Seguimiento mensual a los planes de mejoramiento, resultado de auditorias internas, externas o de seguimiento de los entes de control</t>
  </si>
  <si>
    <t>Subdirector(a) de Divulgación</t>
  </si>
  <si>
    <t>Seguimiento trimestral al monitoreo y validación de riesgos</t>
  </si>
  <si>
    <t>Seguimiento realizado</t>
  </si>
  <si>
    <t>Autoevaluación de procesos</t>
  </si>
  <si>
    <t>Autoevaluación realizada</t>
  </si>
  <si>
    <t>Informe Trimestral de gestión</t>
  </si>
  <si>
    <t>Informe trimestral de cumplimiento y gestión de los procesos de contratación y trámites jurídico/legales</t>
  </si>
  <si>
    <t>Edgar Andrés López</t>
  </si>
  <si>
    <t>Apoyar al seguimiento al Sistema de Correspondencia - ORFEO de la Subdireccion de Divulgacón</t>
  </si>
  <si>
    <t>Apoyar en los procesos de contratación, así como los trámites jurídico/legales de la Subdirección de Divulgación</t>
  </si>
  <si>
    <t>Informe trimestral de apoyo a la gestión de los procesos de contratación</t>
  </si>
  <si>
    <t>Informe Trimestral de Apoyo</t>
  </si>
  <si>
    <t>Apoyo en el trámite de solicitudes de pago y certificados de cumplimiento de los contratistas de la Subdirección de Divulgación</t>
  </si>
  <si>
    <t>Informe mensual de apoyo en el trámite de solicitudes de pago y certificados de cumplimiento de los contratistas de la Subdirección de Divulgación</t>
  </si>
  <si>
    <t>Informe Mensual</t>
  </si>
  <si>
    <t>Seguimiento al trámite de solicitudes de pago y certificados de cumplimiento de los contratistas de la Subdirección de Divulgación</t>
  </si>
  <si>
    <t>Informe mensual de seguimiento al trámite de solicitudes de pago y certificados de cumplimiento de los contratistas de la Subdirección de Divulgación</t>
  </si>
  <si>
    <t>Equipo de Museo</t>
  </si>
  <si>
    <t>Equipo administrativo</t>
  </si>
  <si>
    <t>3. FUNCIONES DE LA DEPENDENCIA 
A. Acuerdo 02 de 2007
B. Decreto 07 de 2015
C. Manual de Funciones</t>
  </si>
  <si>
    <r>
      <rPr>
        <b/>
        <sz val="10"/>
        <color theme="1"/>
        <rFont val="Calibri"/>
        <family val="2"/>
        <scheme val="minor"/>
      </rPr>
      <t>Acuerdo 02 de 2007:</t>
    </r>
    <r>
      <rPr>
        <sz val="10"/>
        <color theme="1"/>
        <rFont val="Calibri"/>
        <family val="2"/>
        <scheme val="minor"/>
      </rPr>
      <t xml:space="preserve">
a. Supervisar el cumplimiento de las normas urbanísticas y arquitectónicas de conformidad con el Plan de Ordenamiento Territorial de Bogotá en lo concerniente a los bienes de interés cultural del orden distrital, declarados o no como tales.
b. Proponer a la Dirección, para presentación a la Secretaria Distrital de Cultura, Recreación y Deporte, políticas, planes, programas y estrategias de intervención, restauración, rehabilitación, adecuación y mantenimiento de los Bienes de Interés Cultural en el Distrito Capital.
c. Elaborar propuestas normativas para la protección del Patrimonio Cultural del Distrito Capital, en coordinación con las entidades competentes.
d. Evaluar proyectos de intervención en inmuebles declarados como bienes de interés cultural del ámbito distrital y emitir concepto técnico.
e. Dirigir, supervisar y proyectar los estudios técnicos, urbanísticos y arquitectónicos que requiera el Instituto para la elaboración de proyectos a ejecutar.
f. Gestionar, liderar, promover, coordinar y ejecutar programas, proyectos y obras de conservación y rehabilitación de los Bienes de Interés Cultural del Distrito Capital.
g. Mantener, reparar y rehabilitar los monumentos públicos y escultóricos ubicados en los espacios públicos del Distrito Capital
h. Coordinar la ejecución de programas de desarrollo urbano que se deban adelantar en áreas con tratamiento de conservación.
i. Apoyar a las entidades distritales competentes en las actividades de recuperación y mantenimiento del espacio público en Sectores de Interés Cultural del Distrito Capital.
j. Apoyar a las entidades distritales en las intervenciones de recuperación o conservación de Bienes de Interés Cultural.
k. Apoyar a las entidades distritales competentes en las actividades de recuperación y mantenimiento de Bienes de Interés Cultural de propiedad del Distrito.
l. Las demás que le sean propias o asignadas de acuerdo con la naturaleza de la dependencia.
</t>
    </r>
    <r>
      <rPr>
        <b/>
        <sz val="10"/>
        <color theme="1"/>
        <rFont val="Calibri"/>
        <family val="2"/>
        <scheme val="minor"/>
      </rPr>
      <t>Decreto 07 de 2015:</t>
    </r>
    <r>
      <rPr>
        <sz val="10"/>
        <color theme="1"/>
        <rFont val="Calibri"/>
        <family val="2"/>
        <scheme val="minor"/>
      </rPr>
      <t xml:space="preserve">
1. Aprobar las intervenciones en los Bienes de Interés Cultural del ámbito Distrital y en aquellos que se localicen en el área de influencia o colinden con Bienes de Interés Cultural del ámbito nacional, sin perjuicio de la autorización que deba emitir la autoridad nacional que realizó la declaratoria.
2. Dirigir y supervisar el cumplimiento de las normas urbanísticas y arquitectónicas de conformidad con el Plan de Ordenamiento Territorial en lo concerniente a los bienes de interés cultural del orden distrital y como respecto de los que no están declarados.
5. Proponer la declaratoria como Bienes de Interés Cultural de los monumentos conmemorativos y objetos artísticos localizados en el espacio público, de conformidad con el procedimiento establecido para tal fin.
6. Diseñar, promover y adoptar fórmulas y mecanismos que faciliten las actuaciones de rehabilitación en los inmuebles ubicados en sectores de interés cultural y en los bienes de interés cultural en el Distrito Capital.
7. Realizar los estudios que permitan identificar, documentar, valorar para efecto de declarar, excluir y cambiar de categoría Bienes de Interés Cultural del Distrito.
10. Elaborar estrategias y propuestas normativas en coordinación con la Secretaría Distrital de Planeación y la Secretaría Distrital de Cultura, Recreación y Deporte, para la salvaguardia, protección, recuperación, conservación, sostenibilidad y divulgación del patrimonio material e inmaterial, en armonía con el ordenamiento territorial de la ciudad y los instrumentos de planeamiento y gestión urbana.
11. Realizar el estudio de los bienes que se encuentran con orden de amparo provisional, con el fin de confirmar sus valores culturales y en caso de ello, adelantar las gestiones para su declaratoria.
13. Promover programas de capacitación para los propietarios de inmuebles de conservación y adelantar planes y programas de revitalización que contribuyan al mejoramiento de la calidad de vida en los sectores de interés cultural.
14. Adelantar programas y obras de recuperación y mantenimiento del espacio público en sectores de interés cultural.
16. Emitir concepto técnico vinculante en las actuaciones administrativas y policivas que se adelanten sobre inmuebles que amenazan ruina, tendiente a establecer si éstos poseen un valor histórico, cultural o arquitectónico, según el Plan de Ordenamiento Territorial y la legislación en materia de patrimonio cultural.
17. Resolver las solicitudes de equiparación del inmueble con los de estrato uno (1), para efectos del cobro de servicios públicos y comunicar la Secretaría Distrital de Planeación y a las empresas de servicios públicos para lo de su competencia.
20. Celebrar, con las correspondientes iglesias, confesiones religiosas entre otros, convenios para la protección, recuperación, intervención y salvaguardia del patrimonio, y para la efectiva aplicación del Régimen Especial de Protección cuando los bienes pertenecientes a aquellas hubieren sido declarados como Bienes de Interés Cultural Distrital.
21. Articular con los Alcaldes Locales, acciones para la protección y conservación de inmuebles, sectores, barrios, bienes muebles de interés cultural de su jurisdicción y comunicarles cualquier práctica contraria a los comportamientos contenidos en el artículo 104 del Código de Policía de Bogotá, D.C, o la norma que lo modifique, adicione o sustituya.
22. Orientar la implementación y ejecución del Sistema de Intervención en la Gestión de sectores de interés cultural del Distrito, en coordinación con las Secretarías de Cultura, Recreación y Deporte y Planeación
</t>
    </r>
  </si>
  <si>
    <r>
      <rPr>
        <b/>
        <sz val="10"/>
        <color theme="1"/>
        <rFont val="Calibri"/>
        <family val="2"/>
        <scheme val="minor"/>
      </rPr>
      <t>Acuerdo 02 de 2007:</t>
    </r>
    <r>
      <rPr>
        <sz val="10"/>
        <color theme="1"/>
        <rFont val="Calibri"/>
        <family val="2"/>
        <scheme val="minor"/>
      </rPr>
      <t xml:space="preserve">
a. Proponer a la Dirección, para presentación a la Secretaria Distrital de Cultura, Recreación y Deporte, políticas planes, programas y estrategias de investigación, divulgación y difusión de los valores del Patrimonio Cultural en el Distrito Capital.
b. Realizar el inventario, el registro y la identificación de los Bienes de Interés Cultural del Distrito Capital y de los monumentos conmemorativos y objetos artísticos localizados en el espacio público. Así como diseñar y poner en marcha un sistema de información del registro y estado de los Bienes de Interés Cultural del Distrito Capital.
c. Administrar la operación del Museo de Bogotá, como instrumento de difusión del Patrimonio Cultural del Distrito Capital, difundiendo la evolución del Distrito Capital en sus diferentes ámbitos, mediante la realización de exposiciones y exhibiciones, y la ejecución de actividades de divulgación y conservación del patrimonio.
d. Ejecutar planes, programas y estrategias que propendan por la valoración y apropiación por parte de los ciudadanos, del Patrimonio Cultural del Distrito Capital, a través de la educación y la divulgación.
e. Promover la participación ciudadana y la concertación con la comunidad para ejecutar los proyectos que promueva, gestione, lidere o coordine el Instituto.
f. Fomentar y realizar investigaciones, publicaciones, exposiciones y otros mecanismos de divulgación en torno al tema del Patrimonio Cultural.
g. Administrar el Centro de Documentación del Patrimonio Cultural en concordancia con el Sistema de Información Cultural del Distrito Capital y las normativas vigentes en otras entidades del ámbito distrital o nacional.
h. Definir y desarrollar las políticas y estrategias de comunicación organizacional del Instituto Distrital de Patrimonio Cultural.
i. Realizar programas de divulgación de los valores, de los Bienes de los Bienes de Interés Cultural.
j. Desarrollar y evaluar, en coordinación con las demás áreas del Instituto Distrital de Patrimonio Cultural, el plan estratégico de comunicaciones, las campañas de divulgación y comunicación sobre los logros institucionales, acontecimientos, eventos y actos que se impulsen en el Instituto, y velar por el correcto uso de la imagen institucional.
k. Realizar las actividades necesarias para la publicación de los materiales requeridos por el Instituto Distrital de Patrimonio Cultural, en coordinación con cada una de sus dependencias.
l. Diseñar y programar la página web del Instituto, la producción audiovisual e impresión documental de información sobre el Instituto Distrital de Patrimonio Cultural y el material de prensa, radio y televisión.
m. Las demás que le sean propias o asignadas de acuerdo con la naturaleza de la dependencia.
</t>
    </r>
    <r>
      <rPr>
        <b/>
        <sz val="10"/>
        <color theme="1"/>
        <rFont val="Calibri"/>
        <family val="2"/>
        <scheme val="minor"/>
      </rPr>
      <t>Decreto 07 de 2015</t>
    </r>
    <r>
      <rPr>
        <sz val="10"/>
        <color theme="1"/>
        <rFont val="Calibri"/>
        <family val="2"/>
        <scheme val="minor"/>
      </rPr>
      <t xml:space="preserve">
3. Desarrollar los lineamientos y avanzar en la realización del inventario de Patrimonio Cultural del Distrito Capital y el Sistema de Información Geográfico de Patrimonio – SIGPC.
4. Elaborar el inventario de monumentos conmemorativos y objetos artísticos localizados en el espacio público, declarados como Bienes de Interés Cultural con anterioridad a la entrada en vigencia del presente decreto.</t>
    </r>
  </si>
  <si>
    <r>
      <rPr>
        <b/>
        <sz val="10"/>
        <color theme="1"/>
        <rFont val="Calibri"/>
        <family val="2"/>
        <scheme val="minor"/>
      </rPr>
      <t>Acuerdo 02 de 2007:</t>
    </r>
    <r>
      <rPr>
        <sz val="10"/>
        <color theme="1"/>
        <rFont val="Calibri"/>
        <family val="2"/>
        <scheme val="minor"/>
      </rPr>
      <t xml:space="preserve">
a. Asesorar a la Dirección del Instituto Distrital de Patrimonio Cultural en la formulación, coordinación, ejecución y control de las políticas y planes en materia de talento humano, administrativa, financiera, logística, y de sistemas de la entidad.
b. Ejecutar los planes, programas y proyectos de administración de personal, carrera administrativa, salud ocupacional, seguridad industrial, capacitación, inducción y reinducción y bienestar social, así como los programas de evaluación del desempeño e incentivos del Instituto Distrital de Patrimonio Cultural, ejerciendo en todo caso las funciones propias del Jefe de Talento Humano.
c. Desarrollar y ejecutar el proceso de elaboración y liquidación de la nómina y de prestaciones sociales del personal activo y retirado del Instituto Distrital de Patrimonio Cultural, así como la liquidación y los pagos de los aportes asociados a la misma.
d. Aplicar las políticas y normas de administración en el manejo de los recursos financieros, presupuestales y contractuales de la entidad, así como la ejecución y control de las operaciones financieras, de tesorería presupuestal
e. Atender el Sistema de Atención de las Quejas y Reclamos presentados por los ciudadanos, y rendir informes sobre el particular a la Dirección del Instituto Distrital de Patrimonio Cultural.
f. Garantizar la administración y protección de los bienes muebles e inmuebles de propiedad del Instituto Distrital de Patrimonio Cultural.
g. Garantizar la ejecución del plan estratégico de sistemas e información, en coordinación con las demás áreas del Instituto Distrital de Patrimonio Cultural, de conformidad con las políticas y estrategias definidas por la Comisión Distrital de Sistemas.
h. Las demás que le sean propias o asignadas de acuerdo con la naturaleza de la dependencia.</t>
    </r>
  </si>
  <si>
    <r>
      <rPr>
        <b/>
        <sz val="10"/>
        <color theme="1"/>
        <rFont val="Calibri"/>
        <family val="2"/>
        <scheme val="minor"/>
      </rPr>
      <t>Acuerdo 02 de 2007:</t>
    </r>
    <r>
      <rPr>
        <sz val="10"/>
        <color theme="1"/>
        <rFont val="Calibri"/>
        <family val="2"/>
        <scheme val="minor"/>
      </rPr>
      <t xml:space="preserve">
a. Orientar, articular y coordinar junto a la Dirección la formulación, ejecución, seguimiento y evaluación de estrategias, planes y programas para el logro de los objetivos y compromisos institucionales.
b. Coordinar actividades de carácter patrimonial que realice la Administración Distrital.
c. Orientar, articular y coordinar las actuaciones derivadas de lo establecido por la Secretaria de Cultura en el campo del patrimonio cultural, así como con la Secretaria de Planeación del Distrito, en lo que el Plan de Ordenamiento Territorial se refiere a la conservación y preservación del patrimonio cultural.
d. Orientar, articular y coordinar las acciones necesarias para que las funciones a cargo de las dependencias del Instituto Distrital de Patrimonio Cultural, mantengan la unidad de propósitos y den cumplimiento a las estrategias y objetivos institucionales.
e. Coordinar la elaboración y presentación oportuna de los informes que requiera el Consejo Distrital y otras entidades.
f. Gestionar y propender por involucrar a las entidades competentes del orden nacional, distrital, privado y académico, en proyectos, planes, programas para la conservación, preservación, puesta en valor, de los Bienes de Interés Cultural.
g. Orientar, articular y coordinar con las demás áreas del Instituto Distrital de Patrimonio Cultural, en particular con la Subdirección de Divulgación del Patrimonio Cultural, el plan estratégico de comunicaciones, las campañas de divulgación y comunicación sobre los logros institucionales.
h. Concertar con las diferentes dependencias del Instituto los mecanismos que garanticen la planeación integral en el Instituto Distrital de Patrimonio Cultural a través del Diseño, formulación y propuesta del Plan Estratégico Situacional, el Plan de Acción del Instituto Distrital de Patrimonio Cultural, así como la implementación de los mecanismos de seguimiento conforme al Plan de Desarrollo Territorial y las políticas del Sector Cultural, Recreación y Deporte.
i. Coordinar la programación de la inversión para el periodo del Plan de Desarrollo, conforme al Plan de Desarrollo Distrital, Plan de Ordenamiento Territorial y las políticas del Sector Cultura, Recreación y Deporte.
j. Asesorar y liderar el diseño, implementación y mejoramiento continuo de los Sistemas de Gestión de Calidad y del Modelo Estándar de Control Interno del Instituto Distrital de Patrimonio Cultural.
k. Gestionar y propender por el correcto archivo de los documentos de la Entidad y mantenerlo actualizado.
l. Las demás que le sean propias o asignadas de acuerdo con la naturaleza de la dependencia.
</t>
    </r>
    <r>
      <rPr>
        <b/>
        <sz val="10"/>
        <color theme="1"/>
        <rFont val="Calibri"/>
        <family val="2"/>
        <scheme val="minor"/>
      </rPr>
      <t>Decreto 07 de 2015:</t>
    </r>
    <r>
      <rPr>
        <sz val="10"/>
        <color theme="1"/>
        <rFont val="Calibri"/>
        <family val="2"/>
        <scheme val="minor"/>
      </rPr>
      <t xml:space="preserve">
8. Fijar en coordinación con la Secretaría Distrital de Planeación, los requisitos técnicos específicos adicionales y las precisiones a que haya lugar, para la formulación y aprobación de los Planes Especiales de Manejo y Protección Distritales (PEMPD).
9. Acompañar, revisar y dar concepto sobre los Planes Especiales de Manejo y Protección (PEMP), en coordinación con la Secretaría Distrital de Planeación, para los inmuebles de interés cultural del ámbito Nacional, que se encuentren ubicados en el Distrito Capital, cuando ello sea solicitado y autorizado por el Ministerio de Cultura.
12. Coadyuvar en el desarrollo de programas urbanos que se deban adelantar en las áreas con tratamiento de conservación y promover el desarrollo de sus usos tradicionales.
15. Promover la inversión privada, nacional y extranjera, en programas de revitalización y proyectos para la recuperación de los bienes de interés cultural en el Distrito Capital.
18. Promover la participación ciudadana y adelantar concertaciones con las Alcaldías Locales, grupos organizados y la comunidad para ejecutar los proyectos que promueva, gestione, lidere o coordine en cumplimiento de sus funciones.</t>
    </r>
  </si>
  <si>
    <r>
      <rPr>
        <b/>
        <sz val="10"/>
        <color theme="1"/>
        <rFont val="Calibri"/>
        <family val="2"/>
        <scheme val="minor"/>
      </rPr>
      <t>Acuerdo 02 de 2007:</t>
    </r>
    <r>
      <rPr>
        <sz val="10"/>
        <color theme="1"/>
        <rFont val="Calibri"/>
        <family val="2"/>
        <scheme val="minor"/>
      </rPr>
      <t xml:space="preserve">
g. Proyectar y revisar los actos administrativos, realizar las operaciones y celebrar los contratos que se requieran para el buen funcionamiento del Instituto, de acuerdo con las normas vigentes.
l. Proyectar y revisar las reglamentaciones y establecer las funciones y procedimientos que requieran las dependencias y cargos de la entidad.
n. Apoyar la implementación y desarrollo de los Sistemas de Control Interno del Sistema de Gestión de Calidad y demás sistemas de obligatorio cumplimiento para el Instituto.
</t>
    </r>
    <r>
      <rPr>
        <b/>
        <sz val="10"/>
        <color indexed="8"/>
        <rFont val="Calibri"/>
        <family val="2"/>
      </rPr>
      <t xml:space="preserve">Funciones Asesor(a) Jurídico(a):
</t>
    </r>
    <r>
      <rPr>
        <sz val="10"/>
        <color indexed="8"/>
        <rFont val="Calibri"/>
        <family val="2"/>
      </rPr>
      <t>1. Asesorar al Director del Instituto en la interpretación aplicación de las disposiciones legales reglamentarias que regulen la organización y funcionamiento interno del mismo y dirigir y coordinar la defensa jurídica del Instituto de Patrimonio Cultural.
2. Absolver y emitir conceptos sobre los asuntos de carácter legal que ponga a su consideración el Director General y demás dependencias de la entidad y adelantar investigaciones de tipo jurídico, doctrinal y jurisprudencial en los aspectos del derecho relacionados con la protección del patrimonio cultural.
3. Elaborar y revisar las normas, acuerdos, decretos y demás disipaciones legales para el correcto funcionamiento del Instituto y proyectar los actos administrativos y contratos que deba expedir y/o celebrar el instituto en cumplimiento de su misión.
4. Actual con poder del Director, garantizando la efectiva y oportuna representación judicial del Instituto ante los despachos judiciales y administrativos en los eventos que lo requiera.
5. Presentar propuestas sobre alternativas de gestión relacionadas con el área, con miras a optimizar y racionalizar los recursos disponibles.
6. Ejercer la secretaría técnica del comité de contratación de la entidad.
7. Rendir los informes que por la naturaleza de su cargo requiera la Dirección, la Junta Directiva, el Concejo, Entidades Distritales y demás organismos de control Fiscal y Administrativo.
8. Participar en la implementación y mejoramiento continuo del Sistema de Gestión de Calidad dentro de los parámetros de la norma técnica y de acuerdo con las directrices de la administración, así como adoptar mecanismo de control y autocontrol necesarios para la ejecución propia del cargo.
9. Coordinar y controlar que la base de datos de los documentos y los activos correspondientes a la gestión del área se encuentre actualizada y que se efectúe la transferencia primaria al Archivo Central, de acuerdo a las tablas de retención de la dependencia.
10. Las demás que le asignen y sean de naturaleza del cargo.</t>
    </r>
  </si>
  <si>
    <r>
      <t xml:space="preserve">Responsable consolidación del informe: </t>
    </r>
    <r>
      <rPr>
        <sz val="12"/>
        <rFont val="Arial Narrow"/>
        <family val="2"/>
      </rPr>
      <t xml:space="preserve">
Jorge Elkin Buitrago Arenas - Profesional (Contratista)
Subdirección de Divulgación de los Valores del Patrimonio Cultural</t>
    </r>
  </si>
  <si>
    <r>
      <t xml:space="preserve">Responsable consolidación del informe: 
</t>
    </r>
    <r>
      <rPr>
        <sz val="12"/>
        <color theme="1"/>
        <rFont val="Arial Narrow"/>
        <family val="2"/>
      </rPr>
      <t>Jorge Elkin Buitrago Arenas - Profesional (Contratista)
Subdirección de Divulgación de los Valores del Patrimonio Cultural</t>
    </r>
  </si>
  <si>
    <t>Realizar reuniones de autoevaluación de procesos</t>
  </si>
  <si>
    <t>Realizar el monitoreo y validación de riesgos de los procesos que son responsabilidad de la Subdirección de Divulgación</t>
  </si>
  <si>
    <t>Participar en las Capacitaciones de Gestión Documental</t>
  </si>
  <si>
    <t>Reuniones realizadas con soporte en  actas garantes de los acuerdos para la mejora de la gestión documental</t>
  </si>
  <si>
    <t>% de participación en capacitaciones</t>
  </si>
  <si>
    <t>Realizar el seguimiento y ejecución de los compromisos para la mejora de la gestión documental</t>
  </si>
  <si>
    <t>% de cumplimiento de los compromisos pactados</t>
  </si>
  <si>
    <t>Informe de rendición de cuentas reportando la información de la dependencia y entregado a la Subdirección General</t>
  </si>
  <si>
    <t># Documentos</t>
  </si>
  <si>
    <t>Medir y analizar los indicadores  de gestión de los procesos asociados a la dependencia</t>
  </si>
  <si>
    <t>Indicadores medidos y analizados</t>
  </si>
  <si>
    <t>% de Indicadores Medidos</t>
  </si>
  <si>
    <t>Participar en campañas del SIG</t>
  </si>
  <si>
    <t>Participación en las campañas realizadas por la coordinación del SIG</t>
  </si>
  <si>
    <t>% de participacón en las campañas</t>
  </si>
  <si>
    <t>3. FUNCIONES DE LA DEPENDENCIA 
A. Acuerdo 02 de 2007
B. Decreto 07 de 2015</t>
  </si>
  <si>
    <t>Versión del POA:</t>
  </si>
  <si>
    <t>Seguimiento y ejecución de los compromisos con soporte en  actas de seguimiento</t>
  </si>
  <si>
    <r>
      <t xml:space="preserve">Responsable de la Dependencia: 
</t>
    </r>
    <r>
      <rPr>
        <sz val="12"/>
        <rFont val="Arial Narrow"/>
        <family val="2"/>
      </rPr>
      <t>Margarita Lucia Castañeda Vargas - Subdirectora
Subdirección de Divulgación de los Valores del Patrimonio Cultural</t>
    </r>
  </si>
  <si>
    <t>Rocio Alayón Herrera</t>
  </si>
  <si>
    <t>Ejecutar Planes de Mejoramiento</t>
  </si>
  <si>
    <t>Visitantes</t>
  </si>
  <si>
    <t>Ofrecer actividades de Patrimonio Cultural</t>
  </si>
  <si>
    <t>Actividades de Patrimonio Cultural ofrecidas</t>
  </si>
  <si>
    <t xml:space="preserve">Ofrecer consultas a través del Centro de Documentación </t>
  </si>
  <si>
    <t>Catalogar la colección del Centro de Documentación</t>
  </si>
  <si>
    <t>Bienes catalogados</t>
  </si>
  <si>
    <t>Desarrollar acciones en el Programa de Patrimonios Locales</t>
  </si>
  <si>
    <t>Acciones desarrolladas</t>
  </si>
  <si>
    <t>Realizar el Guión Museològico  de la exposición de la colecciòn permanente del MDB</t>
  </si>
  <si>
    <t>1 guión  curatorial aprobado</t>
  </si>
  <si>
    <t>1 guión  museogràfico aprobado</t>
  </si>
  <si>
    <t>1 guión  educativo aprobado</t>
  </si>
  <si>
    <t>100% de guión curatorial aprobado</t>
  </si>
  <si>
    <t>100% de guión museogràfico aprobado</t>
  </si>
  <si>
    <t>100% de guión educativo aprobado</t>
  </si>
  <si>
    <t>Subdirecciòn  de Divulgaciòn</t>
  </si>
  <si>
    <t>Realizar la producciòn y montaje de  la exposición de la colecciòn permanente del MDB</t>
  </si>
  <si>
    <t>Realizar la adecuaciòn de la sede Casa de La Independencia del  Museo de Bogotà</t>
  </si>
  <si>
    <t>100% sede adecuada</t>
  </si>
  <si>
    <t>Apertura de la exposición de la colecciòn permanente del MDB</t>
  </si>
  <si>
    <t>31.000 visitantes</t>
  </si>
  <si>
    <t>Melissa Solorzano</t>
  </si>
  <si>
    <t xml:space="preserve">Asistencias al Museo de Bogotà la sede Casa de la Independencia </t>
  </si>
  <si>
    <t>40.000 visitantes</t>
  </si>
  <si>
    <t>473,000 visitantes</t>
  </si>
  <si>
    <t>Asistencias a Exposiciones temporales</t>
  </si>
  <si>
    <t>Asistencias a Exposiciones y actividades en espacio público</t>
  </si>
  <si>
    <t>Asistentes a Servicios Culturales</t>
  </si>
  <si>
    <t>Asistentes a Servicios Educativos</t>
  </si>
  <si>
    <t>1.200 beneficiarios</t>
  </si>
  <si>
    <t>500 beneficiarios</t>
  </si>
  <si>
    <t>60 acciones desarrolladas en el Programa de Patrimonios Locales</t>
  </si>
  <si>
    <t>Catalina Cavelier</t>
  </si>
  <si>
    <t>5 exposiciones tempotrales realizadas</t>
  </si>
  <si>
    <t>300 servicios educativos ofrecidos</t>
  </si>
  <si>
    <t>45 actividades de Patrimonio Cultural ofrecidas</t>
  </si>
  <si>
    <t>Asesorar y Acompañar consutas de ciudadanos interesados en la gestiòn y salvaguardia  de su patrimonio cultural inmaterial</t>
  </si>
  <si>
    <t>72 contenidos producidos y divulgados</t>
  </si>
  <si>
    <t>Ximena Bernal</t>
  </si>
  <si>
    <t>9 Publicaciones editadas</t>
  </si>
  <si>
    <t>Ejecutar el Plan de Comunicaciones IDPC</t>
  </si>
  <si>
    <t>Sede Casa de La Independencia del  Museo de Bogotà adecuada</t>
  </si>
  <si>
    <t xml:space="preserve"> Exposición de la colecciòn permanente del MDB abierta al público</t>
  </si>
  <si>
    <t>Implementar el SIC (Sistema Integrado de Conservación) en las colecciones del MDB</t>
  </si>
  <si>
    <t xml:space="preserve">1035 bienes catalogados de la colección del centro de documentación. </t>
  </si>
  <si>
    <t>Laura Mejia Torres</t>
  </si>
  <si>
    <t>40 estímulos otorgados</t>
  </si>
  <si>
    <t>Liliana Pamplona</t>
  </si>
  <si>
    <t>Equipo de Fomento</t>
  </si>
  <si>
    <t>4 asesorias a ciudadanos</t>
  </si>
  <si>
    <t>Asesorias realizadas</t>
  </si>
  <si>
    <t>Equipo Patrimonio Inmaterial</t>
  </si>
  <si>
    <t>9 Investigaciones realizadas</t>
  </si>
  <si>
    <t xml:space="preserve">100 asesorías atendidas a través del Centro de Documentación </t>
  </si>
  <si>
    <t>Actualizar la formular de indicadores de gestión de los procesos asociados a la dependencia</t>
  </si>
  <si>
    <t>Indicadores actualizados formulados</t>
  </si>
  <si>
    <t xml:space="preserve">Actualización de Formulación de indicadores </t>
  </si>
  <si>
    <t>Actualizar la Formulación del Plan de Comunicaciones del IDPC</t>
  </si>
  <si>
    <t>Plan de comunicaciones actualizado</t>
  </si>
  <si>
    <t>Gloria Rodríguez
Luz Betty Hernández Castro
Rocio Alayón Herrera</t>
  </si>
  <si>
    <t>Gloria Rodríguez</t>
  </si>
  <si>
    <t>Gloria Rodríguez
Rocio Alayón Herrera</t>
  </si>
  <si>
    <t>Gloria Rodríguez
Edgar Andrés López</t>
  </si>
  <si>
    <t>Orientar el desarrollo de los procesos de contratación, así como los trámites jurídico/legales de la Subdirección de Divulgación</t>
  </si>
  <si>
    <t>POA 2018 versión Programación</t>
  </si>
  <si>
    <t>POA 2018 versión Seguimiento Trim. 1</t>
  </si>
  <si>
    <t>POA 2018 versión Seguimiento Trim. 2</t>
  </si>
  <si>
    <t>POA 2018 versión Seguimiento Trim. 3</t>
  </si>
  <si>
    <t>POA 2018 versión Seguimiento Trim. 4</t>
  </si>
  <si>
    <r>
      <t xml:space="preserve">Responsable de la Dependencia: 
</t>
    </r>
    <r>
      <rPr>
        <sz val="12"/>
        <rFont val="Arial Narrow"/>
        <family val="2"/>
      </rPr>
      <t>Margarita Lucía Castañeda Vargas - Subdirectora
Subdirección de Divulgación de los Valores del Patrimonio Cultural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</si>
</sst>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_-;\-* #,##0\ _€_-;_-* &quot;-&quot;\ _€_-;_-@_-"/>
    <numFmt numFmtId="164" formatCode="_-* #,##0.00_-;\-* #,##0.00_-;_-* &quot;-&quot;??_-;_-@_-"/>
    <numFmt numFmtId="165" formatCode="_ * #,##0.00_ ;_ * \-#,##0.00_ ;_ * &quot;-&quot;??_ ;_ @_ "/>
    <numFmt numFmtId="166" formatCode="0.0%"/>
    <numFmt numFmtId="167" formatCode="_-* #,##0\ _€_-;\-* #,##0\ _€_-;_-* \-?\ _€_-;_-@_-"/>
    <numFmt numFmtId="168" formatCode="_-* #,##0_-;\-* #,##0_-;_-* &quot;-&quot;??_-;_-@_-"/>
  </numFmts>
  <fonts count="40" x14ac:knownFonts="1">
    <font>
      <sz val="11"/>
      <color theme="1"/>
      <name val="Calibri"/>
      <family val="2"/>
      <scheme val="minor"/>
    </font>
    <font>
      <sz val="10"/>
      <name val="Arial"/>
      <family val="2"/>
    </font>
    <font>
      <sz val="9"/>
      <color indexed="81"/>
      <name val="Tahoma"/>
      <family val="2"/>
    </font>
    <font>
      <b/>
      <sz val="9"/>
      <color indexed="81"/>
      <name val="Tahoma"/>
      <family val="2"/>
    </font>
    <font>
      <sz val="11"/>
      <color indexed="8"/>
      <name val="Calibri"/>
      <family val="2"/>
    </font>
    <font>
      <sz val="10"/>
      <name val="Arial Narrow"/>
      <family val="2"/>
    </font>
    <font>
      <b/>
      <sz val="12"/>
      <name val="Arial Narrow"/>
      <family val="2"/>
    </font>
    <font>
      <sz val="12"/>
      <name val="Arial Narrow"/>
      <family val="2"/>
    </font>
    <font>
      <b/>
      <sz val="10"/>
      <name val="Arial Narrow"/>
      <family val="2"/>
    </font>
    <font>
      <b/>
      <sz val="11"/>
      <name val="Arial Narrow"/>
      <family val="2"/>
    </font>
    <font>
      <sz val="14"/>
      <name val="Arial"/>
      <family val="2"/>
    </font>
    <font>
      <sz val="12"/>
      <name val="Arial"/>
      <family val="2"/>
    </font>
    <font>
      <sz val="16"/>
      <name val="Arial"/>
      <family val="2"/>
    </font>
    <font>
      <b/>
      <sz val="11"/>
      <name val="Arial"/>
      <family val="2"/>
    </font>
    <font>
      <sz val="11"/>
      <name val="Arial"/>
      <family val="2"/>
    </font>
    <font>
      <b/>
      <sz val="16"/>
      <name val="Arial Narrow"/>
      <family val="2"/>
    </font>
    <font>
      <b/>
      <i/>
      <sz val="11"/>
      <name val="Arial"/>
      <family val="2"/>
    </font>
    <font>
      <b/>
      <sz val="14"/>
      <name val="Arial"/>
      <family val="2"/>
    </font>
    <font>
      <b/>
      <sz val="16"/>
      <name val="Arial"/>
      <family val="2"/>
    </font>
    <font>
      <b/>
      <sz val="12"/>
      <name val="Arial"/>
      <family val="2"/>
    </font>
    <font>
      <b/>
      <sz val="10"/>
      <color indexed="8"/>
      <name val="Calibri"/>
      <family val="2"/>
    </font>
    <font>
      <sz val="10"/>
      <color indexed="8"/>
      <name val="Calibri"/>
      <family val="2"/>
    </font>
    <font>
      <b/>
      <sz val="14"/>
      <name val="Arial Narrow"/>
      <family val="2"/>
    </font>
    <font>
      <sz val="10"/>
      <color theme="1"/>
      <name val="Calibri"/>
      <family val="2"/>
      <scheme val="minor"/>
    </font>
    <font>
      <b/>
      <sz val="10"/>
      <color theme="1"/>
      <name val="Calibri"/>
      <family val="2"/>
      <scheme val="minor"/>
    </font>
    <font>
      <sz val="10"/>
      <color rgb="FF000000"/>
      <name val="Calibri"/>
      <family val="2"/>
      <scheme val="minor"/>
    </font>
    <font>
      <sz val="16"/>
      <color theme="1"/>
      <name val="Arial"/>
      <family val="2"/>
    </font>
    <font>
      <b/>
      <sz val="11"/>
      <color theme="1"/>
      <name val="Calibri"/>
      <family val="2"/>
      <scheme val="minor"/>
    </font>
    <font>
      <sz val="11"/>
      <color rgb="FFFF0000"/>
      <name val="Arial"/>
      <family val="2"/>
    </font>
    <font>
      <sz val="12"/>
      <color rgb="FFFF0000"/>
      <name val="Arial Narrow"/>
      <family val="2"/>
    </font>
    <font>
      <b/>
      <sz val="12"/>
      <color theme="1"/>
      <name val="Arial Narrow"/>
      <family val="2"/>
    </font>
    <font>
      <sz val="12"/>
      <color theme="1"/>
      <name val="Arial Narrow"/>
      <family val="2"/>
    </font>
    <font>
      <sz val="12"/>
      <color theme="0"/>
      <name val="Arial Narrow"/>
      <family val="2"/>
    </font>
    <font>
      <sz val="8"/>
      <name val="Arial"/>
      <family val="2"/>
    </font>
    <font>
      <b/>
      <sz val="12"/>
      <color theme="0"/>
      <name val="Arial Narrow"/>
      <family val="2"/>
    </font>
    <font>
      <b/>
      <sz val="11"/>
      <color theme="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14"/>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
      <left/>
      <right style="medium">
        <color indexed="64"/>
      </right>
      <top/>
      <bottom style="hair">
        <color indexed="64"/>
      </bottom>
      <diagonal/>
    </border>
    <border>
      <left/>
      <right/>
      <top style="dott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dotted">
        <color indexed="64"/>
      </right>
      <top style="dotted">
        <color indexed="64"/>
      </top>
      <bottom style="dotted">
        <color indexed="64"/>
      </bottom>
      <diagonal/>
    </border>
  </borders>
  <cellStyleXfs count="50">
    <xf numFmtId="0" fontId="0" fillId="0" borderId="0"/>
    <xf numFmtId="41" fontId="4" fillId="0" borderId="0" applyFont="0" applyFill="0" applyBorder="0" applyAlignment="0" applyProtection="0"/>
    <xf numFmtId="165" fontId="1"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164" fontId="38" fillId="0" borderId="0" applyFont="0" applyFill="0" applyBorder="0" applyAlignment="0" applyProtection="0"/>
    <xf numFmtId="0" fontId="38" fillId="0" borderId="0"/>
  </cellStyleXfs>
  <cellXfs count="395">
    <xf numFmtId="0" fontId="0" fillId="0" borderId="0" xfId="0"/>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xf numFmtId="0" fontId="7" fillId="0" borderId="1" xfId="0" applyFont="1" applyBorder="1" applyAlignment="1">
      <alignment horizontal="center"/>
    </xf>
    <xf numFmtId="0" fontId="8" fillId="2" borderId="0" xfId="0" applyFont="1" applyFill="1" applyBorder="1" applyAlignment="1">
      <alignment horizontal="left"/>
    </xf>
    <xf numFmtId="0" fontId="8" fillId="2" borderId="0" xfId="0" applyFont="1" applyFill="1" applyBorder="1" applyAlignment="1">
      <alignment horizontal="center"/>
    </xf>
    <xf numFmtId="0" fontId="6" fillId="2" borderId="0" xfId="0" applyFont="1" applyFill="1" applyBorder="1" applyAlignment="1"/>
    <xf numFmtId="0" fontId="7" fillId="2" borderId="0" xfId="0" applyFont="1" applyFill="1"/>
    <xf numFmtId="0" fontId="7" fillId="0" borderId="0" xfId="0" applyFont="1" applyFill="1"/>
    <xf numFmtId="0" fontId="7" fillId="2" borderId="0" xfId="0" applyFont="1" applyFill="1" applyBorder="1"/>
    <xf numFmtId="0" fontId="10" fillId="2" borderId="1" xfId="0" applyFont="1" applyFill="1" applyBorder="1" applyAlignment="1">
      <alignment horizontal="center" vertical="center"/>
    </xf>
    <xf numFmtId="0" fontId="14"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2" borderId="0" xfId="0" applyFont="1" applyFill="1" applyAlignment="1">
      <alignment horizontal="center" vertical="center"/>
    </xf>
    <xf numFmtId="0" fontId="8" fillId="2" borderId="3" xfId="0" applyFont="1" applyFill="1" applyBorder="1" applyAlignment="1">
      <alignment horizontal="left"/>
    </xf>
    <xf numFmtId="0" fontId="6" fillId="2" borderId="4" xfId="0" applyFont="1" applyFill="1" applyBorder="1" applyAlignment="1"/>
    <xf numFmtId="0" fontId="13" fillId="4"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 xfId="0" applyFont="1" applyFill="1" applyBorder="1" applyAlignment="1">
      <alignment horizontal="left"/>
    </xf>
    <xf numFmtId="0" fontId="13" fillId="2" borderId="0" xfId="0" applyFont="1" applyFill="1" applyBorder="1" applyAlignment="1">
      <alignment horizontal="left"/>
    </xf>
    <xf numFmtId="0" fontId="13" fillId="2" borderId="0" xfId="0" applyFont="1" applyFill="1" applyBorder="1" applyAlignment="1"/>
    <xf numFmtId="0" fontId="13" fillId="2" borderId="4" xfId="0" applyFont="1" applyFill="1" applyBorder="1" applyAlignment="1"/>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2" borderId="0" xfId="0" applyFont="1" applyFill="1" applyBorder="1" applyAlignment="1">
      <alignment horizontal="center" vertical="center"/>
    </xf>
    <xf numFmtId="0" fontId="14" fillId="0" borderId="0" xfId="0" applyFont="1" applyBorder="1" applyAlignment="1">
      <alignment horizontal="center"/>
    </xf>
    <xf numFmtId="0" fontId="14" fillId="0" borderId="0" xfId="0" applyFont="1" applyBorder="1"/>
    <xf numFmtId="0" fontId="14" fillId="0" borderId="4" xfId="0" applyFont="1" applyBorder="1"/>
    <xf numFmtId="0" fontId="16" fillId="2" borderId="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0" xfId="0" applyFont="1" applyFill="1" applyBorder="1" applyAlignment="1">
      <alignment horizontal="center"/>
    </xf>
    <xf numFmtId="0" fontId="13" fillId="2" borderId="0" xfId="0" applyFont="1" applyFill="1" applyBorder="1" applyAlignment="1">
      <alignment vertical="center" wrapText="1"/>
    </xf>
    <xf numFmtId="167" fontId="13" fillId="4" borderId="1" xfId="0" applyNumberFormat="1" applyFont="1" applyFill="1" applyBorder="1" applyAlignment="1">
      <alignment horizontal="center" vertical="center" wrapText="1"/>
    </xf>
    <xf numFmtId="167" fontId="13" fillId="0" borderId="0"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2" borderId="4" xfId="0" applyFont="1" applyFill="1" applyBorder="1" applyAlignment="1">
      <alignment vertical="center" wrapText="1"/>
    </xf>
    <xf numFmtId="167" fontId="13" fillId="4" borderId="5"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0" xfId="0" applyFont="1" applyFill="1" applyBorder="1" applyAlignment="1">
      <alignment vertical="center" wrapText="1"/>
    </xf>
    <xf numFmtId="0" fontId="19" fillId="2" borderId="4" xfId="0" applyFont="1" applyFill="1" applyBorder="1" applyAlignment="1">
      <alignment vertical="center" wrapText="1"/>
    </xf>
    <xf numFmtId="0" fontId="23" fillId="0" borderId="0" xfId="0" applyFont="1"/>
    <xf numFmtId="0" fontId="24" fillId="4" borderId="6"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0" fontId="23" fillId="0" borderId="10" xfId="0" applyFont="1" applyBorder="1" applyAlignment="1">
      <alignment vertical="center" wrapText="1"/>
    </xf>
    <xf numFmtId="0" fontId="7" fillId="0" borderId="11" xfId="0" applyFont="1" applyBorder="1" applyAlignment="1">
      <alignment horizontal="center"/>
    </xf>
    <xf numFmtId="0" fontId="23" fillId="0" borderId="1" xfId="0" applyFont="1" applyBorder="1" applyAlignment="1">
      <alignment vertical="center"/>
    </xf>
    <xf numFmtId="0" fontId="0" fillId="0" borderId="0" xfId="0" applyAlignment="1"/>
    <xf numFmtId="0" fontId="23" fillId="5" borderId="1" xfId="0" applyFont="1" applyFill="1" applyBorder="1" applyAlignment="1">
      <alignment vertical="center"/>
    </xf>
    <xf numFmtId="0" fontId="14" fillId="0" borderId="12" xfId="0" applyFont="1" applyBorder="1" applyAlignment="1">
      <alignment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7" xfId="0" applyFont="1" applyBorder="1" applyAlignment="1">
      <alignment vertical="center" wrapText="1"/>
    </xf>
    <xf numFmtId="0" fontId="23" fillId="5" borderId="16" xfId="0" applyFont="1" applyFill="1" applyBorder="1" applyAlignment="1">
      <alignment vertical="center" wrapText="1"/>
    </xf>
    <xf numFmtId="0" fontId="14" fillId="2" borderId="1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0" xfId="0" applyFont="1" applyFill="1" applyBorder="1" applyAlignment="1">
      <alignment vertical="center" wrapText="1"/>
    </xf>
    <xf numFmtId="0" fontId="14" fillId="2" borderId="1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3" fillId="2" borderId="0" xfId="0" applyFont="1" applyFill="1" applyBorder="1" applyAlignment="1">
      <alignment horizontal="center" vertical="center"/>
    </xf>
    <xf numFmtId="0" fontId="13" fillId="2" borderId="20" xfId="0" applyFont="1" applyFill="1" applyBorder="1" applyAlignment="1">
      <alignment horizontal="center" wrapText="1"/>
    </xf>
    <xf numFmtId="0" fontId="13" fillId="2" borderId="20" xfId="0" applyFont="1" applyFill="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49" fontId="26" fillId="0" borderId="1"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2" borderId="23" xfId="0" applyFont="1" applyFill="1" applyBorder="1" applyAlignment="1" applyProtection="1">
      <alignment horizontal="center" vertical="center" wrapText="1"/>
      <protection locked="0"/>
    </xf>
    <xf numFmtId="0" fontId="14" fillId="0" borderId="13" xfId="0" applyFont="1" applyBorder="1" applyAlignment="1" applyProtection="1">
      <alignment horizontal="left" vertical="center" wrapText="1"/>
      <protection locked="0"/>
    </xf>
    <xf numFmtId="0" fontId="9" fillId="2" borderId="2"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6" fillId="0" borderId="0" xfId="0" applyFont="1" applyProtection="1">
      <protection locked="0"/>
    </xf>
    <xf numFmtId="2" fontId="14" fillId="0" borderId="1" xfId="0" applyNumberFormat="1" applyFont="1" applyFill="1" applyBorder="1" applyAlignment="1" applyProtection="1">
      <alignment vertical="center" wrapText="1"/>
      <protection locked="0"/>
    </xf>
    <xf numFmtId="167" fontId="13" fillId="4" borderId="5" xfId="0" applyNumberFormat="1" applyFont="1" applyFill="1" applyBorder="1" applyAlignment="1" applyProtection="1">
      <alignment horizontal="center" vertical="center" wrapText="1"/>
      <protection locked="0"/>
    </xf>
    <xf numFmtId="166" fontId="14" fillId="0" borderId="1" xfId="4" applyNumberFormat="1" applyFont="1" applyFill="1" applyBorder="1" applyAlignment="1" applyProtection="1">
      <alignment vertical="center" wrapText="1"/>
      <protection locked="0"/>
    </xf>
    <xf numFmtId="0" fontId="7" fillId="0" borderId="0" xfId="0" applyFont="1" applyFill="1" applyProtection="1">
      <protection locked="0"/>
    </xf>
    <xf numFmtId="0" fontId="14" fillId="0" borderId="1"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left" vertical="center" wrapText="1"/>
      <protection locked="0"/>
    </xf>
    <xf numFmtId="14"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167" fontId="14" fillId="0" borderId="5" xfId="0" applyNumberFormat="1"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center" vertical="center" wrapText="1"/>
      <protection locked="0"/>
    </xf>
    <xf numFmtId="2" fontId="14" fillId="0" borderId="0" xfId="0" applyNumberFormat="1" applyFont="1" applyFill="1" applyBorder="1" applyAlignment="1" applyProtection="1">
      <alignment vertical="center" wrapText="1"/>
      <protection locked="0"/>
    </xf>
    <xf numFmtId="167" fontId="14" fillId="0" borderId="0" xfId="0"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167" fontId="13" fillId="4" borderId="1" xfId="0" applyNumberFormat="1" applyFont="1" applyFill="1" applyBorder="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4" fillId="0" borderId="0" xfId="0" applyFont="1" applyProtection="1">
      <protection locked="0"/>
    </xf>
    <xf numFmtId="0" fontId="13" fillId="0" borderId="0" xfId="0" applyFont="1" applyProtection="1">
      <protection locked="0"/>
    </xf>
    <xf numFmtId="0" fontId="13" fillId="3" borderId="66" xfId="0" applyFont="1" applyFill="1" applyBorder="1" applyAlignment="1">
      <alignment horizontal="center" vertical="center" wrapText="1"/>
    </xf>
    <xf numFmtId="0" fontId="14" fillId="0" borderId="66" xfId="0" applyFont="1" applyBorder="1" applyAlignment="1">
      <alignment vertical="center" wrapText="1"/>
    </xf>
    <xf numFmtId="0" fontId="14" fillId="0" borderId="66" xfId="0" applyFont="1" applyBorder="1" applyAlignment="1" applyProtection="1">
      <alignment horizontal="center" vertical="center" wrapText="1"/>
      <protection locked="0"/>
    </xf>
    <xf numFmtId="0" fontId="27" fillId="0" borderId="0" xfId="0" applyFont="1"/>
    <xf numFmtId="0" fontId="14" fillId="0" borderId="1"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166" fontId="28" fillId="0" borderId="1" xfId="4" applyNumberFormat="1" applyFont="1" applyFill="1" applyBorder="1" applyAlignment="1" applyProtection="1">
      <alignment vertical="center" wrapText="1"/>
      <protection locked="0"/>
    </xf>
    <xf numFmtId="0" fontId="29" fillId="0" borderId="0" xfId="0" applyFont="1" applyProtection="1">
      <protection locked="0"/>
    </xf>
    <xf numFmtId="0" fontId="14" fillId="0" borderId="1" xfId="0" applyFont="1" applyFill="1" applyBorder="1" applyAlignment="1" applyProtection="1">
      <alignment horizontal="center" vertical="center" wrapText="1"/>
      <protection locked="0"/>
    </xf>
    <xf numFmtId="3" fontId="14" fillId="2" borderId="1" xfId="0" applyNumberFormat="1" applyFont="1" applyFill="1" applyBorder="1" applyAlignment="1" applyProtection="1">
      <alignment horizontal="center" vertical="center" wrapText="1"/>
      <protection locked="0"/>
    </xf>
    <xf numFmtId="2" fontId="14" fillId="2" borderId="1" xfId="0" applyNumberFormat="1" applyFont="1" applyFill="1" applyBorder="1" applyAlignment="1" applyProtection="1">
      <alignment vertical="center" wrapText="1"/>
      <protection locked="0"/>
    </xf>
    <xf numFmtId="9" fontId="14" fillId="0" borderId="1" xfId="4" applyFont="1" applyFill="1" applyBorder="1" applyAlignment="1" applyProtection="1">
      <alignment horizontal="center" vertical="center" wrapText="1"/>
      <protection locked="0"/>
    </xf>
    <xf numFmtId="0" fontId="14" fillId="2" borderId="21" xfId="0" applyFont="1" applyFill="1" applyBorder="1" applyAlignment="1" applyProtection="1">
      <alignment horizontal="left" vertical="center" wrapText="1"/>
      <protection locked="0"/>
    </xf>
    <xf numFmtId="9" fontId="14" fillId="0" borderId="1" xfId="4" applyFont="1" applyFill="1" applyBorder="1" applyAlignment="1" applyProtection="1">
      <alignment vertical="center" wrapText="1"/>
      <protection locked="0"/>
    </xf>
    <xf numFmtId="0" fontId="7" fillId="0" borderId="0" xfId="0" applyFont="1" applyProtection="1">
      <protection locked="0"/>
    </xf>
    <xf numFmtId="0" fontId="14" fillId="0" borderId="1" xfId="0" applyFont="1" applyFill="1" applyBorder="1" applyAlignment="1" applyProtection="1">
      <alignment horizontal="left" vertical="center" wrapText="1"/>
      <protection locked="0"/>
    </xf>
    <xf numFmtId="166" fontId="14" fillId="0" borderId="1" xfId="4" applyNumberFormat="1" applyFont="1" applyFill="1" applyBorder="1" applyAlignment="1" applyProtection="1">
      <alignment vertical="center" wrapText="1"/>
      <protection locked="0"/>
    </xf>
    <xf numFmtId="0" fontId="14" fillId="2"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left" vertical="center" wrapText="1"/>
      <protection locked="0"/>
    </xf>
    <xf numFmtId="14"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167" fontId="14" fillId="0" borderId="5" xfId="0" applyNumberFormat="1" applyFont="1" applyFill="1" applyBorder="1" applyAlignment="1" applyProtection="1">
      <alignment horizontal="center" vertical="center" wrapText="1"/>
      <protection locked="0"/>
    </xf>
    <xf numFmtId="0" fontId="14" fillId="2" borderId="21" xfId="0" applyFont="1" applyFill="1" applyBorder="1" applyAlignment="1" applyProtection="1">
      <alignment horizontal="left" vertical="center" wrapText="1"/>
      <protection locked="0"/>
    </xf>
    <xf numFmtId="9" fontId="14" fillId="2" borderId="1" xfId="4" applyFont="1" applyFill="1" applyBorder="1" applyAlignment="1" applyProtection="1">
      <alignment horizontal="center" vertical="center" wrapText="1"/>
      <protection locked="0"/>
    </xf>
    <xf numFmtId="166" fontId="14" fillId="2" borderId="1" xfId="4" applyNumberFormat="1" applyFont="1" applyFill="1" applyBorder="1" applyAlignment="1" applyProtection="1">
      <alignment vertical="center" wrapText="1"/>
      <protection locked="0"/>
    </xf>
    <xf numFmtId="167" fontId="14" fillId="2" borderId="5" xfId="0" applyNumberFormat="1" applyFont="1" applyFill="1" applyBorder="1" applyAlignment="1" applyProtection="1">
      <alignment horizontal="center" vertical="center" wrapText="1"/>
      <protection locked="0"/>
    </xf>
    <xf numFmtId="0" fontId="7" fillId="2" borderId="0" xfId="0" applyFont="1" applyFill="1" applyProtection="1">
      <protection locked="0"/>
    </xf>
    <xf numFmtId="9" fontId="14" fillId="2" borderId="17" xfId="4"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3" fillId="3" borderId="2"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0" fillId="2" borderId="0" xfId="0" applyFill="1"/>
    <xf numFmtId="0" fontId="7" fillId="2" borderId="0" xfId="0" applyFont="1" applyFill="1" applyAlignment="1">
      <alignment horizontal="center"/>
    </xf>
    <xf numFmtId="0" fontId="7" fillId="2" borderId="0" xfId="0" applyFont="1" applyFill="1"/>
    <xf numFmtId="0" fontId="7" fillId="2" borderId="0" xfId="0" applyFont="1" applyFill="1" applyAlignment="1">
      <alignment horizontal="center" vertical="center"/>
    </xf>
    <xf numFmtId="14" fontId="14" fillId="0" borderId="1" xfId="0" applyNumberFormat="1" applyFont="1" applyFill="1" applyBorder="1" applyAlignment="1" applyProtection="1">
      <alignment horizontal="center" vertical="center"/>
      <protection locked="0"/>
    </xf>
    <xf numFmtId="0" fontId="7" fillId="2" borderId="0" xfId="0" applyFont="1" applyFill="1" applyBorder="1" applyAlignment="1">
      <alignment horizontal="center" vertical="center"/>
    </xf>
    <xf numFmtId="0" fontId="7" fillId="2" borderId="1" xfId="0" applyFont="1" applyFill="1" applyBorder="1" applyAlignment="1">
      <alignment horizontal="center"/>
    </xf>
    <xf numFmtId="0" fontId="7" fillId="0" borderId="0" xfId="0" applyFont="1" applyProtection="1">
      <protection locked="0"/>
    </xf>
    <xf numFmtId="0" fontId="14" fillId="0" borderId="21" xfId="0" applyFont="1" applyFill="1" applyBorder="1" applyAlignment="1" applyProtection="1">
      <alignment horizontal="left" vertical="center" wrapText="1"/>
      <protection locked="0"/>
    </xf>
    <xf numFmtId="167" fontId="14" fillId="0" borderId="5"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9" fontId="14" fillId="0" borderId="1" xfId="4"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9" fontId="14" fillId="2" borderId="1" xfId="4" applyFont="1" applyFill="1" applyBorder="1" applyAlignment="1" applyProtection="1">
      <alignment horizontal="center" vertical="center" wrapText="1"/>
      <protection locked="0"/>
    </xf>
    <xf numFmtId="166" fontId="14" fillId="2" borderId="1" xfId="4" applyNumberFormat="1" applyFont="1" applyFill="1" applyBorder="1" applyAlignment="1" applyProtection="1">
      <alignment vertical="center" wrapText="1"/>
      <protection locked="0"/>
    </xf>
    <xf numFmtId="0" fontId="7" fillId="2" borderId="0" xfId="0" applyFont="1" applyFill="1" applyProtection="1">
      <protection locked="0"/>
    </xf>
    <xf numFmtId="0" fontId="6" fillId="2" borderId="0" xfId="0"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0" fontId="7" fillId="2" borderId="0" xfId="0" applyFont="1" applyFill="1" applyAlignment="1" applyProtection="1">
      <alignment horizontal="center" vertical="center"/>
      <protection locked="0"/>
    </xf>
    <xf numFmtId="0" fontId="7" fillId="2" borderId="0" xfId="0" applyFont="1" applyFill="1" applyAlignment="1" applyProtection="1">
      <alignment horizontal="center"/>
      <protection locked="0"/>
    </xf>
    <xf numFmtId="0" fontId="6" fillId="2" borderId="0" xfId="0" applyFont="1" applyFill="1" applyProtection="1">
      <protection locked="0"/>
    </xf>
    <xf numFmtId="9" fontId="7" fillId="2" borderId="0" xfId="4" applyFont="1" applyFill="1" applyAlignment="1" applyProtection="1">
      <alignment horizontal="center" vertical="center"/>
      <protection locked="0"/>
    </xf>
    <xf numFmtId="2" fontId="7" fillId="2" borderId="0" xfId="4" applyNumberFormat="1"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xf numFmtId="9" fontId="32" fillId="2" borderId="0" xfId="4" applyFont="1" applyFill="1" applyAlignment="1" applyProtection="1">
      <alignment horizontal="center" vertical="center"/>
      <protection locked="0"/>
    </xf>
    <xf numFmtId="1" fontId="14" fillId="0" borderId="1" xfId="0" applyNumberFormat="1" applyFont="1" applyFill="1" applyBorder="1" applyAlignment="1" applyProtection="1">
      <alignment vertical="center" wrapText="1"/>
      <protection locked="0"/>
    </xf>
    <xf numFmtId="9" fontId="14" fillId="2" borderId="1" xfId="4" applyFont="1" applyFill="1" applyBorder="1" applyAlignment="1" applyProtection="1">
      <alignment vertical="center" wrapText="1"/>
      <protection locked="0"/>
    </xf>
    <xf numFmtId="1" fontId="14" fillId="2" borderId="1" xfId="0" applyNumberFormat="1"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9" fontId="14" fillId="0" borderId="1" xfId="6" applyFont="1" applyFill="1" applyBorder="1" applyAlignment="1" applyProtection="1">
      <alignment horizontal="center" vertical="center" wrapText="1"/>
      <protection locked="0"/>
    </xf>
    <xf numFmtId="167" fontId="35" fillId="0" borderId="4" xfId="0" applyNumberFormat="1" applyFont="1" applyFill="1" applyBorder="1" applyAlignment="1">
      <alignment horizontal="center" vertical="center" wrapText="1"/>
    </xf>
    <xf numFmtId="0" fontId="34" fillId="2" borderId="0" xfId="0" applyFont="1" applyFill="1" applyProtection="1">
      <protection locked="0"/>
    </xf>
    <xf numFmtId="0" fontId="14" fillId="0" borderId="1" xfId="0"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14" fillId="2" borderId="2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14" fillId="2" borderId="21" xfId="0" applyFont="1" applyFill="1" applyBorder="1" applyAlignment="1" applyProtection="1">
      <alignment horizontal="left" vertical="center" wrapText="1"/>
      <protection locked="0"/>
    </xf>
    <xf numFmtId="9" fontId="14" fillId="2" borderId="17" xfId="6"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35" fillId="0" borderId="0" xfId="0" applyFont="1" applyProtection="1">
      <protection locked="0"/>
    </xf>
    <xf numFmtId="9" fontId="14" fillId="0" borderId="1" xfId="6" applyFont="1" applyFill="1" applyBorder="1" applyAlignment="1" applyProtection="1">
      <alignment horizontal="center" vertical="center" wrapText="1"/>
      <protection locked="0"/>
    </xf>
    <xf numFmtId="0" fontId="14"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9" fontId="14" fillId="0" borderId="1" xfId="6"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wrapText="1"/>
      <protection locked="0"/>
    </xf>
    <xf numFmtId="0" fontId="7" fillId="0" borderId="0" xfId="0" applyFont="1" applyAlignment="1">
      <alignment horizontal="left"/>
    </xf>
    <xf numFmtId="0" fontId="14" fillId="0" borderId="1" xfId="0" applyFont="1" applyFill="1" applyBorder="1" applyAlignment="1" applyProtection="1">
      <alignment horizontal="justify" vertical="center" wrapText="1"/>
      <protection locked="0"/>
    </xf>
    <xf numFmtId="49" fontId="14" fillId="0" borderId="5" xfId="0" applyNumberFormat="1" applyFont="1" applyFill="1" applyBorder="1" applyAlignment="1" applyProtection="1">
      <alignment horizontal="center" vertical="center" wrapText="1"/>
      <protection locked="0"/>
    </xf>
    <xf numFmtId="0" fontId="14" fillId="2" borderId="21"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justify" vertical="center" wrapText="1"/>
      <protection locked="0"/>
    </xf>
    <xf numFmtId="0" fontId="14" fillId="2" borderId="1" xfId="0" applyFont="1" applyFill="1" applyBorder="1" applyAlignment="1" applyProtection="1">
      <alignment horizontal="justify" vertical="center" wrapText="1"/>
      <protection locked="0"/>
    </xf>
    <xf numFmtId="49" fontId="14" fillId="2" borderId="5" xfId="0" applyNumberFormat="1" applyFont="1" applyFill="1" applyBorder="1" applyAlignment="1" applyProtection="1">
      <alignment horizontal="center" vertical="center" wrapText="1"/>
      <protection locked="0"/>
    </xf>
    <xf numFmtId="3" fontId="14" fillId="0" borderId="1" xfId="0" applyNumberFormat="1" applyFont="1" applyFill="1" applyBorder="1" applyAlignment="1" applyProtection="1">
      <alignment horizontal="center" vertical="center" wrapText="1"/>
      <protection locked="0"/>
    </xf>
    <xf numFmtId="168" fontId="14" fillId="0" borderId="1" xfId="48" applyNumberFormat="1" applyFont="1" applyFill="1" applyBorder="1" applyAlignment="1" applyProtection="1">
      <alignment vertical="center" wrapText="1"/>
      <protection locked="0"/>
    </xf>
    <xf numFmtId="168" fontId="14" fillId="2" borderId="1" xfId="48" applyNumberFormat="1" applyFont="1" applyFill="1" applyBorder="1" applyAlignment="1" applyProtection="1">
      <alignment vertical="center" wrapText="1"/>
      <protection locked="0"/>
    </xf>
    <xf numFmtId="168" fontId="14" fillId="0" borderId="1" xfId="48" applyNumberFormat="1" applyFont="1" applyFill="1" applyBorder="1" applyAlignment="1" applyProtection="1">
      <alignment horizontal="center" vertical="center" wrapText="1"/>
      <protection locked="0"/>
    </xf>
    <xf numFmtId="9" fontId="14" fillId="0" borderId="1" xfId="6" applyFont="1" applyFill="1" applyBorder="1" applyAlignment="1" applyProtection="1">
      <alignment horizontal="right" vertical="center" wrapText="1"/>
      <protection locked="0"/>
    </xf>
    <xf numFmtId="0" fontId="1" fillId="0" borderId="1" xfId="0" applyFont="1" applyFill="1" applyBorder="1" applyAlignment="1" applyProtection="1">
      <alignment horizontal="justify" vertical="center" wrapText="1"/>
      <protection locked="0"/>
    </xf>
    <xf numFmtId="0" fontId="1" fillId="2" borderId="1" xfId="0" applyFont="1" applyFill="1" applyBorder="1" applyAlignment="1" applyProtection="1">
      <alignment horizontal="justify" vertical="center" wrapText="1"/>
      <protection locked="0"/>
    </xf>
    <xf numFmtId="49" fontId="14" fillId="0" borderId="5" xfId="0" applyNumberFormat="1" applyFont="1" applyFill="1" applyBorder="1" applyAlignment="1" applyProtection="1">
      <alignment horizontal="justify" vertical="center" wrapText="1"/>
      <protection locked="0"/>
    </xf>
    <xf numFmtId="49" fontId="14" fillId="2" borderId="1" xfId="0" applyNumberFormat="1" applyFont="1" applyFill="1" applyBorder="1" applyAlignment="1" applyProtection="1">
      <alignment horizontal="justify" vertical="center" wrapText="1"/>
      <protection locked="0"/>
    </xf>
    <xf numFmtId="9" fontId="29" fillId="2" borderId="0" xfId="4" applyFont="1" applyFill="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protection locked="0"/>
    </xf>
    <xf numFmtId="0" fontId="7" fillId="2" borderId="0" xfId="0" applyFont="1" applyFill="1" applyBorder="1" applyProtection="1">
      <protection locked="0"/>
    </xf>
    <xf numFmtId="0" fontId="6" fillId="2" borderId="0" xfId="0" applyFont="1" applyFill="1" applyBorder="1" applyProtection="1">
      <protection locked="0"/>
    </xf>
    <xf numFmtId="0" fontId="7" fillId="0" borderId="0" xfId="0" applyFont="1" applyBorder="1" applyProtection="1">
      <protection locked="0"/>
    </xf>
    <xf numFmtId="0" fontId="7" fillId="0" borderId="0" xfId="0" applyFont="1" applyBorder="1"/>
    <xf numFmtId="0" fontId="23" fillId="0" borderId="1" xfId="0" applyFont="1" applyBorder="1" applyAlignment="1">
      <alignment horizontal="left" vertical="center" wrapText="1"/>
    </xf>
    <xf numFmtId="0" fontId="23" fillId="0" borderId="27" xfId="0" applyFont="1" applyBorder="1" applyAlignment="1">
      <alignment horizontal="left" vertical="center"/>
    </xf>
    <xf numFmtId="0" fontId="23" fillId="0" borderId="5" xfId="0" applyFont="1" applyBorder="1" applyAlignment="1">
      <alignment horizontal="left" vertical="center" wrapText="1"/>
    </xf>
    <xf numFmtId="0" fontId="23" fillId="0" borderId="5" xfId="0" applyFont="1" applyBorder="1" applyAlignment="1">
      <alignment horizontal="left" vertical="center"/>
    </xf>
    <xf numFmtId="0" fontId="23" fillId="0" borderId="24" xfId="0" applyFont="1" applyBorder="1" applyAlignment="1">
      <alignment horizontal="left" vertical="center" wrapText="1"/>
    </xf>
    <xf numFmtId="0" fontId="23" fillId="0" borderId="1" xfId="0" applyFont="1" applyBorder="1" applyAlignment="1">
      <alignment horizontal="left" vertical="center"/>
    </xf>
    <xf numFmtId="0" fontId="24" fillId="0" borderId="25" xfId="0" applyFont="1" applyBorder="1" applyAlignment="1">
      <alignment horizontal="center"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3" fillId="0" borderId="10" xfId="0" applyFont="1" applyBorder="1" applyAlignment="1">
      <alignment horizontal="left" vertical="center" wrapText="1"/>
    </xf>
    <xf numFmtId="0" fontId="24" fillId="0" borderId="1" xfId="0" applyFont="1" applyBorder="1" applyAlignment="1">
      <alignment horizontal="left" vertical="center" wrapText="1"/>
    </xf>
    <xf numFmtId="0" fontId="23" fillId="0" borderId="27" xfId="0" applyFont="1" applyBorder="1" applyAlignment="1">
      <alignment horizontal="left" vertical="center" wrapText="1"/>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13" fillId="2" borderId="0"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5" fillId="0" borderId="1" xfId="0" applyFont="1" applyBorder="1" applyAlignment="1">
      <alignment horizontal="center"/>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22" fillId="2" borderId="1" xfId="0" applyFont="1" applyFill="1" applyBorder="1" applyAlignment="1">
      <alignment horizontal="center" vertical="center"/>
    </xf>
    <xf numFmtId="0" fontId="9" fillId="3"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15" fillId="2" borderId="30"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1" xfId="0" applyFont="1" applyFill="1" applyBorder="1" applyAlignment="1">
      <alignment horizontal="center" vertical="center"/>
    </xf>
    <xf numFmtId="0" fontId="33" fillId="0" borderId="32" xfId="0" applyFont="1" applyBorder="1" applyAlignment="1" applyProtection="1">
      <alignment horizontal="justify" vertical="justify" wrapText="1"/>
    </xf>
    <xf numFmtId="0" fontId="33" fillId="0" borderId="33" xfId="0" applyFont="1" applyBorder="1" applyAlignment="1" applyProtection="1">
      <alignment horizontal="justify" vertical="justify" wrapText="1"/>
    </xf>
    <xf numFmtId="0" fontId="33" fillId="0" borderId="34" xfId="0" applyFont="1" applyBorder="1" applyAlignment="1" applyProtection="1">
      <alignment horizontal="justify" vertical="justify" wrapText="1"/>
    </xf>
    <xf numFmtId="0" fontId="13" fillId="3" borderId="66" xfId="0" applyFont="1" applyFill="1" applyBorder="1" applyAlignment="1">
      <alignment horizontal="center" vertical="center" wrapText="1"/>
    </xf>
    <xf numFmtId="10" fontId="17" fillId="0" borderId="66" xfId="4" applyNumberFormat="1" applyFont="1" applyBorder="1" applyAlignment="1" applyProtection="1">
      <alignment horizontal="center" vertical="center" wrapText="1"/>
      <protection locked="0"/>
    </xf>
    <xf numFmtId="0" fontId="13" fillId="3" borderId="2" xfId="0"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3" fillId="3" borderId="39"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4" fillId="3" borderId="41"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4" fillId="3" borderId="42" xfId="0" applyFont="1" applyFill="1" applyBorder="1" applyAlignment="1" applyProtection="1">
      <alignment horizontal="center" vertical="center" wrapText="1"/>
      <protection locked="0"/>
    </xf>
    <xf numFmtId="0" fontId="14" fillId="3" borderId="43"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44" xfId="0" applyFont="1" applyFill="1" applyBorder="1" applyAlignment="1" applyProtection="1">
      <alignment horizontal="center" vertical="center" wrapText="1"/>
      <protection locked="0"/>
    </xf>
    <xf numFmtId="0" fontId="14" fillId="3" borderId="45" xfId="0" applyFont="1" applyFill="1" applyBorder="1" applyAlignment="1" applyProtection="1">
      <alignment horizontal="center" vertical="center" wrapText="1"/>
      <protection locked="0"/>
    </xf>
    <xf numFmtId="0" fontId="14" fillId="3" borderId="46"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0" borderId="37" xfId="0" applyFont="1" applyBorder="1" applyAlignment="1" applyProtection="1">
      <alignment horizontal="left" wrapText="1"/>
      <protection locked="0"/>
    </xf>
    <xf numFmtId="0" fontId="14" fillId="0" borderId="38" xfId="0" applyFont="1" applyBorder="1" applyAlignment="1" applyProtection="1">
      <alignment horizontal="left" wrapText="1"/>
      <protection locked="0"/>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39" xfId="0" applyFont="1" applyFill="1" applyBorder="1" applyAlignment="1">
      <alignment horizontal="center" wrapText="1"/>
    </xf>
    <xf numFmtId="0" fontId="13" fillId="3" borderId="14" xfId="0" applyFont="1" applyFill="1" applyBorder="1" applyAlignment="1">
      <alignment horizontal="center"/>
    </xf>
    <xf numFmtId="0" fontId="13" fillId="3" borderId="40" xfId="0" applyFont="1" applyFill="1" applyBorder="1" applyAlignment="1">
      <alignment horizontal="center"/>
    </xf>
    <xf numFmtId="0" fontId="7" fillId="0" borderId="66" xfId="0" applyFont="1" applyBorder="1" applyAlignment="1" applyProtection="1">
      <alignment horizontal="center"/>
      <protection locked="0"/>
    </xf>
    <xf numFmtId="0" fontId="7" fillId="2" borderId="11" xfId="0" applyFont="1" applyFill="1" applyBorder="1" applyAlignment="1">
      <alignment horizontal="center"/>
    </xf>
    <xf numFmtId="0" fontId="7" fillId="2" borderId="22" xfId="0" applyFont="1" applyFill="1" applyBorder="1" applyAlignment="1">
      <alignment horizontal="center"/>
    </xf>
    <xf numFmtId="0" fontId="7" fillId="2" borderId="21" xfId="0" applyFont="1" applyFill="1" applyBorder="1" applyAlignment="1">
      <alignment horizontal="center"/>
    </xf>
    <xf numFmtId="0" fontId="14" fillId="0" borderId="66" xfId="0" applyFont="1" applyBorder="1" applyAlignment="1" applyProtection="1">
      <alignment horizontal="center" vertical="center" wrapText="1"/>
      <protection locked="0"/>
    </xf>
    <xf numFmtId="0" fontId="14" fillId="2" borderId="11" xfId="0" applyFont="1" applyFill="1" applyBorder="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21"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3" fillId="4" borderId="15"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1"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3" fillId="4" borderId="52" xfId="0" applyFont="1" applyFill="1" applyBorder="1" applyAlignment="1" applyProtection="1">
      <alignment horizontal="center" vertical="center" wrapText="1"/>
      <protection locked="0"/>
    </xf>
    <xf numFmtId="0" fontId="13" fillId="4" borderId="53" xfId="0" applyFont="1" applyFill="1" applyBorder="1" applyAlignment="1" applyProtection="1">
      <alignment horizontal="center" vertical="center" wrapText="1"/>
      <protection locked="0"/>
    </xf>
    <xf numFmtId="0" fontId="13" fillId="4" borderId="54" xfId="0" applyFont="1" applyFill="1" applyBorder="1" applyAlignment="1" applyProtection="1">
      <alignment horizontal="center" vertical="center" wrapText="1"/>
      <protection locked="0"/>
    </xf>
    <xf numFmtId="0" fontId="13" fillId="4" borderId="55"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56"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3" fillId="3" borderId="25"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0" borderId="11"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13" fillId="2" borderId="21" xfId="0" applyFont="1" applyFill="1" applyBorder="1" applyAlignment="1" applyProtection="1">
      <alignment horizontal="left" vertical="center" wrapText="1"/>
      <protection locked="0"/>
    </xf>
    <xf numFmtId="0" fontId="11" fillId="0" borderId="13"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3" fillId="3" borderId="3"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35" xfId="0" applyNumberFormat="1" applyFont="1" applyBorder="1" applyAlignment="1">
      <alignment horizontal="left" vertical="center" wrapText="1"/>
    </xf>
    <xf numFmtId="0" fontId="11" fillId="0" borderId="29" xfId="0" applyNumberFormat="1" applyFont="1" applyBorder="1" applyAlignment="1">
      <alignment horizontal="left" vertical="center" wrapText="1"/>
    </xf>
    <xf numFmtId="0" fontId="13" fillId="3" borderId="32"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1" fillId="0" borderId="29" xfId="0" applyFont="1" applyBorder="1" applyAlignment="1">
      <alignment horizontal="left" vertical="center" wrapText="1"/>
    </xf>
    <xf numFmtId="0" fontId="5" fillId="0" borderId="1" xfId="0" applyFont="1" applyBorder="1" applyAlignment="1">
      <alignment vertical="center"/>
    </xf>
    <xf numFmtId="0" fontId="12" fillId="0" borderId="1" xfId="0" applyFont="1" applyBorder="1" applyAlignment="1">
      <alignment horizontal="center" vertical="center"/>
    </xf>
    <xf numFmtId="49" fontId="26" fillId="0" borderId="1" xfId="0" applyNumberFormat="1" applyFont="1" applyBorder="1" applyAlignment="1">
      <alignment horizontal="center" vertical="center"/>
    </xf>
    <xf numFmtId="0" fontId="11"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1" xfId="0" applyFont="1" applyFill="1" applyBorder="1" applyAlignment="1">
      <alignment horizontal="center" vertical="center"/>
    </xf>
    <xf numFmtId="0" fontId="13" fillId="3" borderId="3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13" fillId="3" borderId="52"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13" fillId="3" borderId="61" xfId="0" applyFont="1" applyFill="1" applyBorder="1" applyAlignment="1">
      <alignment horizontal="center" vertical="center" wrapText="1"/>
    </xf>
    <xf numFmtId="0" fontId="13" fillId="3" borderId="62" xfId="0" applyFont="1" applyFill="1" applyBorder="1" applyAlignment="1">
      <alignment horizontal="center" vertical="center" wrapText="1"/>
    </xf>
    <xf numFmtId="0" fontId="13" fillId="3" borderId="63" xfId="0" applyFont="1" applyFill="1" applyBorder="1" applyAlignment="1">
      <alignment horizontal="center" vertical="center" wrapText="1"/>
    </xf>
    <xf numFmtId="0" fontId="13" fillId="0" borderId="1" xfId="0" applyFont="1" applyBorder="1" applyAlignment="1">
      <alignment horizontal="left" vertical="center" wrapText="1"/>
    </xf>
    <xf numFmtId="0" fontId="19" fillId="0" borderId="13" xfId="0" applyFont="1" applyBorder="1" applyAlignment="1">
      <alignment horizontal="center"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14" fillId="0" borderId="11" xfId="0" applyFont="1" applyFill="1" applyBorder="1" applyAlignment="1" applyProtection="1">
      <alignment horizontal="left" vertical="center" wrapText="1"/>
      <protection locked="0"/>
    </xf>
    <xf numFmtId="0" fontId="14" fillId="0" borderId="22"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2" borderId="0" xfId="0" applyFont="1" applyFill="1" applyBorder="1" applyAlignment="1" applyProtection="1">
      <alignment horizontal="right" vertical="center" wrapText="1"/>
      <protection locked="0"/>
    </xf>
    <xf numFmtId="0" fontId="13" fillId="4" borderId="5"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1" xfId="0" applyFont="1" applyBorder="1" applyAlignment="1">
      <alignment horizontal="left" vertical="center" wrapText="1"/>
    </xf>
    <xf numFmtId="0" fontId="13" fillId="3" borderId="1" xfId="0"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1" xfId="0" applyFont="1" applyBorder="1" applyAlignment="1">
      <alignment horizontal="left" vertical="center" wrapText="1"/>
    </xf>
    <xf numFmtId="0" fontId="13" fillId="3" borderId="25" xfId="0" applyFont="1" applyFill="1" applyBorder="1" applyAlignment="1">
      <alignment horizontal="center" vertical="center" wrapText="1"/>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3" fillId="0" borderId="31" xfId="0" applyFont="1" applyBorder="1" applyAlignment="1">
      <alignment horizontal="left" vertical="center" wrapText="1"/>
    </xf>
    <xf numFmtId="0" fontId="13" fillId="4" borderId="64"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4" borderId="65"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7" fillId="0" borderId="11"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5" borderId="1" xfId="0" applyFont="1" applyFill="1" applyBorder="1" applyAlignment="1">
      <alignment horizontal="left" vertical="center" wrapText="1"/>
    </xf>
    <xf numFmtId="0" fontId="23" fillId="5" borderId="15"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5" borderId="17" xfId="0" applyFont="1" applyFill="1" applyBorder="1" applyAlignment="1">
      <alignment horizontal="center" vertical="center" wrapText="1"/>
    </xf>
  </cellXfs>
  <cellStyles count="50">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Millares" xfId="48" builtinId="3"/>
    <cellStyle name="Millares [0] 2" xfId="1"/>
    <cellStyle name="Millares [0] 2 2" xfId="7"/>
    <cellStyle name="Millares 2" xfId="2"/>
    <cellStyle name="Normal" xfId="0" builtinId="0"/>
    <cellStyle name="Normal 2" xfId="3"/>
    <cellStyle name="Normal 3" xfId="49"/>
    <cellStyle name="Porcentaje" xfId="4" builtinId="5"/>
    <cellStyle name="Porcentaje 2" xfId="6"/>
    <cellStyle name="Porcentual 3" xfId="5"/>
  </cellStyles>
  <dxfs count="12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1</xdr:col>
      <xdr:colOff>838200</xdr:colOff>
      <xdr:row>1</xdr:row>
      <xdr:rowOff>466725</xdr:rowOff>
    </xdr:to>
    <xdr:pic>
      <xdr:nvPicPr>
        <xdr:cNvPr id="15779" name="8 Imagen" descr="IDPCBYN">
          <a:extLst>
            <a:ext uri="{FF2B5EF4-FFF2-40B4-BE49-F238E27FC236}">
              <a16:creationId xmlns="" xmlns:a16="http://schemas.microsoft.com/office/drawing/2014/main" id="{00000000-0008-0000-0100-0000A33D0000}"/>
            </a:ext>
          </a:extLst>
        </xdr:cNvPr>
        <xdr:cNvPicPr>
          <a:picLocks noChangeAspect="1" noChangeArrowheads="1"/>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90500" y="95250"/>
          <a:ext cx="10763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47</xdr:row>
      <xdr:rowOff>0</xdr:rowOff>
    </xdr:from>
    <xdr:ext cx="2042840" cy="851647"/>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 xmlns:a16="http://schemas.microsoft.com/office/drawing/2014/main" id="{00000000-0008-0000-0100-000003000000}"/>
                </a:ext>
              </a:extLst>
            </xdr:cNvPr>
            <xdr:cNvSpPr txBox="1"/>
          </xdr:nvSpPr>
          <xdr:spPr>
            <a:xfrm>
              <a:off x="1479176" y="17705294"/>
              <a:ext cx="2042840" cy="85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nary>
                      <m:naryPr>
                        <m:chr m:val="∑"/>
                        <m:limLoc m:val="subSup"/>
                        <m:supHide m:val="on"/>
                        <m:ctrlPr>
                          <a:rPr lang="es-ES" sz="2000" b="0" i="1">
                            <a:solidFill>
                              <a:schemeClr val="tx1"/>
                            </a:solidFill>
                            <a:effectLst/>
                            <a:latin typeface="Cambria Math" panose="02040503050406030204" pitchFamily="18" charset="0"/>
                            <a:ea typeface="+mn-ea"/>
                            <a:cs typeface="+mn-cs"/>
                          </a:rPr>
                        </m:ctrlPr>
                      </m:naryPr>
                      <m:sub>
                        <m:r>
                          <m:rPr>
                            <m:brk m:alnAt="9"/>
                          </m:rPr>
                          <a:rPr lang="es-ES" sz="2000" b="0" i="1">
                            <a:solidFill>
                              <a:schemeClr val="tx1"/>
                            </a:solidFill>
                            <a:effectLst/>
                            <a:latin typeface="Cambria Math"/>
                            <a:ea typeface="Cambria Math"/>
                            <a:cs typeface="+mn-cs"/>
                          </a:rPr>
                          <m:t>∀</m:t>
                        </m:r>
                        <m:r>
                          <a:rPr lang="es-ES" sz="2000" b="0" i="1">
                            <a:solidFill>
                              <a:schemeClr val="tx1"/>
                            </a:solidFill>
                            <a:effectLst/>
                            <a:latin typeface="Cambria Math"/>
                            <a:ea typeface="Cambria Math"/>
                            <a:cs typeface="+mn-cs"/>
                          </a:rPr>
                          <m:t>𝑖</m:t>
                        </m:r>
                      </m:sub>
                      <m:sup/>
                      <m:e>
                        <m:sSub>
                          <m:sSubPr>
                            <m:ctrlPr>
                              <a:rPr lang="es-ES" sz="2000" b="0" i="1">
                                <a:solidFill>
                                  <a:schemeClr val="tx1"/>
                                </a:solidFill>
                                <a:effectLst/>
                                <a:latin typeface="Cambria Math" panose="02040503050406030204" pitchFamily="18" charset="0"/>
                                <a:ea typeface="+mn-ea"/>
                                <a:cs typeface="+mn-cs"/>
                              </a:rPr>
                            </m:ctrlPr>
                          </m:sSubPr>
                          <m:e>
                            <m:r>
                              <a:rPr lang="es-ES" sz="2000" b="0" i="1">
                                <a:solidFill>
                                  <a:schemeClr val="tx1"/>
                                </a:solidFill>
                                <a:effectLst/>
                                <a:latin typeface="Cambria Math"/>
                                <a:ea typeface="+mn-ea"/>
                                <a:cs typeface="+mn-cs"/>
                              </a:rPr>
                              <m:t>𝑒</m:t>
                            </m:r>
                          </m:e>
                          <m:sub>
                            <m:r>
                              <a:rPr lang="es-ES" sz="2000" b="0" i="1">
                                <a:solidFill>
                                  <a:schemeClr val="tx1"/>
                                </a:solidFill>
                                <a:effectLst/>
                                <a:latin typeface="Cambria Math"/>
                                <a:ea typeface="+mn-ea"/>
                                <a:cs typeface="+mn-cs"/>
                              </a:rPr>
                              <m:t>𝑖</m:t>
                            </m:r>
                          </m:sub>
                        </m:sSub>
                        <m:r>
                          <a:rPr lang="es-ES" sz="2000" b="0" i="1">
                            <a:solidFill>
                              <a:schemeClr val="tx1"/>
                            </a:solidFill>
                            <a:effectLst/>
                            <a:latin typeface="Cambria Math"/>
                            <a:ea typeface="+mn-ea"/>
                            <a:cs typeface="+mn-cs"/>
                          </a:rPr>
                          <m:t> </m:t>
                        </m:r>
                        <m:sSub>
                          <m:sSubPr>
                            <m:ctrlPr>
                              <a:rPr lang="es-ES" sz="2000" b="0" i="1">
                                <a:solidFill>
                                  <a:schemeClr val="tx1"/>
                                </a:solidFill>
                                <a:effectLst/>
                                <a:latin typeface="Cambria Math" panose="02040503050406030204" pitchFamily="18" charset="0"/>
                                <a:ea typeface="+mn-ea"/>
                                <a:cs typeface="+mn-cs"/>
                              </a:rPr>
                            </m:ctrlPr>
                          </m:sSubPr>
                          <m:e>
                            <m:r>
                              <a:rPr lang="es-ES" sz="2000" b="0" i="1">
                                <a:solidFill>
                                  <a:schemeClr val="tx1"/>
                                </a:solidFill>
                                <a:effectLst/>
                                <a:latin typeface="Cambria Math"/>
                                <a:ea typeface="+mn-ea"/>
                                <a:cs typeface="+mn-cs"/>
                              </a:rPr>
                              <m:t>𝑤</m:t>
                            </m:r>
                          </m:e>
                          <m:sub>
                            <m:r>
                              <a:rPr lang="es-ES" sz="2000" b="0" i="1">
                                <a:solidFill>
                                  <a:schemeClr val="tx1"/>
                                </a:solidFill>
                                <a:effectLst/>
                                <a:latin typeface="Cambria Math"/>
                                <a:ea typeface="+mn-ea"/>
                                <a:cs typeface="+mn-cs"/>
                              </a:rPr>
                              <m:t>𝑖</m:t>
                            </m:r>
                          </m:sub>
                        </m:sSub>
                      </m:e>
                    </m:nary>
                  </m:oMath>
                </m:oMathPara>
              </a14:m>
              <a:endParaRPr lang="es-ES" sz="2000"/>
            </a:p>
          </xdr:txBody>
        </xdr:sp>
      </mc:Choice>
      <mc:Fallback xmlns="">
        <xdr:sp macro="" textlink="">
          <xdr:nvSpPr>
            <xdr:cNvPr id="3" name="2 CuadroTexto"/>
            <xdr:cNvSpPr txBox="1"/>
          </xdr:nvSpPr>
          <xdr:spPr>
            <a:xfrm>
              <a:off x="1479176" y="17705294"/>
              <a:ext cx="2042840" cy="85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ES" sz="2000" b="0" i="0">
                  <a:solidFill>
                    <a:schemeClr val="tx1"/>
                  </a:solidFill>
                  <a:effectLst/>
                  <a:latin typeface="Cambria Math"/>
                  <a:ea typeface="+mn-ea"/>
                  <a:cs typeface="+mn-cs"/>
                </a:rPr>
                <a:t>∑2</a:t>
              </a:r>
              <a:r>
                <a:rPr lang="es-ES" sz="2000" b="0" i="0">
                  <a:solidFill>
                    <a:schemeClr val="tx1"/>
                  </a:solidFill>
                  <a:effectLst/>
                  <a:latin typeface="Cambria Math"/>
                  <a:ea typeface="Cambria Math"/>
                  <a:cs typeface="+mn-cs"/>
                </a:rPr>
                <a:t>_</a:t>
              </a:r>
              <a:r>
                <a:rPr lang="es-ES" sz="2000" b="0" i="0">
                  <a:solidFill>
                    <a:schemeClr val="tx1"/>
                  </a:solidFill>
                  <a:effectLst/>
                  <a:latin typeface="Cambria Math"/>
                  <a:ea typeface="+mn-ea"/>
                  <a:cs typeface="+mn-cs"/>
                </a:rPr>
                <a:t>(</a:t>
              </a:r>
              <a:r>
                <a:rPr lang="es-ES" sz="2000" b="0" i="0">
                  <a:solidFill>
                    <a:schemeClr val="tx1"/>
                  </a:solidFill>
                  <a:effectLst/>
                  <a:latin typeface="Cambria Math"/>
                  <a:ea typeface="Cambria Math"/>
                  <a:cs typeface="+mn-cs"/>
                </a:rPr>
                <a:t>∀𝑖</a:t>
              </a:r>
              <a:r>
                <a:rPr lang="es-ES" sz="2000" b="0" i="0">
                  <a:solidFill>
                    <a:schemeClr val="tx1"/>
                  </a:solidFill>
                  <a:effectLst/>
                  <a:latin typeface="Cambria Math"/>
                  <a:ea typeface="+mn-ea"/>
                  <a:cs typeface="+mn-cs"/>
                </a:rPr>
                <a:t>)▒〖𝑒_𝑖  𝑤_𝑖 〗</a:t>
              </a:r>
              <a:endParaRPr lang="es-ES" sz="2000"/>
            </a:p>
          </xdr:txBody>
        </xdr:sp>
      </mc:Fallback>
    </mc:AlternateContent>
    <xdr:clientData/>
  </xdr:oneCellAnchor>
  <xdr:oneCellAnchor>
    <xdr:from>
      <xdr:col>2</xdr:col>
      <xdr:colOff>48193</xdr:colOff>
      <xdr:row>48</xdr:row>
      <xdr:rowOff>190500</xdr:rowOff>
    </xdr:from>
    <xdr:ext cx="2812677" cy="655821"/>
    <xdr:sp macro="" textlink="">
      <xdr:nvSpPr>
        <xdr:cNvPr id="4" name="3 CuadroTexto">
          <a:extLst>
            <a:ext uri="{FF2B5EF4-FFF2-40B4-BE49-F238E27FC236}">
              <a16:creationId xmlns="" xmlns:a16="http://schemas.microsoft.com/office/drawing/2014/main" id="{00000000-0008-0000-0100-000004000000}"/>
            </a:ext>
          </a:extLst>
        </xdr:cNvPr>
        <xdr:cNvSpPr txBox="1"/>
      </xdr:nvSpPr>
      <xdr:spPr>
        <a:xfrm>
          <a:off x="1527369" y="18209559"/>
          <a:ext cx="2812677" cy="655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1"/>
            <a:t>Donde:</a:t>
          </a:r>
          <a:r>
            <a:rPr lang="es-ES" sz="900"/>
            <a:t> </a:t>
          </a:r>
        </a:p>
        <a:p>
          <a:r>
            <a:rPr lang="es-ES" sz="900" b="1" i="1"/>
            <a:t>e:</a:t>
          </a:r>
          <a:r>
            <a:rPr lang="es-ES" sz="900"/>
            <a:t> eficacia por tipo de actividad</a:t>
          </a:r>
        </a:p>
        <a:p>
          <a:r>
            <a:rPr lang="es-ES" sz="900" b="1" i="1"/>
            <a:t>w:</a:t>
          </a:r>
          <a:r>
            <a:rPr lang="es-ES" sz="900"/>
            <a:t> ponderación</a:t>
          </a:r>
          <a:r>
            <a:rPr lang="es-ES" sz="900" baseline="0"/>
            <a:t> por tipo de actividad</a:t>
          </a:r>
        </a:p>
        <a:p>
          <a:r>
            <a:rPr lang="es-ES" sz="900" b="1" i="1" baseline="0"/>
            <a:t>i:</a:t>
          </a:r>
          <a:r>
            <a:rPr lang="es-ES" sz="900" baseline="0"/>
            <a:t> tipo de actividad (Estrategica, Gestión y Seguimiento)</a:t>
          </a:r>
          <a:endParaRPr lang="es-ES" sz="900"/>
        </a:p>
      </xdr:txBody>
    </xdr:sp>
    <xdr:clientData/>
  </xdr:oneCellAnchor>
  <xdr:oneCellAnchor>
    <xdr:from>
      <xdr:col>2</xdr:col>
      <xdr:colOff>1882589</xdr:colOff>
      <xdr:row>47</xdr:row>
      <xdr:rowOff>96371</xdr:rowOff>
    </xdr:from>
    <xdr:ext cx="1269634" cy="649942"/>
    <mc:AlternateContent xmlns:mc="http://schemas.openxmlformats.org/markup-compatibility/2006" xmlns:a14="http://schemas.microsoft.com/office/drawing/2010/main">
      <mc:Choice Requires="a14">
        <xdr:sp macro="" textlink="">
          <xdr:nvSpPr>
            <xdr:cNvPr id="5" name="4 CuadroTexto">
              <a:extLst>
                <a:ext uri="{FF2B5EF4-FFF2-40B4-BE49-F238E27FC236}">
                  <a16:creationId xmlns="" xmlns:a16="http://schemas.microsoft.com/office/drawing/2014/main" id="{00000000-0008-0000-0100-000005000000}"/>
                </a:ext>
              </a:extLst>
            </xdr:cNvPr>
            <xdr:cNvSpPr txBox="1"/>
          </xdr:nvSpPr>
          <xdr:spPr>
            <a:xfrm>
              <a:off x="3361765" y="17801665"/>
              <a:ext cx="1269634"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14:m>
                <m:oMathPara xmlns:m="http://schemas.openxmlformats.org/officeDocument/2006/math">
                  <m:oMathParaPr>
                    <m:jc m:val="centerGroup"/>
                  </m:oMathParaPr>
                  <m:oMath xmlns:m="http://schemas.openxmlformats.org/officeDocument/2006/math">
                    <m:sSub>
                      <m:sSubPr>
                        <m:ctrlPr>
                          <a:rPr lang="es-ES" sz="1050" b="0" i="1">
                            <a:solidFill>
                              <a:schemeClr val="tx1"/>
                            </a:solidFill>
                            <a:effectLst/>
                            <a:latin typeface="Cambria Math" panose="02040503050406030204" pitchFamily="18" charset="0"/>
                            <a:ea typeface="+mn-ea"/>
                            <a:cs typeface="+mn-cs"/>
                          </a:rPr>
                        </m:ctrlPr>
                      </m:sSubPr>
                      <m:e>
                        <m:r>
                          <a:rPr lang="es-ES" sz="1050" b="0" i="1">
                            <a:solidFill>
                              <a:schemeClr val="tx1"/>
                            </a:solidFill>
                            <a:effectLst/>
                            <a:latin typeface="Cambria Math"/>
                            <a:ea typeface="+mn-ea"/>
                            <a:cs typeface="+mn-cs"/>
                          </a:rPr>
                          <m:t>𝑤</m:t>
                        </m:r>
                      </m:e>
                      <m:sub>
                        <m:r>
                          <a:rPr lang="es-ES" sz="1050" b="0" i="1">
                            <a:solidFill>
                              <a:schemeClr val="tx1"/>
                            </a:solidFill>
                            <a:effectLst/>
                            <a:latin typeface="Cambria Math"/>
                            <a:ea typeface="+mn-ea"/>
                            <a:cs typeface="+mn-cs"/>
                          </a:rPr>
                          <m:t>𝐸𝑠𝑡𝑟𝑎𝑡𝑒𝑔𝑖𝑐𝑎𝑠</m:t>
                        </m:r>
                      </m:sub>
                    </m:sSub>
                    <m:r>
                      <a:rPr lang="es-ES" sz="1050" b="0" i="1">
                        <a:solidFill>
                          <a:schemeClr val="tx1"/>
                        </a:solidFill>
                        <a:effectLst/>
                        <a:latin typeface="Cambria Math"/>
                        <a:ea typeface="+mn-ea"/>
                        <a:cs typeface="+mn-cs"/>
                      </a:rPr>
                      <m:t>:50 %</m:t>
                    </m:r>
                  </m:oMath>
                </m:oMathPara>
              </a14:m>
              <a:endParaRPr lang="es-ES" sz="1800"/>
            </a:p>
            <a:p>
              <a:pPr marL="0" marR="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ES" sz="1100" b="0" i="1">
                            <a:solidFill>
                              <a:schemeClr val="tx1"/>
                            </a:solidFill>
                            <a:effectLst/>
                            <a:latin typeface="Cambria Math" panose="02040503050406030204" pitchFamily="18" charset="0"/>
                            <a:ea typeface="+mn-ea"/>
                            <a:cs typeface="+mn-cs"/>
                          </a:rPr>
                        </m:ctrlPr>
                      </m:sSubPr>
                      <m:e>
                        <m:r>
                          <a:rPr lang="es-ES" sz="1100" b="0" i="1">
                            <a:solidFill>
                              <a:schemeClr val="tx1"/>
                            </a:solidFill>
                            <a:effectLst/>
                            <a:latin typeface="Cambria Math"/>
                            <a:ea typeface="+mn-ea"/>
                            <a:cs typeface="+mn-cs"/>
                          </a:rPr>
                          <m:t>𝑤</m:t>
                        </m:r>
                      </m:e>
                      <m:sub>
                        <m:r>
                          <a:rPr lang="es-ES" sz="1100" b="0" i="1">
                            <a:solidFill>
                              <a:schemeClr val="tx1"/>
                            </a:solidFill>
                            <a:effectLst/>
                            <a:latin typeface="Cambria Math"/>
                            <a:ea typeface="+mn-ea"/>
                            <a:cs typeface="+mn-cs"/>
                          </a:rPr>
                          <m:t>𝐺𝑒𝑠𝑡𝑖</m:t>
                        </m:r>
                        <m:r>
                          <a:rPr lang="es-ES" sz="1100" b="0" i="1">
                            <a:solidFill>
                              <a:schemeClr val="tx1"/>
                            </a:solidFill>
                            <a:effectLst/>
                            <a:latin typeface="Cambria Math"/>
                            <a:ea typeface="+mn-ea"/>
                            <a:cs typeface="+mn-cs"/>
                          </a:rPr>
                          <m:t>ó</m:t>
                        </m:r>
                        <m:r>
                          <a:rPr lang="es-ES" sz="1100" b="0" i="1">
                            <a:solidFill>
                              <a:schemeClr val="tx1"/>
                            </a:solidFill>
                            <a:effectLst/>
                            <a:latin typeface="Cambria Math"/>
                            <a:ea typeface="+mn-ea"/>
                            <a:cs typeface="+mn-cs"/>
                          </a:rPr>
                          <m:t>𝑛</m:t>
                        </m:r>
                      </m:sub>
                    </m:sSub>
                    <m:r>
                      <a:rPr lang="es-ES" sz="1100" b="0" i="1">
                        <a:solidFill>
                          <a:schemeClr val="tx1"/>
                        </a:solidFill>
                        <a:effectLst/>
                        <a:latin typeface="Cambria Math"/>
                        <a:ea typeface="+mn-ea"/>
                        <a:cs typeface="+mn-cs"/>
                      </a:rPr>
                      <m:t>:25 %</m:t>
                    </m:r>
                  </m:oMath>
                </m:oMathPara>
              </a14:m>
              <a:endParaRPr lang="es-ES" sz="2000">
                <a:effectLst/>
              </a:endParaRPr>
            </a:p>
            <a:p>
              <a:pPr marL="0" marR="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ES" sz="1100" b="0" i="1">
                            <a:solidFill>
                              <a:schemeClr val="tx1"/>
                            </a:solidFill>
                            <a:effectLst/>
                            <a:latin typeface="Cambria Math" panose="02040503050406030204" pitchFamily="18" charset="0"/>
                            <a:ea typeface="+mn-ea"/>
                            <a:cs typeface="+mn-cs"/>
                          </a:rPr>
                        </m:ctrlPr>
                      </m:sSubPr>
                      <m:e>
                        <m:r>
                          <a:rPr lang="es-ES" sz="1100" b="0" i="1">
                            <a:solidFill>
                              <a:schemeClr val="tx1"/>
                            </a:solidFill>
                            <a:effectLst/>
                            <a:latin typeface="Cambria Math"/>
                            <a:ea typeface="+mn-ea"/>
                            <a:cs typeface="+mn-cs"/>
                          </a:rPr>
                          <m:t>𝑤</m:t>
                        </m:r>
                      </m:e>
                      <m:sub>
                        <m:r>
                          <a:rPr lang="es-ES" sz="1100" b="0" i="1">
                            <a:solidFill>
                              <a:schemeClr val="tx1"/>
                            </a:solidFill>
                            <a:effectLst/>
                            <a:latin typeface="Cambria Math"/>
                            <a:ea typeface="+mn-ea"/>
                            <a:cs typeface="+mn-cs"/>
                          </a:rPr>
                          <m:t>𝑆𝑒𝑔𝑢𝑖𝑚𝑖𝑒𝑛𝑡𝑜</m:t>
                        </m:r>
                      </m:sub>
                    </m:sSub>
                    <m:r>
                      <a:rPr lang="es-ES" sz="1100" b="0" i="1">
                        <a:solidFill>
                          <a:schemeClr val="tx1"/>
                        </a:solidFill>
                        <a:effectLst/>
                        <a:latin typeface="Cambria Math"/>
                        <a:ea typeface="+mn-ea"/>
                        <a:cs typeface="+mn-cs"/>
                      </a:rPr>
                      <m:t>:25 %</m:t>
                    </m:r>
                  </m:oMath>
                </m:oMathPara>
              </a14:m>
              <a:endParaRPr lang="es-ES" sz="2000">
                <a:effectLst/>
              </a:endParaRPr>
            </a:p>
            <a:p>
              <a:pPr algn="l"/>
              <a:endParaRPr lang="es-ES" sz="2000"/>
            </a:p>
          </xdr:txBody>
        </xdr:sp>
      </mc:Choice>
      <mc:Fallback xmlns="">
        <xdr:sp macro="" textlink="">
          <xdr:nvSpPr>
            <xdr:cNvPr id="5" name="4 CuadroTexto"/>
            <xdr:cNvSpPr txBox="1"/>
          </xdr:nvSpPr>
          <xdr:spPr>
            <a:xfrm>
              <a:off x="3361765" y="17801665"/>
              <a:ext cx="1269634"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ES" sz="1050" b="0" i="0">
                  <a:solidFill>
                    <a:schemeClr val="tx1"/>
                  </a:solidFill>
                  <a:effectLst/>
                  <a:latin typeface="Cambria Math"/>
                  <a:ea typeface="+mn-ea"/>
                  <a:cs typeface="+mn-cs"/>
                </a:rPr>
                <a:t>𝑤_𝐸𝑠𝑡𝑟𝑎𝑡𝑒𝑔𝑖𝑐𝑎𝑠:50 %</a:t>
              </a:r>
              <a:endParaRPr lang="es-ES" sz="1800"/>
            </a:p>
            <a:p>
              <a:pPr marL="0" marR="0" indent="0" algn="l" defTabSz="914400" eaLnBrk="1" fontAlgn="auto" latinLnBrk="0" hangingPunct="1">
                <a:lnSpc>
                  <a:spcPct val="100000"/>
                </a:lnSpc>
                <a:spcBef>
                  <a:spcPts val="0"/>
                </a:spcBef>
                <a:spcAft>
                  <a:spcPts val="0"/>
                </a:spcAft>
                <a:buClrTx/>
                <a:buSzTx/>
                <a:buFontTx/>
                <a:buNone/>
                <a:tabLst/>
                <a:defRPr/>
              </a:pPr>
              <a:r>
                <a:rPr lang="es-ES" sz="1100" b="0" i="0">
                  <a:solidFill>
                    <a:schemeClr val="tx1"/>
                  </a:solidFill>
                  <a:effectLst/>
                  <a:latin typeface="Cambria Math"/>
                  <a:ea typeface="+mn-ea"/>
                  <a:cs typeface="+mn-cs"/>
                </a:rPr>
                <a:t>𝑤_𝐺𝑒𝑠𝑡𝑖ó𝑛:25 %</a:t>
              </a:r>
              <a:endParaRPr lang="es-ES" sz="20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s-ES" sz="1100" b="0" i="0">
                  <a:solidFill>
                    <a:schemeClr val="tx1"/>
                  </a:solidFill>
                  <a:effectLst/>
                  <a:latin typeface="Cambria Math"/>
                  <a:ea typeface="+mn-ea"/>
                  <a:cs typeface="+mn-cs"/>
                </a:rPr>
                <a:t>𝑤_𝑆𝑒𝑔𝑢𝑖𝑚𝑖𝑒𝑛𝑡𝑜:25 %</a:t>
              </a:r>
              <a:endParaRPr lang="es-ES" sz="2000">
                <a:effectLst/>
              </a:endParaRPr>
            </a:p>
            <a:p>
              <a:pPr algn="l"/>
              <a:endParaRPr lang="es-ES"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66675</xdr:rowOff>
    </xdr:from>
    <xdr:to>
      <xdr:col>1</xdr:col>
      <xdr:colOff>1323975</xdr:colOff>
      <xdr:row>1</xdr:row>
      <xdr:rowOff>438150</xdr:rowOff>
    </xdr:to>
    <xdr:pic>
      <xdr:nvPicPr>
        <xdr:cNvPr id="20625" name="8 Imagen" descr="IDPCBYN">
          <a:extLst>
            <a:ext uri="{FF2B5EF4-FFF2-40B4-BE49-F238E27FC236}">
              <a16:creationId xmlns="" xmlns:a16="http://schemas.microsoft.com/office/drawing/2014/main" id="{00000000-0008-0000-0200-000091500000}"/>
            </a:ext>
          </a:extLst>
        </xdr:cNvPr>
        <xdr:cNvPicPr>
          <a:picLocks noChangeAspect="1" noChangeArrowheads="1"/>
        </xdr:cNvPicPr>
      </xdr:nvPicPr>
      <xdr:blipFill>
        <a:blip xmlns:r="http://schemas.openxmlformats.org/officeDocument/2006/relationships" r:embed="rId1">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409575" y="66675"/>
          <a:ext cx="1438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185457</xdr:colOff>
      <xdr:row>0</xdr:row>
      <xdr:rowOff>16809</xdr:rowOff>
    </xdr:from>
    <xdr:to>
      <xdr:col>1</xdr:col>
      <xdr:colOff>1019735</xdr:colOff>
      <xdr:row>1</xdr:row>
      <xdr:rowOff>293034</xdr:rowOff>
    </xdr:to>
    <xdr:pic>
      <xdr:nvPicPr>
        <xdr:cNvPr id="13860" name="8 Imagen" descr="IDPCBYN">
          <a:extLst>
            <a:ext uri="{FF2B5EF4-FFF2-40B4-BE49-F238E27FC236}">
              <a16:creationId xmlns="" xmlns:a16="http://schemas.microsoft.com/office/drawing/2014/main" id="{00000000-0008-0000-0300-000024360000}"/>
            </a:ext>
          </a:extLst>
        </xdr:cNvPr>
        <xdr:cNvPicPr>
          <a:picLocks noChangeAspect="1" noChangeArrowheads="1"/>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85457" y="16809"/>
          <a:ext cx="1293719" cy="690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70" zoomScaleNormal="70" workbookViewId="0">
      <pane ySplit="1" topLeftCell="A35" activePane="bottomLeft" state="frozen"/>
      <selection pane="bottomLeft" activeCell="B1" sqref="B1:B37"/>
    </sheetView>
  </sheetViews>
  <sheetFormatPr baseColWidth="10" defaultRowHeight="12.75" x14ac:dyDescent="0.2"/>
  <cols>
    <col min="1" max="1" width="36.5703125" style="45" customWidth="1"/>
    <col min="2" max="2" width="130.7109375" style="45" customWidth="1"/>
    <col min="3" max="4" width="44" style="45" customWidth="1"/>
    <col min="5" max="5" width="89.28515625" style="45" customWidth="1"/>
    <col min="6" max="6" width="91.85546875" style="45" customWidth="1"/>
    <col min="7" max="7" width="39.42578125" style="45" customWidth="1"/>
    <col min="8" max="16384" width="11.42578125" style="45"/>
  </cols>
  <sheetData>
    <row r="1" spans="1:7" ht="63.75" x14ac:dyDescent="0.2">
      <c r="A1" s="46" t="s">
        <v>57</v>
      </c>
      <c r="B1" s="139" t="s">
        <v>323</v>
      </c>
      <c r="C1" s="47" t="s">
        <v>58</v>
      </c>
      <c r="D1" s="47" t="s">
        <v>113</v>
      </c>
      <c r="E1" s="47" t="s">
        <v>115</v>
      </c>
      <c r="F1" s="47" t="s">
        <v>107</v>
      </c>
      <c r="G1" s="48" t="s">
        <v>106</v>
      </c>
    </row>
    <row r="2" spans="1:7" ht="53.25" customHeight="1" x14ac:dyDescent="0.2">
      <c r="A2" s="219" t="s">
        <v>2</v>
      </c>
      <c r="B2" s="220" t="s">
        <v>324</v>
      </c>
      <c r="C2" s="213" t="s">
        <v>59</v>
      </c>
      <c r="D2" s="220" t="s">
        <v>114</v>
      </c>
      <c r="E2" s="49" t="s">
        <v>60</v>
      </c>
      <c r="F2" s="213" t="s">
        <v>123</v>
      </c>
      <c r="G2" s="215" t="s">
        <v>122</v>
      </c>
    </row>
    <row r="3" spans="1:7" ht="69.75" customHeight="1" x14ac:dyDescent="0.2">
      <c r="A3" s="219"/>
      <c r="B3" s="221"/>
      <c r="C3" s="213"/>
      <c r="D3" s="221"/>
      <c r="E3" s="49" t="s">
        <v>61</v>
      </c>
      <c r="F3" s="213"/>
      <c r="G3" s="215"/>
    </row>
    <row r="4" spans="1:7" ht="53.25" customHeight="1" x14ac:dyDescent="0.2">
      <c r="A4" s="219"/>
      <c r="B4" s="221"/>
      <c r="C4" s="213"/>
      <c r="D4" s="221"/>
      <c r="E4" s="49" t="s">
        <v>62</v>
      </c>
      <c r="F4" s="213"/>
      <c r="G4" s="215"/>
    </row>
    <row r="5" spans="1:7" ht="53.25" customHeight="1" x14ac:dyDescent="0.2">
      <c r="A5" s="219"/>
      <c r="B5" s="221"/>
      <c r="C5" s="213"/>
      <c r="D5" s="221"/>
      <c r="E5" s="49" t="s">
        <v>63</v>
      </c>
      <c r="F5" s="213"/>
      <c r="G5" s="215"/>
    </row>
    <row r="6" spans="1:7" ht="53.25" customHeight="1" x14ac:dyDescent="0.2">
      <c r="A6" s="219"/>
      <c r="B6" s="221"/>
      <c r="C6" s="213"/>
      <c r="D6" s="222"/>
      <c r="E6" s="49" t="s">
        <v>64</v>
      </c>
      <c r="F6" s="213"/>
      <c r="G6" s="215"/>
    </row>
    <row r="7" spans="1:7" ht="53.25" customHeight="1" x14ac:dyDescent="0.2">
      <c r="A7" s="219"/>
      <c r="B7" s="221"/>
      <c r="C7" s="213" t="s">
        <v>65</v>
      </c>
      <c r="D7" s="220" t="s">
        <v>118</v>
      </c>
      <c r="E7" s="49" t="s">
        <v>66</v>
      </c>
      <c r="F7" s="213"/>
      <c r="G7" s="215"/>
    </row>
    <row r="8" spans="1:7" ht="53.25" customHeight="1" x14ac:dyDescent="0.2">
      <c r="A8" s="219"/>
      <c r="B8" s="222"/>
      <c r="C8" s="213"/>
      <c r="D8" s="222"/>
      <c r="E8" s="49" t="s">
        <v>67</v>
      </c>
      <c r="F8" s="213"/>
      <c r="G8" s="215"/>
    </row>
    <row r="9" spans="1:7" ht="60.75" customHeight="1" x14ac:dyDescent="0.2">
      <c r="A9" s="219" t="s">
        <v>109</v>
      </c>
      <c r="B9" s="220" t="s">
        <v>325</v>
      </c>
      <c r="C9" s="213" t="s">
        <v>68</v>
      </c>
      <c r="D9" s="220" t="s">
        <v>116</v>
      </c>
      <c r="E9" s="49" t="s">
        <v>69</v>
      </c>
      <c r="F9" s="213" t="s">
        <v>110</v>
      </c>
      <c r="G9" s="215" t="s">
        <v>120</v>
      </c>
    </row>
    <row r="10" spans="1:7" ht="53.25" customHeight="1" x14ac:dyDescent="0.2">
      <c r="A10" s="219"/>
      <c r="B10" s="221"/>
      <c r="C10" s="213"/>
      <c r="D10" s="221"/>
      <c r="E10" s="49" t="s">
        <v>70</v>
      </c>
      <c r="F10" s="213"/>
      <c r="G10" s="215"/>
    </row>
    <row r="11" spans="1:7" ht="53.25" customHeight="1" x14ac:dyDescent="0.2">
      <c r="A11" s="219"/>
      <c r="B11" s="221"/>
      <c r="C11" s="213"/>
      <c r="D11" s="222"/>
      <c r="E11" s="49" t="s">
        <v>71</v>
      </c>
      <c r="F11" s="213"/>
      <c r="G11" s="215"/>
    </row>
    <row r="12" spans="1:7" ht="53.25" customHeight="1" x14ac:dyDescent="0.2">
      <c r="A12" s="219"/>
      <c r="B12" s="221"/>
      <c r="C12" s="213" t="s">
        <v>72</v>
      </c>
      <c r="D12" s="220" t="s">
        <v>116</v>
      </c>
      <c r="E12" s="49" t="s">
        <v>73</v>
      </c>
      <c r="F12" s="213"/>
      <c r="G12" s="215"/>
    </row>
    <row r="13" spans="1:7" ht="53.25" customHeight="1" x14ac:dyDescent="0.2">
      <c r="A13" s="219"/>
      <c r="B13" s="221"/>
      <c r="C13" s="213"/>
      <c r="D13" s="221"/>
      <c r="E13" s="49" t="s">
        <v>74</v>
      </c>
      <c r="F13" s="213"/>
      <c r="G13" s="215"/>
    </row>
    <row r="14" spans="1:7" ht="53.25" customHeight="1" x14ac:dyDescent="0.2">
      <c r="A14" s="219"/>
      <c r="B14" s="221"/>
      <c r="C14" s="213"/>
      <c r="D14" s="221"/>
      <c r="E14" s="49" t="s">
        <v>75</v>
      </c>
      <c r="F14" s="213"/>
      <c r="G14" s="215"/>
    </row>
    <row r="15" spans="1:7" ht="53.25" customHeight="1" x14ac:dyDescent="0.2">
      <c r="A15" s="219"/>
      <c r="B15" s="221"/>
      <c r="C15" s="213"/>
      <c r="D15" s="221"/>
      <c r="E15" s="49" t="s">
        <v>76</v>
      </c>
      <c r="F15" s="213"/>
      <c r="G15" s="215"/>
    </row>
    <row r="16" spans="1:7" ht="53.25" customHeight="1" x14ac:dyDescent="0.2">
      <c r="A16" s="219"/>
      <c r="B16" s="221"/>
      <c r="C16" s="213"/>
      <c r="D16" s="221"/>
      <c r="E16" s="49" t="s">
        <v>77</v>
      </c>
      <c r="F16" s="213"/>
      <c r="G16" s="215"/>
    </row>
    <row r="17" spans="1:7" ht="53.25" customHeight="1" x14ac:dyDescent="0.2">
      <c r="A17" s="219"/>
      <c r="B17" s="221"/>
      <c r="C17" s="213"/>
      <c r="D17" s="222"/>
      <c r="E17" s="49" t="s">
        <v>78</v>
      </c>
      <c r="F17" s="213"/>
      <c r="G17" s="215"/>
    </row>
    <row r="18" spans="1:7" ht="53.25" customHeight="1" x14ac:dyDescent="0.2">
      <c r="A18" s="219"/>
      <c r="B18" s="221"/>
      <c r="C18" s="213" t="s">
        <v>65</v>
      </c>
      <c r="D18" s="220" t="s">
        <v>118</v>
      </c>
      <c r="E18" s="50" t="s">
        <v>66</v>
      </c>
      <c r="F18" s="213"/>
      <c r="G18" s="215"/>
    </row>
    <row r="19" spans="1:7" ht="53.25" customHeight="1" x14ac:dyDescent="0.2">
      <c r="A19" s="219"/>
      <c r="B19" s="222"/>
      <c r="C19" s="213"/>
      <c r="D19" s="222"/>
      <c r="E19" s="50" t="s">
        <v>67</v>
      </c>
      <c r="F19" s="213"/>
      <c r="G19" s="215"/>
    </row>
    <row r="20" spans="1:7" ht="53.25" customHeight="1" x14ac:dyDescent="0.2">
      <c r="A20" s="219" t="s">
        <v>79</v>
      </c>
      <c r="B20" s="220" t="s">
        <v>326</v>
      </c>
      <c r="C20" s="213" t="s">
        <v>65</v>
      </c>
      <c r="D20" s="220" t="s">
        <v>119</v>
      </c>
      <c r="E20" s="49" t="s">
        <v>80</v>
      </c>
      <c r="F20" s="213" t="s">
        <v>111</v>
      </c>
      <c r="G20" s="215" t="s">
        <v>108</v>
      </c>
    </row>
    <row r="21" spans="1:7" ht="53.25" customHeight="1" x14ac:dyDescent="0.2">
      <c r="A21" s="219"/>
      <c r="B21" s="221"/>
      <c r="C21" s="213"/>
      <c r="D21" s="221"/>
      <c r="E21" s="49" t="s">
        <v>81</v>
      </c>
      <c r="F21" s="218"/>
      <c r="G21" s="216"/>
    </row>
    <row r="22" spans="1:7" ht="53.25" customHeight="1" x14ac:dyDescent="0.2">
      <c r="A22" s="219"/>
      <c r="B22" s="221"/>
      <c r="C22" s="213"/>
      <c r="D22" s="221"/>
      <c r="E22" s="49" t="s">
        <v>66</v>
      </c>
      <c r="F22" s="218"/>
      <c r="G22" s="216"/>
    </row>
    <row r="23" spans="1:7" ht="53.25" customHeight="1" x14ac:dyDescent="0.2">
      <c r="A23" s="219"/>
      <c r="B23" s="221"/>
      <c r="C23" s="213"/>
      <c r="D23" s="221"/>
      <c r="E23" s="49" t="s">
        <v>67</v>
      </c>
      <c r="F23" s="218"/>
      <c r="G23" s="216"/>
    </row>
    <row r="24" spans="1:7" ht="53.25" customHeight="1" x14ac:dyDescent="0.2">
      <c r="A24" s="219"/>
      <c r="B24" s="222"/>
      <c r="C24" s="213"/>
      <c r="D24" s="222"/>
      <c r="E24" s="49" t="s">
        <v>82</v>
      </c>
      <c r="F24" s="218"/>
      <c r="G24" s="216"/>
    </row>
    <row r="25" spans="1:7" ht="40.5" customHeight="1" x14ac:dyDescent="0.2">
      <c r="A25" s="223" t="s">
        <v>83</v>
      </c>
      <c r="B25" s="220" t="s">
        <v>327</v>
      </c>
      <c r="C25" s="213" t="s">
        <v>65</v>
      </c>
      <c r="D25" s="220" t="s">
        <v>118</v>
      </c>
      <c r="E25" s="49" t="s">
        <v>84</v>
      </c>
      <c r="F25" s="226" t="s">
        <v>124</v>
      </c>
      <c r="G25" s="215" t="s">
        <v>108</v>
      </c>
    </row>
    <row r="26" spans="1:7" ht="40.5" customHeight="1" x14ac:dyDescent="0.2">
      <c r="A26" s="223"/>
      <c r="B26" s="228"/>
      <c r="C26" s="213"/>
      <c r="D26" s="221"/>
      <c r="E26" s="49" t="s">
        <v>66</v>
      </c>
      <c r="F26" s="213"/>
      <c r="G26" s="215"/>
    </row>
    <row r="27" spans="1:7" ht="40.5" customHeight="1" x14ac:dyDescent="0.2">
      <c r="A27" s="223"/>
      <c r="B27" s="228"/>
      <c r="C27" s="213"/>
      <c r="D27" s="221"/>
      <c r="E27" s="49" t="s">
        <v>67</v>
      </c>
      <c r="F27" s="213"/>
      <c r="G27" s="215"/>
    </row>
    <row r="28" spans="1:7" ht="40.5" customHeight="1" x14ac:dyDescent="0.2">
      <c r="A28" s="223"/>
      <c r="B28" s="228"/>
      <c r="C28" s="213"/>
      <c r="D28" s="222"/>
      <c r="E28" s="49" t="s">
        <v>82</v>
      </c>
      <c r="F28" s="213"/>
      <c r="G28" s="215"/>
    </row>
    <row r="29" spans="1:7" ht="40.5" customHeight="1" x14ac:dyDescent="0.2">
      <c r="A29" s="223"/>
      <c r="B29" s="228"/>
      <c r="C29" s="213" t="s">
        <v>85</v>
      </c>
      <c r="D29" s="220" t="s">
        <v>117</v>
      </c>
      <c r="E29" s="49" t="s">
        <v>86</v>
      </c>
      <c r="F29" s="213" t="s">
        <v>112</v>
      </c>
      <c r="G29" s="215" t="s">
        <v>121</v>
      </c>
    </row>
    <row r="30" spans="1:7" ht="40.5" customHeight="1" x14ac:dyDescent="0.2">
      <c r="A30" s="223"/>
      <c r="B30" s="228"/>
      <c r="C30" s="213"/>
      <c r="D30" s="221"/>
      <c r="E30" s="49" t="s">
        <v>87</v>
      </c>
      <c r="F30" s="213"/>
      <c r="G30" s="215"/>
    </row>
    <row r="31" spans="1:7" ht="40.5" customHeight="1" x14ac:dyDescent="0.2">
      <c r="A31" s="223"/>
      <c r="B31" s="228"/>
      <c r="C31" s="213"/>
      <c r="D31" s="221"/>
      <c r="E31" s="49" t="s">
        <v>88</v>
      </c>
      <c r="F31" s="213"/>
      <c r="G31" s="215"/>
    </row>
    <row r="32" spans="1:7" ht="40.5" customHeight="1" x14ac:dyDescent="0.2">
      <c r="A32" s="223"/>
      <c r="B32" s="228"/>
      <c r="C32" s="213"/>
      <c r="D32" s="221"/>
      <c r="E32" s="49" t="s">
        <v>89</v>
      </c>
      <c r="F32" s="213"/>
      <c r="G32" s="215"/>
    </row>
    <row r="33" spans="1:7" ht="53.25" customHeight="1" x14ac:dyDescent="0.2">
      <c r="A33" s="223"/>
      <c r="B33" s="228"/>
      <c r="C33" s="213"/>
      <c r="D33" s="221"/>
      <c r="E33" s="49" t="s">
        <v>90</v>
      </c>
      <c r="F33" s="213"/>
      <c r="G33" s="215"/>
    </row>
    <row r="34" spans="1:7" ht="53.25" customHeight="1" x14ac:dyDescent="0.2">
      <c r="A34" s="223"/>
      <c r="B34" s="228"/>
      <c r="C34" s="213"/>
      <c r="D34" s="221"/>
      <c r="E34" s="49" t="s">
        <v>91</v>
      </c>
      <c r="F34" s="213"/>
      <c r="G34" s="215"/>
    </row>
    <row r="35" spans="1:7" ht="53.25" customHeight="1" x14ac:dyDescent="0.2">
      <c r="A35" s="223"/>
      <c r="B35" s="229"/>
      <c r="C35" s="213"/>
      <c r="D35" s="222"/>
      <c r="E35" s="49" t="s">
        <v>92</v>
      </c>
      <c r="F35" s="213"/>
      <c r="G35" s="215"/>
    </row>
    <row r="36" spans="1:7" ht="53.25" customHeight="1" x14ac:dyDescent="0.2">
      <c r="A36" s="223" t="s">
        <v>93</v>
      </c>
      <c r="B36" s="213" t="s">
        <v>328</v>
      </c>
      <c r="C36" s="213" t="s">
        <v>65</v>
      </c>
      <c r="D36" s="220" t="s">
        <v>118</v>
      </c>
      <c r="E36" s="49" t="s">
        <v>66</v>
      </c>
      <c r="F36" s="213" t="s">
        <v>125</v>
      </c>
      <c r="G36" s="215" t="s">
        <v>108</v>
      </c>
    </row>
    <row r="37" spans="1:7" ht="112.5" customHeight="1" thickBot="1" x14ac:dyDescent="0.25">
      <c r="A37" s="224"/>
      <c r="B37" s="214"/>
      <c r="C37" s="225"/>
      <c r="D37" s="227"/>
      <c r="E37" s="51" t="s">
        <v>67</v>
      </c>
      <c r="F37" s="225"/>
      <c r="G37" s="217"/>
    </row>
  </sheetData>
  <autoFilter ref="A1:F37"/>
  <mergeCells count="40">
    <mergeCell ref="A20:A24"/>
    <mergeCell ref="C20:C24"/>
    <mergeCell ref="A36:A37"/>
    <mergeCell ref="C36:C37"/>
    <mergeCell ref="F36:F37"/>
    <mergeCell ref="F25:F28"/>
    <mergeCell ref="C29:C35"/>
    <mergeCell ref="F29:F35"/>
    <mergeCell ref="A25:A35"/>
    <mergeCell ref="C25:C28"/>
    <mergeCell ref="D25:D28"/>
    <mergeCell ref="D29:D35"/>
    <mergeCell ref="D36:D37"/>
    <mergeCell ref="D20:D24"/>
    <mergeCell ref="B20:B24"/>
    <mergeCell ref="B25:B35"/>
    <mergeCell ref="A2:A8"/>
    <mergeCell ref="C2:C6"/>
    <mergeCell ref="F2:F8"/>
    <mergeCell ref="C9:C11"/>
    <mergeCell ref="F9:F19"/>
    <mergeCell ref="A9:A19"/>
    <mergeCell ref="D2:D6"/>
    <mergeCell ref="D7:D8"/>
    <mergeCell ref="D9:D11"/>
    <mergeCell ref="D12:D17"/>
    <mergeCell ref="D18:D19"/>
    <mergeCell ref="C7:C8"/>
    <mergeCell ref="B2:B8"/>
    <mergeCell ref="B9:B19"/>
    <mergeCell ref="B36:B37"/>
    <mergeCell ref="G2:G8"/>
    <mergeCell ref="G9:G19"/>
    <mergeCell ref="G20:G24"/>
    <mergeCell ref="G25:G28"/>
    <mergeCell ref="G29:G35"/>
    <mergeCell ref="G36:G37"/>
    <mergeCell ref="F20:F24"/>
    <mergeCell ref="C12:C17"/>
    <mergeCell ref="C18:C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8"/>
  <sheetViews>
    <sheetView topLeftCell="A29" zoomScale="85" zoomScaleNormal="85" zoomScaleSheetLayoutView="87" workbookViewId="0">
      <selection activeCell="B89" sqref="B89"/>
    </sheetView>
  </sheetViews>
  <sheetFormatPr baseColWidth="10" defaultRowHeight="15.75" x14ac:dyDescent="0.25"/>
  <cols>
    <col min="1" max="1" width="6.42578125" style="2" customWidth="1"/>
    <col min="2" max="2" width="15.85546875" style="2" customWidth="1"/>
    <col min="3" max="3" width="49" style="16" customWidth="1"/>
    <col min="4" max="4" width="28.28515625" style="2" customWidth="1"/>
    <col min="5" max="5" width="28.28515625" style="2" hidden="1" customWidth="1"/>
    <col min="6" max="6" width="25.140625" style="3" customWidth="1"/>
    <col min="7" max="7" width="23.7109375" style="1" customWidth="1"/>
    <col min="8" max="8" width="19.28515625" style="1" customWidth="1"/>
    <col min="9" max="9" width="18.28515625" style="1" customWidth="1"/>
    <col min="10" max="16384" width="11.42578125" style="9"/>
  </cols>
  <sheetData>
    <row r="1" spans="1:9" ht="38.25" customHeight="1" x14ac:dyDescent="0.25">
      <c r="A1" s="232"/>
      <c r="B1" s="232"/>
      <c r="C1" s="235" t="s">
        <v>31</v>
      </c>
      <c r="D1" s="235"/>
      <c r="E1" s="235"/>
      <c r="F1" s="235"/>
      <c r="G1" s="235"/>
      <c r="H1" s="12" t="s">
        <v>12</v>
      </c>
      <c r="I1" s="75" t="s">
        <v>184</v>
      </c>
    </row>
    <row r="2" spans="1:9" ht="38.25" customHeight="1" x14ac:dyDescent="0.25">
      <c r="A2" s="232"/>
      <c r="B2" s="232"/>
      <c r="C2" s="235" t="s">
        <v>32</v>
      </c>
      <c r="D2" s="235"/>
      <c r="E2" s="235"/>
      <c r="F2" s="235"/>
      <c r="G2" s="235"/>
      <c r="H2" s="12" t="s">
        <v>13</v>
      </c>
      <c r="I2" s="73" t="s">
        <v>185</v>
      </c>
    </row>
    <row r="3" spans="1:9" ht="3.75" customHeight="1" x14ac:dyDescent="0.25">
      <c r="A3" s="17"/>
      <c r="B3" s="6"/>
      <c r="C3" s="6"/>
      <c r="D3" s="6"/>
      <c r="E3" s="6"/>
      <c r="F3" s="7"/>
      <c r="G3" s="8"/>
      <c r="H3" s="8"/>
      <c r="I3" s="18"/>
    </row>
    <row r="4" spans="1:9" ht="27" customHeight="1" x14ac:dyDescent="0.25">
      <c r="A4" s="240"/>
      <c r="B4" s="241"/>
      <c r="C4" s="241"/>
      <c r="D4" s="241"/>
      <c r="E4" s="241"/>
      <c r="F4" s="241"/>
      <c r="G4" s="241"/>
      <c r="H4" s="241"/>
      <c r="I4" s="242"/>
    </row>
    <row r="5" spans="1:9" ht="6" customHeight="1" x14ac:dyDescent="0.25">
      <c r="A5" s="17"/>
      <c r="B5" s="6"/>
      <c r="C5" s="6"/>
      <c r="D5" s="6"/>
      <c r="E5" s="6"/>
      <c r="F5" s="7"/>
      <c r="G5" s="8"/>
      <c r="H5" s="8"/>
      <c r="I5" s="18"/>
    </row>
    <row r="6" spans="1:9" ht="39.75" customHeight="1" x14ac:dyDescent="0.25">
      <c r="B6" s="236" t="s">
        <v>102</v>
      </c>
      <c r="C6" s="236"/>
      <c r="D6" s="78">
        <v>2018</v>
      </c>
      <c r="F6" s="16"/>
      <c r="G6" s="9"/>
      <c r="H6" s="9"/>
      <c r="I6" s="9"/>
    </row>
    <row r="7" spans="1:9" ht="5.25" customHeight="1" x14ac:dyDescent="0.25">
      <c r="A7" s="17"/>
      <c r="B7" s="6"/>
      <c r="C7" s="6"/>
      <c r="D7" s="6"/>
      <c r="E7" s="6"/>
      <c r="F7" s="7"/>
      <c r="G7" s="8"/>
      <c r="H7" s="8"/>
      <c r="I7" s="18"/>
    </row>
    <row r="8" spans="1:9" ht="409.6" customHeight="1" x14ac:dyDescent="0.25">
      <c r="A8" s="233" t="s">
        <v>205</v>
      </c>
      <c r="B8" s="234"/>
      <c r="C8" s="76" t="s">
        <v>109</v>
      </c>
      <c r="D8" s="138" t="s">
        <v>346</v>
      </c>
      <c r="E8" s="243" t="str">
        <f>IFERROR(VLOOKUP(C8,'Validac Área Obj. Estr. Proy.'!A2:B37,2,FALSE),"")</f>
        <v>Acuerdo 02 de 2007:
a. Proponer a la Dirección, para presentación a la Secretaria Distrital de Cultura, Recreación y Deporte, políticas planes, programas y estrategias de investigación, divulgación y difusión de los valores del Patrimonio Cultural en el Distrito Capital.
b. Realizar el inventario, el registro y la identificación de los Bienes de Interés Cultural del Distrito Capital y de los monumentos conmemorativos y objetos artísticos localizados en el espacio público. Así como diseñar y poner en marcha un sistema de información del registro y estado de los Bienes de Interés Cultural del Distrito Capital.
c. Administrar la operación del Museo de Bogotá, como instrumento de difusión del Patrimonio Cultural del Distrito Capital, difundiendo la evolución del Distrito Capital en sus diferentes ámbitos, mediante la realización de exposiciones y exhibiciones, y la ejecución de actividades de divulgación y conservación del patrimonio.
d. Ejecutar planes, programas y estrategias que propendan por la valoración y apropiación por parte de los ciudadanos, del Patrimonio Cultural del Distrito Capital, a través de la educación y la divulgación.
e. Promover la participación ciudadana y la concertación con la comunidad para ejecutar los proyectos que promueva, gestione, lidere o coordine el Instituto.
f. Fomentar y realizar investigaciones, publicaciones, exposiciones y otros mecanismos de divulgación en torno al tema del Patrimonio Cultural.
g. Administrar el Centro de Documentación del Patrimonio Cultural en concordancia con el Sistema de Información Cultural del Distrito Capital y las normativas vigentes en otras entidades del ámbito distrital o nacional.
h. Definir y desarrollar las políticas y estrategias de comunicación organizacional del Instituto Distrital de Patrimonio Cultural.
i. Realizar programas de divulgación de los valores, de los Bienes de los Bienes de Interés Cultural.
j. Desarrollar y evaluar, en coordinación con las demás áreas del Instituto Distrital de Patrimonio Cultural, el plan estratégico de comunicaciones, las campañas de divulgación y comunicación sobre los logros institucionales, acontecimientos, eventos y actos que se impulsen en el Instituto, y velar por el correcto uso de la imagen institucional.
k. Realizar las actividades necesarias para la publicación de los materiales requeridos por el Instituto Distrital de Patrimonio Cultural, en coordinación con cada una de sus dependencias.
l. Diseñar y programar la página web del Instituto, la producción audiovisual e impresión documental de información sobre el Instituto Distrital de Patrimonio Cultural y el material de prensa, radio y televisión.
m. Las demás que le sean propias o asignadas de acuerdo con la naturaleza de la dependencia.
Decreto 07 de 2015
3. Desarrollar los lineamientos y avanzar en la realización del inventario de Patrimonio Cultural del Distrito Capital y el Sistema de Información Geográfico de Patrimonio – SIGPC.
4. Elaborar el inventario de monumentos conmemorativos y objetos artísticos localizados en el espacio público, declarados como Bienes de Interés Cultural con anterioridad a la entrada en vigencia del presente decreto.</v>
      </c>
      <c r="F8" s="244"/>
      <c r="G8" s="244"/>
      <c r="H8" s="244"/>
      <c r="I8" s="245"/>
    </row>
    <row r="9" spans="1:9" ht="3.75" customHeight="1" x14ac:dyDescent="0.25">
      <c r="A9" s="237"/>
      <c r="B9" s="238"/>
      <c r="C9" s="238"/>
      <c r="D9" s="238"/>
      <c r="E9" s="238"/>
      <c r="F9" s="238"/>
      <c r="G9" s="238"/>
      <c r="H9" s="238"/>
      <c r="I9" s="239"/>
    </row>
    <row r="10" spans="1:9" ht="31.5" customHeight="1" x14ac:dyDescent="0.25">
      <c r="A10" s="246" t="s">
        <v>206</v>
      </c>
      <c r="B10" s="246"/>
      <c r="C10" s="107" t="s">
        <v>38</v>
      </c>
      <c r="D10" s="277" t="s">
        <v>188</v>
      </c>
      <c r="E10" s="277"/>
      <c r="F10" s="277"/>
      <c r="G10" s="277" t="s">
        <v>188</v>
      </c>
      <c r="H10" s="277"/>
      <c r="I10" s="277"/>
    </row>
    <row r="11" spans="1:9" ht="30.75" customHeight="1" x14ac:dyDescent="0.25">
      <c r="A11" s="246"/>
      <c r="B11" s="246"/>
      <c r="C11" s="107" t="s">
        <v>47</v>
      </c>
      <c r="D11" s="277" t="s">
        <v>188</v>
      </c>
      <c r="E11" s="277"/>
      <c r="F11" s="277"/>
      <c r="G11" s="277" t="s">
        <v>188</v>
      </c>
      <c r="H11" s="277"/>
      <c r="I11" s="277"/>
    </row>
    <row r="12" spans="1:9" ht="3.75" customHeight="1" x14ac:dyDescent="0.25">
      <c r="A12" s="237"/>
      <c r="B12" s="238"/>
      <c r="C12" s="238"/>
      <c r="D12" s="238"/>
      <c r="E12" s="238"/>
      <c r="F12" s="238"/>
      <c r="G12" s="238"/>
      <c r="H12" s="238"/>
      <c r="I12" s="239"/>
    </row>
    <row r="13" spans="1:9" ht="56.25" customHeight="1" x14ac:dyDescent="0.25">
      <c r="A13" s="266" t="s">
        <v>207</v>
      </c>
      <c r="B13" s="267"/>
      <c r="C13" s="77" t="s">
        <v>52</v>
      </c>
      <c r="D13" s="248" t="s">
        <v>208</v>
      </c>
      <c r="E13" s="57"/>
      <c r="F13" s="249" t="str">
        <f>IFERROR(VLOOKUP(C13,Listas!H4:I8,2,FALSE),"")</f>
        <v>Proyecto 1024 - Formar estudiantes y docentes que apropien, valoren, conserven y divulgen el patrimonio cultural de la ciudad.</v>
      </c>
      <c r="G13" s="250"/>
      <c r="H13" s="250"/>
      <c r="I13" s="251"/>
    </row>
    <row r="14" spans="1:9" ht="63" customHeight="1" x14ac:dyDescent="0.25">
      <c r="A14" s="268"/>
      <c r="B14" s="269"/>
      <c r="C14" s="77" t="s">
        <v>55</v>
      </c>
      <c r="D14" s="248"/>
      <c r="E14" s="57"/>
      <c r="F14" s="249" t="str">
        <f>IFERROR(VLOOKUP(C14,Listas!H4:I8,2,FALSE),"")</f>
        <v>Proyecto 1107 - Fomentar el sentido de pertenencia por el patrimonio cultural de la ciudad, como factor de desarrollo socio - cultural
de la ciudadanía</v>
      </c>
      <c r="G14" s="250"/>
      <c r="H14" s="250"/>
      <c r="I14" s="251"/>
    </row>
    <row r="15" spans="1:9" ht="3.75" customHeight="1" x14ac:dyDescent="0.25">
      <c r="A15" s="22"/>
      <c r="B15" s="23"/>
      <c r="C15" s="23"/>
      <c r="D15" s="23"/>
      <c r="E15" s="23"/>
      <c r="F15" s="24"/>
      <c r="G15" s="24"/>
      <c r="H15" s="24"/>
      <c r="I15" s="25"/>
    </row>
    <row r="16" spans="1:9" ht="3.75" customHeight="1" x14ac:dyDescent="0.25">
      <c r="A16" s="22"/>
      <c r="B16" s="23"/>
      <c r="C16" s="23"/>
      <c r="D16" s="23"/>
      <c r="E16" s="23"/>
      <c r="F16" s="24"/>
      <c r="G16" s="24"/>
      <c r="H16" s="24"/>
      <c r="I16" s="25"/>
    </row>
    <row r="17" spans="1:9" ht="3.75" customHeight="1" x14ac:dyDescent="0.25">
      <c r="A17" s="22"/>
      <c r="B17" s="23"/>
      <c r="C17" s="23"/>
      <c r="D17" s="23"/>
      <c r="E17" s="23"/>
      <c r="F17" s="24"/>
      <c r="G17" s="24"/>
      <c r="H17" s="24"/>
      <c r="I17" s="25"/>
    </row>
    <row r="18" spans="1:9" ht="68.25" customHeight="1" x14ac:dyDescent="0.25">
      <c r="A18" s="252" t="s">
        <v>209</v>
      </c>
      <c r="B18" s="253"/>
      <c r="C18" s="253"/>
      <c r="D18" s="254"/>
      <c r="E18" s="58"/>
      <c r="F18" s="270" t="s">
        <v>210</v>
      </c>
      <c r="G18" s="271"/>
      <c r="H18" s="271"/>
      <c r="I18" s="272"/>
    </row>
    <row r="19" spans="1:9" ht="9.75" customHeight="1" x14ac:dyDescent="0.25">
      <c r="A19" s="20"/>
      <c r="B19" s="21"/>
      <c r="C19" s="21"/>
      <c r="D19" s="21"/>
      <c r="E19" s="68"/>
      <c r="F19" s="69"/>
      <c r="G19" s="70"/>
      <c r="H19" s="70"/>
      <c r="I19" s="70"/>
    </row>
    <row r="20" spans="1:9" ht="63.75" customHeight="1" x14ac:dyDescent="0.25">
      <c r="A20" s="255" t="s">
        <v>26</v>
      </c>
      <c r="B20" s="256"/>
      <c r="C20" s="256"/>
      <c r="D20" s="257"/>
      <c r="E20" s="56" t="str">
        <f>+VLOOKUP($A$20,Listas!$X$39:$Y$43,2,FALSE)</f>
        <v>_ob1</v>
      </c>
      <c r="F20" s="264" t="s">
        <v>155</v>
      </c>
      <c r="G20" s="264"/>
      <c r="H20" s="264"/>
      <c r="I20" s="265"/>
    </row>
    <row r="21" spans="1:9" ht="29.25" customHeight="1" x14ac:dyDescent="0.25">
      <c r="A21" s="258"/>
      <c r="B21" s="259"/>
      <c r="C21" s="259"/>
      <c r="D21" s="260"/>
      <c r="E21" s="56" t="str">
        <f>+VLOOKUP($A$20,Listas!$X$39:$Y$43,2,FALSE)</f>
        <v>_ob1</v>
      </c>
      <c r="F21" s="264" t="s">
        <v>156</v>
      </c>
      <c r="G21" s="264"/>
      <c r="H21" s="264"/>
      <c r="I21" s="265"/>
    </row>
    <row r="22" spans="1:9" ht="29.25" customHeight="1" x14ac:dyDescent="0.25">
      <c r="A22" s="258"/>
      <c r="B22" s="259"/>
      <c r="C22" s="259"/>
      <c r="D22" s="260"/>
      <c r="E22" s="56" t="str">
        <f>+VLOOKUP($A$20,Listas!$X$39:$Y$43,2,FALSE)</f>
        <v>_ob1</v>
      </c>
      <c r="F22" s="264" t="s">
        <v>157</v>
      </c>
      <c r="G22" s="264"/>
      <c r="H22" s="264"/>
      <c r="I22" s="265"/>
    </row>
    <row r="23" spans="1:9" ht="25.5" hidden="1" customHeight="1" x14ac:dyDescent="0.25">
      <c r="A23" s="258"/>
      <c r="B23" s="259"/>
      <c r="C23" s="259"/>
      <c r="D23" s="260"/>
      <c r="E23" s="56" t="str">
        <f>+VLOOKUP($A$20,Listas!$X$39:$Y$43,2,FALSE)</f>
        <v>_ob1</v>
      </c>
      <c r="F23" s="264"/>
      <c r="G23" s="264"/>
      <c r="H23" s="264"/>
      <c r="I23" s="265"/>
    </row>
    <row r="24" spans="1:9" ht="25.5" hidden="1" customHeight="1" x14ac:dyDescent="0.25">
      <c r="A24" s="258"/>
      <c r="B24" s="259"/>
      <c r="C24" s="259"/>
      <c r="D24" s="260"/>
      <c r="E24" s="56" t="str">
        <f>+VLOOKUP($A$20,Listas!$X$39:$Y$43,2,FALSE)</f>
        <v>_ob1</v>
      </c>
      <c r="F24" s="264"/>
      <c r="G24" s="264"/>
      <c r="H24" s="264"/>
      <c r="I24" s="265"/>
    </row>
    <row r="25" spans="1:9" ht="25.5" hidden="1" customHeight="1" x14ac:dyDescent="0.25">
      <c r="A25" s="258"/>
      <c r="B25" s="259"/>
      <c r="C25" s="259"/>
      <c r="D25" s="260"/>
      <c r="E25" s="56" t="str">
        <f>+VLOOKUP($A$20,Listas!$X$39:$Y$43,2,FALSE)</f>
        <v>_ob1</v>
      </c>
      <c r="F25" s="264"/>
      <c r="G25" s="264"/>
      <c r="H25" s="264"/>
      <c r="I25" s="265"/>
    </row>
    <row r="26" spans="1:9" ht="25.5" hidden="1" customHeight="1" x14ac:dyDescent="0.25">
      <c r="A26" s="258"/>
      <c r="B26" s="259"/>
      <c r="C26" s="259"/>
      <c r="D26" s="260"/>
      <c r="E26" s="56" t="str">
        <f>+VLOOKUP($A$20,Listas!$X$39:$Y$43,2,FALSE)</f>
        <v>_ob1</v>
      </c>
      <c r="F26" s="264"/>
      <c r="G26" s="264"/>
      <c r="H26" s="264"/>
      <c r="I26" s="265"/>
    </row>
    <row r="27" spans="1:9" ht="25.5" hidden="1" customHeight="1" x14ac:dyDescent="0.25">
      <c r="A27" s="261"/>
      <c r="B27" s="262"/>
      <c r="C27" s="262"/>
      <c r="D27" s="263"/>
      <c r="E27" s="56" t="str">
        <f>+VLOOKUP($A$20,Listas!$X$39:$Y$43,2,FALSE)</f>
        <v>_ob1</v>
      </c>
      <c r="F27" s="264"/>
      <c r="G27" s="264"/>
      <c r="H27" s="264"/>
      <c r="I27" s="265"/>
    </row>
    <row r="28" spans="1:9" ht="3.75" customHeight="1" x14ac:dyDescent="0.25">
      <c r="A28" s="22"/>
      <c r="B28" s="23"/>
      <c r="C28" s="23"/>
      <c r="D28" s="23"/>
      <c r="E28" s="23"/>
      <c r="F28" s="24"/>
      <c r="G28" s="24"/>
      <c r="H28" s="24"/>
      <c r="I28" s="25"/>
    </row>
    <row r="29" spans="1:9" ht="47.25" customHeight="1" x14ac:dyDescent="0.25">
      <c r="A29" s="255" t="s">
        <v>29</v>
      </c>
      <c r="B29" s="256"/>
      <c r="C29" s="256"/>
      <c r="D29" s="257"/>
      <c r="E29" s="56" t="str">
        <f>+VLOOKUP($A$29,Listas!$X$39:$Y$43,2,FALSE)</f>
        <v>_ob4</v>
      </c>
      <c r="F29" s="264" t="s">
        <v>158</v>
      </c>
      <c r="G29" s="264"/>
      <c r="H29" s="264"/>
      <c r="I29" s="265"/>
    </row>
    <row r="30" spans="1:9" ht="33.75" customHeight="1" x14ac:dyDescent="0.25">
      <c r="A30" s="258"/>
      <c r="B30" s="259"/>
      <c r="C30" s="259"/>
      <c r="D30" s="260"/>
      <c r="E30" s="56" t="str">
        <f>+VLOOKUP($A$29,Listas!$X$39:$Y$43,2,FALSE)</f>
        <v>_ob4</v>
      </c>
      <c r="F30" s="264" t="s">
        <v>159</v>
      </c>
      <c r="G30" s="264"/>
      <c r="H30" s="264"/>
      <c r="I30" s="265"/>
    </row>
    <row r="31" spans="1:9" ht="47.25" customHeight="1" x14ac:dyDescent="0.25">
      <c r="A31" s="258"/>
      <c r="B31" s="259"/>
      <c r="C31" s="259"/>
      <c r="D31" s="260"/>
      <c r="E31" s="56" t="str">
        <f>+VLOOKUP($A$29,Listas!$X$39:$Y$43,2,FALSE)</f>
        <v>_ob4</v>
      </c>
      <c r="F31" s="264" t="s">
        <v>160</v>
      </c>
      <c r="G31" s="264"/>
      <c r="H31" s="264"/>
      <c r="I31" s="265"/>
    </row>
    <row r="32" spans="1:9" ht="47.25" customHeight="1" x14ac:dyDescent="0.25">
      <c r="A32" s="258"/>
      <c r="B32" s="259"/>
      <c r="C32" s="259"/>
      <c r="D32" s="260"/>
      <c r="E32" s="56" t="str">
        <f>+VLOOKUP($A$29,Listas!$X$39:$Y$43,2,FALSE)</f>
        <v>_ob4</v>
      </c>
      <c r="F32" s="264" t="s">
        <v>161</v>
      </c>
      <c r="G32" s="264"/>
      <c r="H32" s="264"/>
      <c r="I32" s="265"/>
    </row>
    <row r="33" spans="1:9" ht="47.25" customHeight="1" x14ac:dyDescent="0.25">
      <c r="A33" s="258"/>
      <c r="B33" s="259"/>
      <c r="C33" s="259"/>
      <c r="D33" s="260"/>
      <c r="E33" s="56" t="str">
        <f>+VLOOKUP($A$29,Listas!$X$39:$Y$43,2,FALSE)</f>
        <v>_ob4</v>
      </c>
      <c r="F33" s="264" t="s">
        <v>163</v>
      </c>
      <c r="G33" s="264"/>
      <c r="H33" s="264"/>
      <c r="I33" s="265"/>
    </row>
    <row r="34" spans="1:9" ht="29.25" customHeight="1" x14ac:dyDescent="0.25">
      <c r="A34" s="258"/>
      <c r="B34" s="259"/>
      <c r="C34" s="259"/>
      <c r="D34" s="260"/>
      <c r="E34" s="56" t="str">
        <f>+VLOOKUP($A$29,Listas!$X$39:$Y$43,2,FALSE)</f>
        <v>_ob4</v>
      </c>
      <c r="F34" s="264" t="s">
        <v>165</v>
      </c>
      <c r="G34" s="264"/>
      <c r="H34" s="264"/>
      <c r="I34" s="265"/>
    </row>
    <row r="35" spans="1:9" s="11" customFormat="1" ht="20.25" hidden="1" customHeight="1" x14ac:dyDescent="0.25">
      <c r="A35" s="258"/>
      <c r="B35" s="259"/>
      <c r="C35" s="259"/>
      <c r="D35" s="260"/>
      <c r="E35" s="56" t="str">
        <f>+VLOOKUP($A$29,Listas!$X$39:$Y$43,2,FALSE)</f>
        <v>_ob4</v>
      </c>
      <c r="F35" s="264"/>
      <c r="G35" s="264"/>
      <c r="H35" s="264"/>
      <c r="I35" s="265"/>
    </row>
    <row r="36" spans="1:9" ht="20.25" hidden="1" customHeight="1" x14ac:dyDescent="0.25">
      <c r="A36" s="261"/>
      <c r="B36" s="262"/>
      <c r="C36" s="262"/>
      <c r="D36" s="263"/>
      <c r="E36" s="56" t="str">
        <f>+VLOOKUP($A$29,Listas!$X$39:$Y$43,2,FALSE)</f>
        <v>_ob4</v>
      </c>
      <c r="F36" s="264"/>
      <c r="G36" s="264"/>
      <c r="H36" s="264"/>
      <c r="I36" s="265"/>
    </row>
    <row r="37" spans="1:9" ht="7.5" customHeight="1" x14ac:dyDescent="0.25">
      <c r="A37" s="20"/>
      <c r="B37" s="21"/>
      <c r="C37" s="63"/>
      <c r="D37" s="64"/>
      <c r="E37" s="65"/>
      <c r="F37" s="66"/>
      <c r="G37" s="66"/>
      <c r="H37" s="66"/>
      <c r="I37" s="67"/>
    </row>
    <row r="38" spans="1:9" ht="20.25" customHeight="1" x14ac:dyDescent="0.25">
      <c r="A38" s="255" t="s">
        <v>30</v>
      </c>
      <c r="B38" s="256"/>
      <c r="C38" s="256"/>
      <c r="D38" s="257"/>
      <c r="E38" s="56" t="str">
        <f>+VLOOKUP($A$38,Listas!$X$39:$Y$43,2,FALSE)</f>
        <v>_ob5</v>
      </c>
      <c r="F38" s="264" t="s">
        <v>162</v>
      </c>
      <c r="G38" s="264"/>
      <c r="H38" s="264"/>
      <c r="I38" s="265"/>
    </row>
    <row r="39" spans="1:9" ht="20.25" customHeight="1" x14ac:dyDescent="0.25">
      <c r="A39" s="258"/>
      <c r="B39" s="259"/>
      <c r="C39" s="259"/>
      <c r="D39" s="260"/>
      <c r="E39" s="56" t="str">
        <f>+VLOOKUP($A$38,Listas!$X$39:$Y$43,2,FALSE)</f>
        <v>_ob5</v>
      </c>
      <c r="F39" s="264" t="s">
        <v>164</v>
      </c>
      <c r="G39" s="264"/>
      <c r="H39" s="264"/>
      <c r="I39" s="265"/>
    </row>
    <row r="40" spans="1:9" ht="20.25" hidden="1" customHeight="1" x14ac:dyDescent="0.25">
      <c r="A40" s="258"/>
      <c r="B40" s="259"/>
      <c r="C40" s="259"/>
      <c r="D40" s="260"/>
      <c r="E40" s="56" t="str">
        <f>+VLOOKUP($A$38,Listas!$X$39:$Y$43,2,FALSE)</f>
        <v>_ob5</v>
      </c>
      <c r="F40" s="264"/>
      <c r="G40" s="264"/>
      <c r="H40" s="264"/>
      <c r="I40" s="265"/>
    </row>
    <row r="41" spans="1:9" ht="20.25" hidden="1" customHeight="1" x14ac:dyDescent="0.25">
      <c r="A41" s="258"/>
      <c r="B41" s="259"/>
      <c r="C41" s="259"/>
      <c r="D41" s="260"/>
      <c r="E41" s="56" t="str">
        <f>+VLOOKUP($A$38,Listas!$X$39:$Y$43,2,FALSE)</f>
        <v>_ob5</v>
      </c>
      <c r="F41" s="264"/>
      <c r="G41" s="264"/>
      <c r="H41" s="264"/>
      <c r="I41" s="265"/>
    </row>
    <row r="42" spans="1:9" ht="20.25" hidden="1" customHeight="1" x14ac:dyDescent="0.25">
      <c r="A42" s="258"/>
      <c r="B42" s="259"/>
      <c r="C42" s="259"/>
      <c r="D42" s="260"/>
      <c r="E42" s="56" t="str">
        <f>+VLOOKUP($A$38,Listas!$X$39:$Y$43,2,FALSE)</f>
        <v>_ob5</v>
      </c>
      <c r="F42" s="264"/>
      <c r="G42" s="264"/>
      <c r="H42" s="264"/>
      <c r="I42" s="265"/>
    </row>
    <row r="43" spans="1:9" ht="20.25" hidden="1" customHeight="1" x14ac:dyDescent="0.25">
      <c r="A43" s="258"/>
      <c r="B43" s="259"/>
      <c r="C43" s="259"/>
      <c r="D43" s="260"/>
      <c r="E43" s="56" t="str">
        <f>+VLOOKUP($A$38,Listas!$X$39:$Y$43,2,FALSE)</f>
        <v>_ob5</v>
      </c>
      <c r="F43" s="264"/>
      <c r="G43" s="264"/>
      <c r="H43" s="264"/>
      <c r="I43" s="265"/>
    </row>
    <row r="44" spans="1:9" s="11" customFormat="1" ht="20.25" hidden="1" customHeight="1" x14ac:dyDescent="0.25">
      <c r="A44" s="258"/>
      <c r="B44" s="259"/>
      <c r="C44" s="259"/>
      <c r="D44" s="260"/>
      <c r="E44" s="56" t="str">
        <f>+VLOOKUP($A$38,Listas!$X$39:$Y$43,2,FALSE)</f>
        <v>_ob5</v>
      </c>
      <c r="F44" s="264"/>
      <c r="G44" s="264"/>
      <c r="H44" s="264"/>
      <c r="I44" s="265"/>
    </row>
    <row r="45" spans="1:9" ht="20.25" hidden="1" customHeight="1" x14ac:dyDescent="0.25">
      <c r="A45" s="261"/>
      <c r="B45" s="262"/>
      <c r="C45" s="262"/>
      <c r="D45" s="263"/>
      <c r="E45" s="56" t="str">
        <f>+VLOOKUP($A$38,Listas!$X$39:$Y$43,2,FALSE)</f>
        <v>_ob5</v>
      </c>
      <c r="F45" s="264"/>
      <c r="G45" s="264"/>
      <c r="H45" s="264"/>
      <c r="I45" s="265"/>
    </row>
    <row r="46" spans="1:9" s="11" customFormat="1" ht="4.5" customHeight="1" x14ac:dyDescent="0.25">
      <c r="A46" s="20"/>
      <c r="B46" s="21"/>
      <c r="C46" s="21"/>
      <c r="D46" s="32"/>
      <c r="E46" s="32"/>
      <c r="F46" s="32"/>
      <c r="G46" s="32"/>
      <c r="H46" s="32"/>
      <c r="I46" s="33"/>
    </row>
    <row r="47" spans="1:9" ht="4.5" customHeight="1" x14ac:dyDescent="0.25">
      <c r="A47" s="26"/>
      <c r="B47" s="27"/>
      <c r="C47" s="28"/>
      <c r="D47" s="27"/>
      <c r="E47" s="27"/>
      <c r="F47" s="29"/>
      <c r="G47" s="30"/>
      <c r="H47" s="30"/>
      <c r="I47" s="31"/>
    </row>
    <row r="48" spans="1:9" ht="33" customHeight="1" x14ac:dyDescent="0.25">
      <c r="A48" s="246" t="s">
        <v>211</v>
      </c>
      <c r="B48" s="246"/>
      <c r="C48" s="273"/>
      <c r="D48" s="246" t="s">
        <v>212</v>
      </c>
      <c r="E48" s="105"/>
      <c r="F48" s="106" t="s">
        <v>181</v>
      </c>
      <c r="G48" s="246" t="s">
        <v>213</v>
      </c>
      <c r="H48" s="247">
        <f>0.5*'Act. Estrategias'!AA107+0.25*'Act. Gestión y Seguimiento '!AA23+0.25*'Act. Gestión y Seguimiento '!AA40</f>
        <v>0</v>
      </c>
      <c r="I48" s="247"/>
    </row>
    <row r="49" spans="1:9" ht="33" customHeight="1" x14ac:dyDescent="0.25">
      <c r="A49" s="246"/>
      <c r="B49" s="246"/>
      <c r="C49" s="273"/>
      <c r="D49" s="246"/>
      <c r="E49" s="105"/>
      <c r="F49" s="106" t="s">
        <v>127</v>
      </c>
      <c r="G49" s="246"/>
      <c r="H49" s="247"/>
      <c r="I49" s="247"/>
    </row>
    <row r="50" spans="1:9" ht="33" customHeight="1" x14ac:dyDescent="0.25">
      <c r="A50" s="246"/>
      <c r="B50" s="246"/>
      <c r="C50" s="273"/>
      <c r="D50" s="246"/>
      <c r="E50" s="105"/>
      <c r="F50" s="106" t="s">
        <v>126</v>
      </c>
      <c r="G50" s="246"/>
      <c r="H50" s="247"/>
      <c r="I50" s="247"/>
    </row>
    <row r="51" spans="1:9" s="142" customFormat="1" x14ac:dyDescent="0.25">
      <c r="A51" s="143"/>
      <c r="B51" s="143"/>
      <c r="C51" s="143"/>
      <c r="D51" s="143"/>
      <c r="E51" s="143"/>
      <c r="F51" s="141"/>
    </row>
    <row r="52" spans="1:9" s="142" customFormat="1" hidden="1" x14ac:dyDescent="0.25">
      <c r="A52" s="274" t="s">
        <v>51</v>
      </c>
      <c r="B52" s="276"/>
      <c r="C52" s="274" t="s">
        <v>99</v>
      </c>
      <c r="D52" s="276"/>
      <c r="F52" s="274" t="s">
        <v>101</v>
      </c>
      <c r="G52" s="275"/>
      <c r="H52" s="276"/>
    </row>
    <row r="53" spans="1:9" s="142" customFormat="1" hidden="1" x14ac:dyDescent="0.25">
      <c r="A53" s="140" t="s">
        <v>52</v>
      </c>
      <c r="C53" s="142" t="s">
        <v>94</v>
      </c>
      <c r="F53" s="140" t="s">
        <v>26</v>
      </c>
    </row>
    <row r="54" spans="1:9" s="142" customFormat="1" hidden="1" x14ac:dyDescent="0.25">
      <c r="A54" s="140" t="s">
        <v>53</v>
      </c>
      <c r="C54" s="142" t="s">
        <v>95</v>
      </c>
      <c r="F54" s="140" t="s">
        <v>27</v>
      </c>
    </row>
    <row r="55" spans="1:9" s="142" customFormat="1" hidden="1" x14ac:dyDescent="0.25">
      <c r="A55" s="140" t="s">
        <v>54</v>
      </c>
      <c r="C55" s="142" t="s">
        <v>96</v>
      </c>
      <c r="F55" s="140" t="s">
        <v>28</v>
      </c>
    </row>
    <row r="56" spans="1:9" s="142" customFormat="1" hidden="1" x14ac:dyDescent="0.25">
      <c r="A56" s="140" t="s">
        <v>55</v>
      </c>
      <c r="C56" s="142" t="s">
        <v>97</v>
      </c>
      <c r="F56" s="140" t="s">
        <v>29</v>
      </c>
    </row>
    <row r="57" spans="1:9" s="142" customFormat="1" hidden="1" x14ac:dyDescent="0.25">
      <c r="A57" s="140" t="s">
        <v>56</v>
      </c>
      <c r="C57" s="142" t="s">
        <v>98</v>
      </c>
      <c r="F57" s="140" t="s">
        <v>30</v>
      </c>
    </row>
    <row r="58" spans="1:9" s="142" customFormat="1" hidden="1" x14ac:dyDescent="0.25">
      <c r="A58" s="146" t="s">
        <v>100</v>
      </c>
    </row>
    <row r="59" spans="1:9" s="142" customFormat="1" hidden="1" x14ac:dyDescent="0.25">
      <c r="A59" s="142" t="s">
        <v>60</v>
      </c>
      <c r="F59" s="274" t="s">
        <v>33</v>
      </c>
      <c r="G59" s="275"/>
      <c r="H59" s="276"/>
    </row>
    <row r="60" spans="1:9" s="142" customFormat="1" hidden="1" x14ac:dyDescent="0.25">
      <c r="A60" s="142" t="s">
        <v>61</v>
      </c>
      <c r="F60" s="142" t="s">
        <v>34</v>
      </c>
    </row>
    <row r="61" spans="1:9" s="142" customFormat="1" hidden="1" x14ac:dyDescent="0.25">
      <c r="A61" s="142" t="s">
        <v>62</v>
      </c>
      <c r="F61" s="142" t="s">
        <v>35</v>
      </c>
    </row>
    <row r="62" spans="1:9" s="142" customFormat="1" hidden="1" x14ac:dyDescent="0.25">
      <c r="A62" s="142" t="s">
        <v>63</v>
      </c>
      <c r="F62" s="142" t="s">
        <v>36</v>
      </c>
    </row>
    <row r="63" spans="1:9" s="142" customFormat="1" hidden="1" x14ac:dyDescent="0.25">
      <c r="A63" s="142" t="s">
        <v>64</v>
      </c>
      <c r="F63" s="142" t="s">
        <v>37</v>
      </c>
    </row>
    <row r="64" spans="1:9" s="142" customFormat="1" hidden="1" x14ac:dyDescent="0.25">
      <c r="A64" s="142" t="s">
        <v>66</v>
      </c>
      <c r="F64" s="142" t="s">
        <v>38</v>
      </c>
    </row>
    <row r="65" spans="1:6" s="142" customFormat="1" hidden="1" x14ac:dyDescent="0.25">
      <c r="A65" s="142" t="s">
        <v>67</v>
      </c>
      <c r="F65" s="142" t="s">
        <v>39</v>
      </c>
    </row>
    <row r="66" spans="1:6" s="142" customFormat="1" hidden="1" x14ac:dyDescent="0.25">
      <c r="A66" s="142" t="s">
        <v>69</v>
      </c>
      <c r="F66" s="142" t="s">
        <v>40</v>
      </c>
    </row>
    <row r="67" spans="1:6" s="142" customFormat="1" hidden="1" x14ac:dyDescent="0.25">
      <c r="A67" s="142" t="s">
        <v>70</v>
      </c>
      <c r="F67" s="142" t="s">
        <v>41</v>
      </c>
    </row>
    <row r="68" spans="1:6" s="142" customFormat="1" hidden="1" x14ac:dyDescent="0.25">
      <c r="A68" s="142" t="s">
        <v>71</v>
      </c>
      <c r="F68" s="142" t="s">
        <v>42</v>
      </c>
    </row>
    <row r="69" spans="1:6" s="142" customFormat="1" hidden="1" x14ac:dyDescent="0.25">
      <c r="A69" s="142" t="s">
        <v>73</v>
      </c>
      <c r="F69" s="142" t="s">
        <v>43</v>
      </c>
    </row>
    <row r="70" spans="1:6" s="142" customFormat="1" hidden="1" x14ac:dyDescent="0.25">
      <c r="A70" s="142" t="s">
        <v>74</v>
      </c>
      <c r="F70" s="142" t="s">
        <v>44</v>
      </c>
    </row>
    <row r="71" spans="1:6" s="142" customFormat="1" hidden="1" x14ac:dyDescent="0.25">
      <c r="A71" s="142" t="s">
        <v>75</v>
      </c>
      <c r="F71" s="142" t="s">
        <v>45</v>
      </c>
    </row>
    <row r="72" spans="1:6" s="142" customFormat="1" hidden="1" x14ac:dyDescent="0.25">
      <c r="A72" s="142" t="s">
        <v>76</v>
      </c>
      <c r="F72" s="142" t="s">
        <v>46</v>
      </c>
    </row>
    <row r="73" spans="1:6" s="142" customFormat="1" hidden="1" x14ac:dyDescent="0.25">
      <c r="A73" s="142" t="s">
        <v>77</v>
      </c>
      <c r="F73" s="142" t="s">
        <v>47</v>
      </c>
    </row>
    <row r="74" spans="1:6" s="142" customFormat="1" hidden="1" x14ac:dyDescent="0.25">
      <c r="A74" s="142" t="s">
        <v>78</v>
      </c>
      <c r="F74" s="142" t="s">
        <v>48</v>
      </c>
    </row>
    <row r="75" spans="1:6" s="142" customFormat="1" hidden="1" x14ac:dyDescent="0.25">
      <c r="A75" s="142" t="s">
        <v>80</v>
      </c>
      <c r="F75" s="142" t="s">
        <v>49</v>
      </c>
    </row>
    <row r="76" spans="1:6" s="142" customFormat="1" hidden="1" x14ac:dyDescent="0.25">
      <c r="A76" s="142" t="s">
        <v>81</v>
      </c>
      <c r="F76" s="142" t="s">
        <v>50</v>
      </c>
    </row>
    <row r="77" spans="1:6" s="142" customFormat="1" hidden="1" x14ac:dyDescent="0.25">
      <c r="A77" s="142" t="s">
        <v>82</v>
      </c>
    </row>
    <row r="78" spans="1:6" s="142" customFormat="1" hidden="1" x14ac:dyDescent="0.25">
      <c r="A78" s="142" t="s">
        <v>84</v>
      </c>
    </row>
    <row r="79" spans="1:6" s="142" customFormat="1" hidden="1" x14ac:dyDescent="0.25">
      <c r="A79" s="142" t="s">
        <v>86</v>
      </c>
    </row>
    <row r="80" spans="1:6" s="142" customFormat="1" hidden="1" x14ac:dyDescent="0.25">
      <c r="A80" s="142" t="s">
        <v>87</v>
      </c>
    </row>
    <row r="81" spans="1:8" s="142" customFormat="1" hidden="1" x14ac:dyDescent="0.25">
      <c r="A81" s="142" t="s">
        <v>88</v>
      </c>
    </row>
    <row r="82" spans="1:8" s="142" customFormat="1" hidden="1" x14ac:dyDescent="0.25">
      <c r="A82" s="142" t="s">
        <v>89</v>
      </c>
    </row>
    <row r="83" spans="1:8" s="142" customFormat="1" hidden="1" x14ac:dyDescent="0.25">
      <c r="A83" s="142" t="s">
        <v>90</v>
      </c>
    </row>
    <row r="84" spans="1:8" s="142" customFormat="1" hidden="1" x14ac:dyDescent="0.25">
      <c r="A84" s="142" t="s">
        <v>91</v>
      </c>
    </row>
    <row r="85" spans="1:8" s="142" customFormat="1" hidden="1" x14ac:dyDescent="0.25">
      <c r="A85" s="142" t="s">
        <v>92</v>
      </c>
    </row>
    <row r="86" spans="1:8" s="142" customFormat="1" x14ac:dyDescent="0.25">
      <c r="A86" s="230" t="s">
        <v>347</v>
      </c>
      <c r="B86" s="230"/>
      <c r="C86" s="188" t="s">
        <v>416</v>
      </c>
    </row>
    <row r="87" spans="1:8" s="142" customFormat="1" ht="57.75" customHeight="1" x14ac:dyDescent="0.25">
      <c r="A87" s="143"/>
      <c r="B87" s="143"/>
      <c r="C87" s="143"/>
      <c r="D87" s="143"/>
      <c r="E87" s="143"/>
      <c r="F87" s="141"/>
    </row>
    <row r="88" spans="1:8" s="142" customFormat="1" ht="48.75" customHeight="1" x14ac:dyDescent="0.25">
      <c r="A88" s="143"/>
      <c r="B88" s="231" t="s">
        <v>421</v>
      </c>
      <c r="C88" s="231"/>
      <c r="D88" s="145"/>
      <c r="E88" s="145"/>
      <c r="F88" s="231" t="s">
        <v>329</v>
      </c>
      <c r="G88" s="231"/>
      <c r="H88" s="231"/>
    </row>
  </sheetData>
  <dataConsolidate/>
  <mergeCells count="59">
    <mergeCell ref="F45:I45"/>
    <mergeCell ref="F35:I35"/>
    <mergeCell ref="F39:I39"/>
    <mergeCell ref="A29:D36"/>
    <mergeCell ref="A38:D45"/>
    <mergeCell ref="F32:I32"/>
    <mergeCell ref="F33:I33"/>
    <mergeCell ref="F34:I34"/>
    <mergeCell ref="F29:I29"/>
    <mergeCell ref="F30:I30"/>
    <mergeCell ref="F31:I31"/>
    <mergeCell ref="F36:I36"/>
    <mergeCell ref="A10:B11"/>
    <mergeCell ref="A48:B50"/>
    <mergeCell ref="C48:C50"/>
    <mergeCell ref="F59:H59"/>
    <mergeCell ref="F52:H52"/>
    <mergeCell ref="C52:D52"/>
    <mergeCell ref="D10:F10"/>
    <mergeCell ref="D11:F11"/>
    <mergeCell ref="G10:I10"/>
    <mergeCell ref="G11:I11"/>
    <mergeCell ref="A52:B52"/>
    <mergeCell ref="F40:I40"/>
    <mergeCell ref="F41:I41"/>
    <mergeCell ref="F42:I42"/>
    <mergeCell ref="F43:I43"/>
    <mergeCell ref="F44:I44"/>
    <mergeCell ref="F14:I14"/>
    <mergeCell ref="A18:D18"/>
    <mergeCell ref="A20:D27"/>
    <mergeCell ref="F38:I38"/>
    <mergeCell ref="A12:I12"/>
    <mergeCell ref="A13:B14"/>
    <mergeCell ref="F24:I24"/>
    <mergeCell ref="F25:I25"/>
    <mergeCell ref="F26:I26"/>
    <mergeCell ref="F27:I27"/>
    <mergeCell ref="F18:I18"/>
    <mergeCell ref="F20:I20"/>
    <mergeCell ref="F21:I21"/>
    <mergeCell ref="F22:I22"/>
    <mergeCell ref="F23:I23"/>
    <mergeCell ref="A86:B86"/>
    <mergeCell ref="B88:C88"/>
    <mergeCell ref="F88:H88"/>
    <mergeCell ref="A1:B2"/>
    <mergeCell ref="A8:B8"/>
    <mergeCell ref="C1:G1"/>
    <mergeCell ref="C2:G2"/>
    <mergeCell ref="B6:C6"/>
    <mergeCell ref="A9:I9"/>
    <mergeCell ref="A4:I4"/>
    <mergeCell ref="E8:I8"/>
    <mergeCell ref="D48:D50"/>
    <mergeCell ref="G48:G50"/>
    <mergeCell ref="H48:I50"/>
    <mergeCell ref="D13:D14"/>
    <mergeCell ref="F13:I13"/>
  </mergeCells>
  <dataValidations count="9">
    <dataValidation type="list" allowBlank="1" showInputMessage="1" showErrorMessage="1" sqref="C8">
      <formula1>areas</formula1>
    </dataValidation>
    <dataValidation type="list" allowBlank="1" showInputMessage="1" showErrorMessage="1" sqref="F20:I27 F37:I37">
      <formula1>INDIRECT($E$20)</formula1>
    </dataValidation>
    <dataValidation type="list" allowBlank="1" showInputMessage="1" showErrorMessage="1" sqref="F29:I36">
      <formula1>INDIRECT($E$29)</formula1>
    </dataValidation>
    <dataValidation type="list" allowBlank="1" showInputMessage="1" showErrorMessage="1" sqref="F38:I45">
      <formula1>INDIRECT($E$38)</formula1>
    </dataValidation>
    <dataValidation type="list" allowBlank="1" showInputMessage="1" showErrorMessage="1" sqref="C10:C11">
      <formula1>procesos</formula1>
    </dataValidation>
    <dataValidation type="list" allowBlank="1" showInputMessage="1" showErrorMessage="1" sqref="A20:D27 A29:D36 A38:D45">
      <formula1>objetivos</formula1>
    </dataValidation>
    <dataValidation type="list" allowBlank="1" showInputMessage="1" showErrorMessage="1" sqref="D10:I11">
      <formula1>$F$60:$F$76</formula1>
    </dataValidation>
    <dataValidation type="list" allowBlank="1" showInputMessage="1" showErrorMessage="1" sqref="C13:C14">
      <formula1>proyectos</formula1>
    </dataValidation>
    <dataValidation type="list" allowBlank="1" showInputMessage="1" showErrorMessage="1" sqref="C86">
      <formula1>version_poa</formula1>
    </dataValidation>
  </dataValidations>
  <printOptions horizontalCentered="1" verticalCentered="1"/>
  <pageMargins left="0.19685039370078741" right="0.19685039370078741" top="0.39370078740157483" bottom="0.59055118110236227" header="0.31496062992125984" footer="0.39370078740157483"/>
  <pageSetup scale="49" orientation="portrait" r:id="rId1"/>
  <headerFooter>
    <oddFooter>&amp;L&amp;D&amp;C&amp;F&amp;R&amp;N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8"/>
  <sheetViews>
    <sheetView topLeftCell="A100" zoomScale="70" zoomScaleNormal="70" workbookViewId="0">
      <selection activeCell="D114" sqref="D114:I114"/>
    </sheetView>
  </sheetViews>
  <sheetFormatPr baseColWidth="10" defaultRowHeight="15.75" x14ac:dyDescent="0.25"/>
  <cols>
    <col min="1" max="1" width="7.85546875" style="2" customWidth="1"/>
    <col min="2" max="2" width="21.28515625" style="2" customWidth="1"/>
    <col min="3" max="3" width="36" style="2" customWidth="1"/>
    <col min="4" max="4" width="47.28515625" style="2" customWidth="1"/>
    <col min="5" max="7" width="21.5703125" style="2" customWidth="1"/>
    <col min="8" max="8" width="26.85546875" style="2" customWidth="1"/>
    <col min="9" max="9" width="25.42578125" style="2" customWidth="1"/>
    <col min="10" max="10" width="20" style="2" customWidth="1"/>
    <col min="11" max="11" width="18.42578125" style="3" customWidth="1"/>
    <col min="12" max="12" width="13.28515625" style="1" customWidth="1"/>
    <col min="13" max="13" width="12" style="1" customWidth="1"/>
    <col min="14" max="14" width="59.7109375" style="1" customWidth="1"/>
    <col min="15" max="15" width="12.28515625" style="1" customWidth="1"/>
    <col min="16" max="16" width="9" style="4" customWidth="1"/>
    <col min="17" max="17" width="51.5703125" style="4" customWidth="1"/>
    <col min="18" max="18" width="10.140625" style="4" customWidth="1"/>
    <col min="19" max="19" width="10.5703125" style="4" customWidth="1"/>
    <col min="20" max="20" width="53.5703125" style="4" customWidth="1"/>
    <col min="21" max="21" width="11.140625" style="4" customWidth="1"/>
    <col min="22" max="22" width="11" style="4" customWidth="1"/>
    <col min="23" max="23" width="64" style="4" customWidth="1"/>
    <col min="24" max="24" width="15.7109375" style="4" customWidth="1"/>
    <col min="25" max="25" width="15.42578125" style="4" customWidth="1"/>
    <col min="26" max="26" width="18.7109375" style="4" bestFit="1" customWidth="1"/>
    <col min="27" max="27" width="37.5703125" style="4" customWidth="1"/>
    <col min="28" max="28" width="5.7109375" style="1" customWidth="1"/>
    <col min="29" max="29" width="33.42578125" style="1" customWidth="1"/>
    <col min="30" max="30" width="29.140625" style="1" customWidth="1"/>
    <col min="31" max="16384" width="11.42578125" style="1"/>
  </cols>
  <sheetData>
    <row r="1" spans="1:27" ht="36" customHeight="1" x14ac:dyDescent="0.25">
      <c r="A1" s="324"/>
      <c r="B1" s="324"/>
      <c r="C1" s="327" t="str">
        <f>+'Marco General'!C1:G1</f>
        <v>DIRECCIONAMIENTO ESTRATÉGICO</v>
      </c>
      <c r="D1" s="327"/>
      <c r="E1" s="327"/>
      <c r="F1" s="327"/>
      <c r="G1" s="327"/>
      <c r="H1" s="327"/>
      <c r="I1" s="327"/>
      <c r="J1" s="327"/>
      <c r="K1" s="327"/>
      <c r="L1" s="327"/>
      <c r="M1" s="327"/>
      <c r="N1" s="327"/>
      <c r="O1" s="327"/>
      <c r="P1" s="327"/>
      <c r="Q1" s="327"/>
      <c r="R1" s="327"/>
      <c r="S1" s="327"/>
      <c r="T1" s="327"/>
      <c r="U1" s="327"/>
      <c r="V1" s="327"/>
      <c r="W1" s="327"/>
      <c r="X1" s="328" t="s">
        <v>12</v>
      </c>
      <c r="Y1" s="329"/>
      <c r="Z1" s="325" t="s">
        <v>184</v>
      </c>
      <c r="AA1" s="325"/>
    </row>
    <row r="2" spans="1:27" ht="36" customHeight="1" x14ac:dyDescent="0.25">
      <c r="A2" s="324"/>
      <c r="B2" s="324"/>
      <c r="C2" s="327" t="str">
        <f>+'Marco General'!C2:G2</f>
        <v>PLAN OPERATIVO POR DEPENDENCIAS / PROCESOS</v>
      </c>
      <c r="D2" s="327"/>
      <c r="E2" s="327"/>
      <c r="F2" s="327"/>
      <c r="G2" s="327"/>
      <c r="H2" s="327"/>
      <c r="I2" s="327"/>
      <c r="J2" s="327"/>
      <c r="K2" s="327"/>
      <c r="L2" s="327"/>
      <c r="M2" s="327"/>
      <c r="N2" s="327"/>
      <c r="O2" s="327"/>
      <c r="P2" s="327"/>
      <c r="Q2" s="327"/>
      <c r="R2" s="327"/>
      <c r="S2" s="327"/>
      <c r="T2" s="327"/>
      <c r="U2" s="327"/>
      <c r="V2" s="327"/>
      <c r="W2" s="327"/>
      <c r="X2" s="328" t="s">
        <v>13</v>
      </c>
      <c r="Y2" s="329"/>
      <c r="Z2" s="326" t="s">
        <v>185</v>
      </c>
      <c r="AA2" s="326"/>
    </row>
    <row r="3" spans="1:27" x14ac:dyDescent="0.25">
      <c r="A3" s="17"/>
      <c r="B3" s="6"/>
      <c r="C3" s="6"/>
      <c r="D3" s="6"/>
      <c r="E3" s="6"/>
      <c r="F3" s="6"/>
      <c r="G3" s="6"/>
      <c r="H3" s="6"/>
      <c r="I3" s="6"/>
      <c r="J3" s="6"/>
      <c r="K3" s="7"/>
      <c r="L3" s="8"/>
      <c r="M3" s="8"/>
      <c r="N3" s="8"/>
      <c r="O3" s="8"/>
      <c r="P3" s="8"/>
      <c r="Q3" s="8"/>
      <c r="R3" s="8"/>
      <c r="S3" s="8"/>
      <c r="T3" s="8"/>
      <c r="U3" s="8"/>
      <c r="V3" s="8"/>
      <c r="W3" s="8"/>
      <c r="X3" s="8"/>
      <c r="Y3" s="8"/>
      <c r="Z3" s="8"/>
      <c r="AA3" s="18"/>
    </row>
    <row r="4" spans="1:27" x14ac:dyDescent="0.25">
      <c r="A4" s="266" t="s">
        <v>1</v>
      </c>
      <c r="B4" s="330"/>
      <c r="C4" s="341" t="str">
        <f>+'Marco General'!C8:C8</f>
        <v>Subdirección de Divulgación de los Valores del Patrimonio Cultural</v>
      </c>
      <c r="D4" s="341"/>
      <c r="E4" s="341"/>
      <c r="F4" s="341"/>
      <c r="G4" s="341"/>
      <c r="H4" s="341"/>
      <c r="I4" s="341"/>
      <c r="J4" s="341"/>
      <c r="K4" s="341"/>
      <c r="L4" s="341"/>
      <c r="M4" s="341"/>
      <c r="N4" s="341"/>
      <c r="O4" s="341"/>
      <c r="P4" s="341"/>
      <c r="Q4" s="341"/>
      <c r="R4" s="341"/>
      <c r="S4" s="341"/>
      <c r="T4" s="341"/>
      <c r="U4" s="341"/>
      <c r="V4" s="341"/>
      <c r="W4" s="341"/>
      <c r="X4" s="335" t="s">
        <v>0</v>
      </c>
      <c r="Y4" s="336"/>
      <c r="Z4" s="337"/>
      <c r="AA4" s="349">
        <v>2017</v>
      </c>
    </row>
    <row r="5" spans="1:27" x14ac:dyDescent="0.25">
      <c r="A5" s="313"/>
      <c r="B5" s="331"/>
      <c r="C5" s="341"/>
      <c r="D5" s="341"/>
      <c r="E5" s="341"/>
      <c r="F5" s="341"/>
      <c r="G5" s="341"/>
      <c r="H5" s="341"/>
      <c r="I5" s="341"/>
      <c r="J5" s="341"/>
      <c r="K5" s="341"/>
      <c r="L5" s="341"/>
      <c r="M5" s="341"/>
      <c r="N5" s="341"/>
      <c r="O5" s="341"/>
      <c r="P5" s="341"/>
      <c r="Q5" s="341"/>
      <c r="R5" s="341"/>
      <c r="S5" s="341"/>
      <c r="T5" s="341"/>
      <c r="U5" s="341"/>
      <c r="V5" s="341"/>
      <c r="W5" s="341"/>
      <c r="X5" s="338"/>
      <c r="Y5" s="339"/>
      <c r="Z5" s="340"/>
      <c r="AA5" s="350"/>
    </row>
    <row r="6" spans="1:27" x14ac:dyDescent="0.25">
      <c r="A6" s="22"/>
      <c r="B6" s="23"/>
      <c r="C6" s="23"/>
      <c r="D6" s="23"/>
      <c r="E6" s="23"/>
      <c r="F6" s="23"/>
      <c r="G6" s="23"/>
      <c r="H6" s="23"/>
      <c r="I6" s="34"/>
      <c r="J6" s="24"/>
      <c r="K6" s="24"/>
      <c r="L6" s="24"/>
      <c r="M6" s="24"/>
      <c r="N6" s="24"/>
      <c r="O6" s="24"/>
      <c r="P6" s="24"/>
      <c r="Q6" s="24"/>
      <c r="R6" s="24"/>
      <c r="S6" s="24"/>
      <c r="T6" s="24"/>
      <c r="U6" s="24"/>
      <c r="V6" s="24"/>
      <c r="W6" s="24"/>
      <c r="X6" s="24"/>
      <c r="Y6" s="24"/>
      <c r="Z6" s="24"/>
      <c r="AA6" s="25"/>
    </row>
    <row r="7" spans="1:27" x14ac:dyDescent="0.25">
      <c r="A7" s="266" t="s">
        <v>25</v>
      </c>
      <c r="B7" s="267"/>
      <c r="C7" s="307" t="str">
        <f>IF('Marco General'!A20="","",'Marco General'!A20)</f>
        <v>Objetivo estratégico 1: Fomentar la apropiación social del patrimonio cultural tangible e intangible.</v>
      </c>
      <c r="D7" s="308"/>
      <c r="E7" s="308"/>
      <c r="F7" s="308"/>
      <c r="G7" s="308"/>
      <c r="H7" s="323"/>
      <c r="I7" s="248" t="s">
        <v>15</v>
      </c>
      <c r="J7" s="307" t="str">
        <f>IF('Marco General'!C13="","",'Marco General'!C13)</f>
        <v>Proyecto 1024 – Formación en patrimonio cultural</v>
      </c>
      <c r="K7" s="308"/>
      <c r="L7" s="308"/>
      <c r="M7" s="308"/>
      <c r="N7" s="308"/>
      <c r="O7" s="308"/>
      <c r="P7" s="308"/>
      <c r="Q7" s="308"/>
      <c r="R7" s="343" t="s">
        <v>103</v>
      </c>
      <c r="S7" s="344"/>
      <c r="T7" s="308" t="str">
        <f>+'Marco General'!F13</f>
        <v>Proyecto 1024 - Formar estudiantes y docentes que apropien, valoren, conserven y divulgen el patrimonio cultural de la ciudad.</v>
      </c>
      <c r="U7" s="308"/>
      <c r="V7" s="308"/>
      <c r="W7" s="308"/>
      <c r="X7" s="308"/>
      <c r="Y7" s="308"/>
      <c r="Z7" s="308"/>
      <c r="AA7" s="309"/>
    </row>
    <row r="8" spans="1:27" x14ac:dyDescent="0.25">
      <c r="A8" s="313"/>
      <c r="B8" s="314"/>
      <c r="C8" s="307" t="str">
        <f>IF('Marco General'!A29="","",'Marco General'!A29)</f>
        <v>Objetivo estratégico 4: Divulgar los valores de patrimonio cultural en todo el Distrito Capital.</v>
      </c>
      <c r="D8" s="308"/>
      <c r="E8" s="308"/>
      <c r="F8" s="308"/>
      <c r="G8" s="308"/>
      <c r="H8" s="323"/>
      <c r="I8" s="248"/>
      <c r="J8" s="307" t="str">
        <f>IF('Marco General'!C14="","",'Marco General'!C14)</f>
        <v>Proyecto 1107 – Divulgación y apropiación del patrimonio cultural del D.C.</v>
      </c>
      <c r="K8" s="308"/>
      <c r="L8" s="308"/>
      <c r="M8" s="308"/>
      <c r="N8" s="308"/>
      <c r="O8" s="308"/>
      <c r="P8" s="308"/>
      <c r="Q8" s="308"/>
      <c r="R8" s="345"/>
      <c r="S8" s="346"/>
      <c r="T8" s="308" t="str">
        <f>+'Marco General'!F14</f>
        <v>Proyecto 1107 - Fomentar el sentido de pertenencia por el patrimonio cultural de la ciudad, como factor de desarrollo socio - cultural
de la ciudadanía</v>
      </c>
      <c r="U8" s="308"/>
      <c r="V8" s="308"/>
      <c r="W8" s="308"/>
      <c r="X8" s="308"/>
      <c r="Y8" s="308"/>
      <c r="Z8" s="308"/>
      <c r="AA8" s="309"/>
    </row>
    <row r="9" spans="1:27" x14ac:dyDescent="0.25">
      <c r="A9" s="268"/>
      <c r="B9" s="269"/>
      <c r="C9" s="332" t="str">
        <f>IF('Marco General'!A38="","",'Marco General'!A38)</f>
        <v>Objetivo estratégico 5: Fortalecer la gestión y administración institucional</v>
      </c>
      <c r="D9" s="333"/>
      <c r="E9" s="333"/>
      <c r="F9" s="333"/>
      <c r="G9" s="333"/>
      <c r="H9" s="334"/>
      <c r="I9" s="248"/>
      <c r="J9" s="342"/>
      <c r="K9" s="315"/>
      <c r="L9" s="315"/>
      <c r="M9" s="315"/>
      <c r="N9" s="315"/>
      <c r="O9" s="315"/>
      <c r="P9" s="315"/>
      <c r="Q9" s="315"/>
      <c r="R9" s="347"/>
      <c r="S9" s="348"/>
      <c r="T9" s="315"/>
      <c r="U9" s="315"/>
      <c r="V9" s="315"/>
      <c r="W9" s="315"/>
      <c r="X9" s="315"/>
      <c r="Y9" s="315"/>
      <c r="Z9" s="315"/>
      <c r="AA9" s="316"/>
    </row>
    <row r="10" spans="1:27" x14ac:dyDescent="0.25">
      <c r="A10" s="22"/>
      <c r="B10" s="23"/>
      <c r="C10" s="23"/>
      <c r="D10" s="23"/>
      <c r="E10" s="23"/>
      <c r="F10" s="23"/>
      <c r="G10" s="23"/>
      <c r="H10" s="23"/>
      <c r="I10" s="34"/>
      <c r="J10" s="24"/>
      <c r="K10" s="24"/>
      <c r="L10" s="24"/>
      <c r="M10" s="24"/>
      <c r="N10" s="24"/>
      <c r="O10" s="24"/>
      <c r="P10" s="24"/>
      <c r="Q10" s="24"/>
      <c r="R10" s="24"/>
      <c r="S10" s="24"/>
      <c r="T10" s="24"/>
      <c r="U10" s="24"/>
      <c r="V10" s="24"/>
      <c r="W10" s="24"/>
      <c r="X10" s="24"/>
      <c r="Y10" s="24"/>
      <c r="Z10" s="24"/>
      <c r="AA10" s="25"/>
    </row>
    <row r="11" spans="1:27" x14ac:dyDescent="0.25">
      <c r="A11" s="266" t="s">
        <v>182</v>
      </c>
      <c r="B11" s="267"/>
      <c r="C11" s="317" t="str">
        <f>IF('Marco General'!F20="","",'Marco General'!F20)</f>
        <v>Mediante la implementación de estrategias de fomento y divulgación del patrimonio cultural tangible e intangible para todos los sectores y grupos poblacionales de la ciudad, con el fin de recuperar la memoria colectiva, las prácticas culturales y la identidad de la ciudad.</v>
      </c>
      <c r="D11" s="318"/>
      <c r="E11" s="318"/>
      <c r="F11" s="318"/>
      <c r="G11" s="318"/>
      <c r="H11" s="318"/>
      <c r="I11" s="318"/>
      <c r="J11" s="318"/>
      <c r="K11" s="318"/>
      <c r="L11" s="318"/>
      <c r="M11" s="319"/>
      <c r="N11" s="320" t="s">
        <v>183</v>
      </c>
      <c r="O11" s="310" t="str">
        <f>IF('Marco General'!F29="","",'Marco General'!F29)</f>
        <v>Mediante la consolidación de acciones que contribuyan al fortalecimiento del Museo de Bogotá como plataforma para desarrollar la apropiación del patrimonio cultural de la ciudad.</v>
      </c>
      <c r="P11" s="311"/>
      <c r="Q11" s="311"/>
      <c r="R11" s="311"/>
      <c r="S11" s="311"/>
      <c r="T11" s="311"/>
      <c r="U11" s="311"/>
      <c r="V11" s="311"/>
      <c r="W11" s="311"/>
      <c r="X11" s="311"/>
      <c r="Y11" s="311"/>
      <c r="Z11" s="311"/>
      <c r="AA11" s="312"/>
    </row>
    <row r="12" spans="1:27" x14ac:dyDescent="0.25">
      <c r="A12" s="313"/>
      <c r="B12" s="314"/>
      <c r="C12" s="317" t="str">
        <f>IF('Marco General'!F21="","",'Marco General'!F21)</f>
        <v>Mediante el fomento de acciones para el desarrollo de procesos de formación en gestión del patrimonio cultural.</v>
      </c>
      <c r="D12" s="318"/>
      <c r="E12" s="318"/>
      <c r="F12" s="318"/>
      <c r="G12" s="318"/>
      <c r="H12" s="318"/>
      <c r="I12" s="318"/>
      <c r="J12" s="318"/>
      <c r="K12" s="318"/>
      <c r="L12" s="318"/>
      <c r="M12" s="319"/>
      <c r="N12" s="321"/>
      <c r="O12" s="310" t="str">
        <f>IF('Marco General'!F30="","",'Marco General'!F30)</f>
        <v>Mediante el desarrollo de inventarios, valoración y catalogación del patrimonio material e inmaterial en las localidades de la ciudad.</v>
      </c>
      <c r="P12" s="311"/>
      <c r="Q12" s="311"/>
      <c r="R12" s="311"/>
      <c r="S12" s="311"/>
      <c r="T12" s="311"/>
      <c r="U12" s="311"/>
      <c r="V12" s="311"/>
      <c r="W12" s="311"/>
      <c r="X12" s="311"/>
      <c r="Y12" s="311"/>
      <c r="Z12" s="311"/>
      <c r="AA12" s="312"/>
    </row>
    <row r="13" spans="1:27" x14ac:dyDescent="0.25">
      <c r="A13" s="313"/>
      <c r="B13" s="314"/>
      <c r="C13" s="317" t="str">
        <f>IF('Marco General'!F22="","",'Marco General'!F22)</f>
        <v>Mediante el desarrollo de programas y actividades permanentes de formación y actualización de formadores en patrimonio cultural.</v>
      </c>
      <c r="D13" s="318"/>
      <c r="E13" s="318"/>
      <c r="F13" s="318"/>
      <c r="G13" s="318"/>
      <c r="H13" s="318"/>
      <c r="I13" s="318"/>
      <c r="J13" s="318"/>
      <c r="K13" s="318"/>
      <c r="L13" s="318"/>
      <c r="M13" s="319"/>
      <c r="N13" s="321"/>
      <c r="O13" s="310" t="str">
        <f>IF('Marco General'!F31="","",'Marco General'!F31)</f>
        <v>Mediante la realización de actividades educativas y culturales en el campo del patrimonio cultural a través de los cuales se divulgue el patrimonio cultural tangible e intangible del Distrito Capital y se vincule a la ciudadanía.</v>
      </c>
      <c r="P13" s="311"/>
      <c r="Q13" s="311"/>
      <c r="R13" s="311"/>
      <c r="S13" s="311"/>
      <c r="T13" s="311"/>
      <c r="U13" s="311"/>
      <c r="V13" s="311"/>
      <c r="W13" s="311"/>
      <c r="X13" s="311"/>
      <c r="Y13" s="311"/>
      <c r="Z13" s="311"/>
      <c r="AA13" s="312"/>
    </row>
    <row r="14" spans="1:27" x14ac:dyDescent="0.25">
      <c r="A14" s="313"/>
      <c r="B14" s="314"/>
      <c r="C14" s="317" t="str">
        <f>IF('Marco General'!F23="","",'Marco General'!F23)</f>
        <v/>
      </c>
      <c r="D14" s="318"/>
      <c r="E14" s="318"/>
      <c r="F14" s="318"/>
      <c r="G14" s="318"/>
      <c r="H14" s="318"/>
      <c r="I14" s="318"/>
      <c r="J14" s="318"/>
      <c r="K14" s="318"/>
      <c r="L14" s="318"/>
      <c r="M14" s="319"/>
      <c r="N14" s="321"/>
      <c r="O14" s="310" t="str">
        <f>IF('Marco General'!F32="","",'Marco General'!F32)</f>
        <v>Mediante la consolidación de actividades que promuevan la activación, reconocimiento, valoración y apropiación del patrimonio cultural de la ciudad, para integrarlo a la dinámica urbana de Bogotá.</v>
      </c>
      <c r="P14" s="311"/>
      <c r="Q14" s="311"/>
      <c r="R14" s="311"/>
      <c r="S14" s="311"/>
      <c r="T14" s="311"/>
      <c r="U14" s="311"/>
      <c r="V14" s="311"/>
      <c r="W14" s="311"/>
      <c r="X14" s="311"/>
      <c r="Y14" s="311"/>
      <c r="Z14" s="311"/>
      <c r="AA14" s="312"/>
    </row>
    <row r="15" spans="1:27" x14ac:dyDescent="0.25">
      <c r="A15" s="313"/>
      <c r="B15" s="314"/>
      <c r="C15" s="317" t="str">
        <f>IF('Marco General'!F24="","",'Marco General'!F24)</f>
        <v/>
      </c>
      <c r="D15" s="318"/>
      <c r="E15" s="318"/>
      <c r="F15" s="318"/>
      <c r="G15" s="318"/>
      <c r="H15" s="318"/>
      <c r="I15" s="318"/>
      <c r="J15" s="318"/>
      <c r="K15" s="318"/>
      <c r="L15" s="318"/>
      <c r="M15" s="319"/>
      <c r="N15" s="321"/>
      <c r="O15" s="310" t="str">
        <f>IF('Marco General'!F33="","",'Marco General'!F33)</f>
        <v>Mediante la implementación de acciones para comunicar contenidos sobre el patrimonio cultural en los medios de comunicación convencionales y alternativos, nacionales, distritales y locales.</v>
      </c>
      <c r="P15" s="311"/>
      <c r="Q15" s="311"/>
      <c r="R15" s="311"/>
      <c r="S15" s="311"/>
      <c r="T15" s="311"/>
      <c r="U15" s="311"/>
      <c r="V15" s="311"/>
      <c r="W15" s="311"/>
      <c r="X15" s="311"/>
      <c r="Y15" s="311"/>
      <c r="Z15" s="311"/>
      <c r="AA15" s="312"/>
    </row>
    <row r="16" spans="1:27" x14ac:dyDescent="0.25">
      <c r="A16" s="268"/>
      <c r="B16" s="269"/>
      <c r="C16" s="317" t="str">
        <f>IF('Marco General'!F25="","",'Marco General'!F25)</f>
        <v/>
      </c>
      <c r="D16" s="318"/>
      <c r="E16" s="318"/>
      <c r="F16" s="318"/>
      <c r="G16" s="318"/>
      <c r="H16" s="318"/>
      <c r="I16" s="318"/>
      <c r="J16" s="318"/>
      <c r="K16" s="318"/>
      <c r="L16" s="318"/>
      <c r="M16" s="319"/>
      <c r="N16" s="322"/>
      <c r="O16" s="310" t="str">
        <f>IF('Marco General'!F34="","",'Marco General'!F34)</f>
        <v>Mediante el fortalecimiento de los sistemas de información en torno a la identificación de los Bienes y Sectores de Interés Cultural en la ciudad</v>
      </c>
      <c r="P16" s="311"/>
      <c r="Q16" s="311"/>
      <c r="R16" s="311"/>
      <c r="S16" s="311"/>
      <c r="T16" s="311"/>
      <c r="U16" s="311"/>
      <c r="V16" s="311"/>
      <c r="W16" s="311"/>
      <c r="X16" s="311"/>
      <c r="Y16" s="311"/>
      <c r="Z16" s="311"/>
      <c r="AA16" s="312"/>
    </row>
    <row r="17" spans="1:30" s="11" customFormat="1" x14ac:dyDescent="0.25">
      <c r="A17" s="20"/>
      <c r="B17" s="21"/>
      <c r="C17" s="42"/>
      <c r="D17" s="42"/>
      <c r="E17" s="42"/>
      <c r="F17" s="42"/>
      <c r="G17" s="42"/>
      <c r="H17" s="42"/>
      <c r="I17" s="42"/>
      <c r="J17" s="42"/>
      <c r="L17" s="42"/>
      <c r="M17" s="42"/>
      <c r="N17" s="21"/>
      <c r="O17" s="42"/>
      <c r="P17" s="42"/>
      <c r="Q17" s="43"/>
      <c r="R17" s="43"/>
      <c r="S17" s="43"/>
      <c r="T17" s="43"/>
      <c r="U17" s="43"/>
      <c r="V17" s="43"/>
      <c r="W17" s="43"/>
      <c r="X17" s="43"/>
      <c r="Y17" s="43"/>
      <c r="Z17" s="43"/>
      <c r="AA17" s="44"/>
    </row>
    <row r="18" spans="1:30" x14ac:dyDescent="0.25">
      <c r="A18" s="266" t="s">
        <v>182</v>
      </c>
      <c r="B18" s="267"/>
      <c r="C18" s="307" t="str">
        <f>IF('Marco General'!F38="","",'Marco General'!F38)</f>
        <v>Mediante acciones de mejora y sostenibilidad del Sistema Integrado de Gestión.</v>
      </c>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9"/>
    </row>
    <row r="19" spans="1:30" x14ac:dyDescent="0.25">
      <c r="A19" s="313"/>
      <c r="B19" s="314"/>
      <c r="C19" s="307" t="str">
        <f>IF('Marco General'!F39="","",'Marco General'!F39)</f>
        <v>Mediante el fortalecimiento de la comunicación interna y el trabajo en equipo.</v>
      </c>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9"/>
    </row>
    <row r="20" spans="1:30" hidden="1" x14ac:dyDescent="0.25">
      <c r="A20" s="313"/>
      <c r="B20" s="314"/>
      <c r="C20" s="310" t="str">
        <f>IF('Marco General'!F40="","",'Marco General'!F40)</f>
        <v/>
      </c>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2"/>
    </row>
    <row r="21" spans="1:30" hidden="1" x14ac:dyDescent="0.25">
      <c r="A21" s="313"/>
      <c r="B21" s="314"/>
      <c r="C21" s="310" t="str">
        <f>IF('Marco General'!F41="","",'Marco General'!F41)</f>
        <v/>
      </c>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2"/>
    </row>
    <row r="22" spans="1:30" hidden="1" x14ac:dyDescent="0.25">
      <c r="A22" s="313"/>
      <c r="B22" s="314"/>
      <c r="C22" s="310" t="str">
        <f>IF('Marco General'!F42="","",'Marco General'!F42)</f>
        <v/>
      </c>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2"/>
    </row>
    <row r="23" spans="1:30" hidden="1" x14ac:dyDescent="0.25">
      <c r="A23" s="313"/>
      <c r="B23" s="314"/>
      <c r="C23" s="310" t="str">
        <f>IF('Marco General'!F43="","",'Marco General'!F43)</f>
        <v/>
      </c>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2"/>
    </row>
    <row r="24" spans="1:30" hidden="1" x14ac:dyDescent="0.25">
      <c r="A24" s="268"/>
      <c r="B24" s="269"/>
      <c r="C24" s="310" t="str">
        <f>IF('Marco General'!F44="","",'Marco General'!F44)</f>
        <v/>
      </c>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2"/>
    </row>
    <row r="25" spans="1:30" s="11" customFormat="1" x14ac:dyDescent="0.25">
      <c r="A25" s="20"/>
      <c r="B25" s="21"/>
      <c r="C25" s="21"/>
      <c r="D25" s="21"/>
      <c r="E25" s="21"/>
      <c r="F25" s="21"/>
      <c r="G25" s="21"/>
      <c r="H25" s="21"/>
      <c r="I25" s="21"/>
      <c r="J25" s="21"/>
      <c r="K25" s="21"/>
      <c r="L25" s="21"/>
      <c r="M25" s="21"/>
      <c r="N25" s="38"/>
      <c r="O25" s="21"/>
      <c r="P25" s="21"/>
      <c r="Q25" s="35"/>
      <c r="R25" s="35"/>
      <c r="S25" s="35"/>
      <c r="T25" s="35"/>
      <c r="U25" s="35"/>
      <c r="V25" s="35"/>
      <c r="W25" s="35"/>
      <c r="X25" s="35"/>
      <c r="Y25" s="35"/>
      <c r="Z25" s="35"/>
      <c r="AA25" s="39"/>
    </row>
    <row r="26" spans="1:30" s="81" customFormat="1" x14ac:dyDescent="0.25">
      <c r="A26" s="299" t="s">
        <v>145</v>
      </c>
      <c r="B26" s="300"/>
      <c r="C26" s="301" t="str">
        <f>C11</f>
        <v>Mediante la implementación de estrategias de fomento y divulgación del patrimonio cultural tangible e intangible para todos los sectores y grupos poblacionales de la ciudad, con el fin de recuperar la memoria colectiva, las prácticas culturales y la identidad de la ciudad.</v>
      </c>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3"/>
    </row>
    <row r="27" spans="1:30" s="81" customFormat="1" x14ac:dyDescent="0.25">
      <c r="A27" s="290" t="s">
        <v>16</v>
      </c>
      <c r="B27" s="291"/>
      <c r="C27" s="292"/>
      <c r="D27" s="285" t="s">
        <v>202</v>
      </c>
      <c r="E27" s="285" t="s">
        <v>24</v>
      </c>
      <c r="F27" s="285" t="s">
        <v>191</v>
      </c>
      <c r="G27" s="285" t="s">
        <v>203</v>
      </c>
      <c r="H27" s="283" t="s">
        <v>17</v>
      </c>
      <c r="I27" s="285" t="s">
        <v>23</v>
      </c>
      <c r="J27" s="288" t="s">
        <v>18</v>
      </c>
      <c r="K27" s="289"/>
      <c r="L27" s="282" t="s">
        <v>196</v>
      </c>
      <c r="M27" s="282"/>
      <c r="N27" s="282"/>
      <c r="O27" s="282"/>
      <c r="P27" s="282"/>
      <c r="Q27" s="282"/>
      <c r="R27" s="282"/>
      <c r="S27" s="282"/>
      <c r="T27" s="282"/>
      <c r="U27" s="282"/>
      <c r="V27" s="282"/>
      <c r="W27" s="282"/>
      <c r="X27" s="283" t="s">
        <v>8</v>
      </c>
      <c r="Y27" s="283"/>
      <c r="Z27" s="283"/>
      <c r="AA27" s="281" t="s">
        <v>215</v>
      </c>
    </row>
    <row r="28" spans="1:30" s="81" customFormat="1" x14ac:dyDescent="0.25">
      <c r="A28" s="293"/>
      <c r="B28" s="294"/>
      <c r="C28" s="295"/>
      <c r="D28" s="286"/>
      <c r="E28" s="286"/>
      <c r="F28" s="286"/>
      <c r="G28" s="286"/>
      <c r="H28" s="283"/>
      <c r="I28" s="286"/>
      <c r="J28" s="282" t="s">
        <v>19</v>
      </c>
      <c r="K28" s="283" t="s">
        <v>20</v>
      </c>
      <c r="L28" s="283" t="s">
        <v>4</v>
      </c>
      <c r="M28" s="283"/>
      <c r="N28" s="283"/>
      <c r="O28" s="283" t="s">
        <v>5</v>
      </c>
      <c r="P28" s="283"/>
      <c r="Q28" s="283"/>
      <c r="R28" s="283" t="s">
        <v>6</v>
      </c>
      <c r="S28" s="283"/>
      <c r="T28" s="283"/>
      <c r="U28" s="283" t="s">
        <v>7</v>
      </c>
      <c r="V28" s="283"/>
      <c r="W28" s="283"/>
      <c r="X28" s="283"/>
      <c r="Y28" s="283"/>
      <c r="Z28" s="283"/>
      <c r="AA28" s="281"/>
    </row>
    <row r="29" spans="1:30" s="81" customFormat="1" ht="30" x14ac:dyDescent="0.25">
      <c r="A29" s="293"/>
      <c r="B29" s="294"/>
      <c r="C29" s="295"/>
      <c r="D29" s="287"/>
      <c r="E29" s="287"/>
      <c r="F29" s="287"/>
      <c r="G29" s="287"/>
      <c r="H29" s="283"/>
      <c r="I29" s="287"/>
      <c r="J29" s="282"/>
      <c r="K29" s="283"/>
      <c r="L29" s="99" t="s">
        <v>193</v>
      </c>
      <c r="M29" s="99" t="s">
        <v>194</v>
      </c>
      <c r="N29" s="99" t="s">
        <v>21</v>
      </c>
      <c r="O29" s="99" t="s">
        <v>193</v>
      </c>
      <c r="P29" s="99" t="s">
        <v>194</v>
      </c>
      <c r="Q29" s="99" t="s">
        <v>21</v>
      </c>
      <c r="R29" s="99" t="s">
        <v>193</v>
      </c>
      <c r="S29" s="99" t="s">
        <v>194</v>
      </c>
      <c r="T29" s="99" t="s">
        <v>21</v>
      </c>
      <c r="U29" s="99" t="s">
        <v>193</v>
      </c>
      <c r="V29" s="99" t="s">
        <v>194</v>
      </c>
      <c r="W29" s="99" t="s">
        <v>21</v>
      </c>
      <c r="X29" s="99" t="s">
        <v>193</v>
      </c>
      <c r="Y29" s="100" t="s">
        <v>194</v>
      </c>
      <c r="Z29" s="100" t="s">
        <v>192</v>
      </c>
      <c r="AA29" s="84" t="s">
        <v>11</v>
      </c>
      <c r="AC29" s="147"/>
      <c r="AD29" s="147"/>
    </row>
    <row r="30" spans="1:30" s="86" customFormat="1" ht="42.75" x14ac:dyDescent="0.25">
      <c r="A30" s="284" t="s">
        <v>223</v>
      </c>
      <c r="B30" s="284"/>
      <c r="C30" s="284"/>
      <c r="D30" s="88" t="s">
        <v>227</v>
      </c>
      <c r="E30" s="112">
        <v>0.05</v>
      </c>
      <c r="F30" s="109" t="s">
        <v>226</v>
      </c>
      <c r="G30" s="109" t="s">
        <v>38</v>
      </c>
      <c r="H30" s="109" t="s">
        <v>234</v>
      </c>
      <c r="I30" s="109" t="s">
        <v>220</v>
      </c>
      <c r="J30" s="89">
        <v>43101</v>
      </c>
      <c r="K30" s="89">
        <v>43464</v>
      </c>
      <c r="L30" s="90">
        <v>1179</v>
      </c>
      <c r="M30" s="87"/>
      <c r="N30" s="190"/>
      <c r="O30" s="90">
        <v>0</v>
      </c>
      <c r="P30" s="87"/>
      <c r="Q30" s="190"/>
      <c r="R30" s="90">
        <v>0</v>
      </c>
      <c r="S30" s="87">
        <v>0</v>
      </c>
      <c r="T30" s="190"/>
      <c r="U30" s="90">
        <v>0</v>
      </c>
      <c r="V30" s="87">
        <v>0</v>
      </c>
      <c r="W30" s="190"/>
      <c r="X30" s="83">
        <f t="shared" ref="X30:Y30" si="0">+SUM(L30,O30,R30,U30)</f>
        <v>1179</v>
      </c>
      <c r="Y30" s="83">
        <f t="shared" si="0"/>
        <v>0</v>
      </c>
      <c r="Z30" s="85">
        <f>IFERROR(Y30/X30,"")</f>
        <v>0</v>
      </c>
      <c r="AA30" s="204"/>
      <c r="AC30" s="147"/>
      <c r="AD30" s="147"/>
    </row>
    <row r="31" spans="1:30" s="81" customFormat="1" x14ac:dyDescent="0.25">
      <c r="A31" s="101"/>
      <c r="B31" s="101"/>
      <c r="C31" s="101"/>
      <c r="D31" s="101"/>
      <c r="E31" s="101"/>
      <c r="F31" s="101"/>
      <c r="G31" s="101"/>
      <c r="H31" s="101"/>
      <c r="I31" s="101"/>
      <c r="J31" s="101"/>
      <c r="K31" s="102"/>
      <c r="L31" s="103"/>
      <c r="M31" s="103"/>
      <c r="N31" s="103"/>
      <c r="O31" s="103"/>
      <c r="P31" s="104"/>
      <c r="Q31" s="104"/>
      <c r="R31" s="104"/>
      <c r="S31" s="104"/>
      <c r="T31" s="104"/>
      <c r="U31" s="104"/>
      <c r="V31" s="104"/>
      <c r="W31" s="104"/>
      <c r="X31" s="104"/>
      <c r="Y31" s="104"/>
      <c r="Z31" s="104"/>
      <c r="AA31" s="181">
        <f>+Z30*E30</f>
        <v>0</v>
      </c>
      <c r="AC31" s="147"/>
      <c r="AD31" s="147"/>
    </row>
    <row r="32" spans="1:30" s="81" customFormat="1" x14ac:dyDescent="0.25">
      <c r="A32" s="299" t="s">
        <v>145</v>
      </c>
      <c r="B32" s="300"/>
      <c r="C32" s="301" t="str">
        <f>+C12</f>
        <v>Mediante el fomento de acciones para el desarrollo de procesos de formación en gestión del patrimonio cultural.</v>
      </c>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3"/>
      <c r="AC32" s="147"/>
      <c r="AD32" s="147"/>
    </row>
    <row r="33" spans="1:30" s="81" customFormat="1" ht="15.75" customHeight="1" x14ac:dyDescent="0.25">
      <c r="A33" s="290" t="s">
        <v>16</v>
      </c>
      <c r="B33" s="291"/>
      <c r="C33" s="292"/>
      <c r="D33" s="285" t="s">
        <v>195</v>
      </c>
      <c r="E33" s="285" t="s">
        <v>24</v>
      </c>
      <c r="F33" s="285" t="s">
        <v>191</v>
      </c>
      <c r="G33" s="285" t="s">
        <v>203</v>
      </c>
      <c r="H33" s="283" t="s">
        <v>17</v>
      </c>
      <c r="I33" s="285" t="s">
        <v>23</v>
      </c>
      <c r="J33" s="288" t="s">
        <v>18</v>
      </c>
      <c r="K33" s="289"/>
      <c r="L33" s="282" t="s">
        <v>196</v>
      </c>
      <c r="M33" s="282"/>
      <c r="N33" s="282"/>
      <c r="O33" s="282"/>
      <c r="P33" s="282"/>
      <c r="Q33" s="282"/>
      <c r="R33" s="282"/>
      <c r="S33" s="282"/>
      <c r="T33" s="282"/>
      <c r="U33" s="282"/>
      <c r="V33" s="282"/>
      <c r="W33" s="282"/>
      <c r="X33" s="283" t="s">
        <v>8</v>
      </c>
      <c r="Y33" s="283"/>
      <c r="Z33" s="283"/>
      <c r="AA33" s="281" t="s">
        <v>215</v>
      </c>
      <c r="AC33" s="147"/>
      <c r="AD33" s="147"/>
    </row>
    <row r="34" spans="1:30" s="81" customFormat="1" x14ac:dyDescent="0.25">
      <c r="A34" s="293"/>
      <c r="B34" s="294"/>
      <c r="C34" s="295"/>
      <c r="D34" s="286"/>
      <c r="E34" s="286"/>
      <c r="F34" s="286"/>
      <c r="G34" s="286"/>
      <c r="H34" s="283"/>
      <c r="I34" s="286"/>
      <c r="J34" s="282" t="s">
        <v>19</v>
      </c>
      <c r="K34" s="283" t="s">
        <v>20</v>
      </c>
      <c r="L34" s="283" t="s">
        <v>4</v>
      </c>
      <c r="M34" s="283"/>
      <c r="N34" s="283"/>
      <c r="O34" s="283" t="s">
        <v>5</v>
      </c>
      <c r="P34" s="283"/>
      <c r="Q34" s="283"/>
      <c r="R34" s="283" t="s">
        <v>6</v>
      </c>
      <c r="S34" s="283"/>
      <c r="T34" s="283"/>
      <c r="U34" s="283" t="s">
        <v>7</v>
      </c>
      <c r="V34" s="283"/>
      <c r="W34" s="283"/>
      <c r="X34" s="283"/>
      <c r="Y34" s="283"/>
      <c r="Z34" s="283"/>
      <c r="AA34" s="281"/>
      <c r="AC34" s="147"/>
      <c r="AD34" s="147"/>
    </row>
    <row r="35" spans="1:30" s="81" customFormat="1" ht="30" x14ac:dyDescent="0.25">
      <c r="A35" s="293"/>
      <c r="B35" s="294"/>
      <c r="C35" s="295"/>
      <c r="D35" s="287"/>
      <c r="E35" s="287"/>
      <c r="F35" s="287"/>
      <c r="G35" s="287"/>
      <c r="H35" s="283"/>
      <c r="I35" s="287"/>
      <c r="J35" s="282"/>
      <c r="K35" s="283"/>
      <c r="L35" s="99" t="s">
        <v>193</v>
      </c>
      <c r="M35" s="99" t="s">
        <v>194</v>
      </c>
      <c r="N35" s="99" t="s">
        <v>21</v>
      </c>
      <c r="O35" s="99" t="s">
        <v>193</v>
      </c>
      <c r="P35" s="99" t="s">
        <v>194</v>
      </c>
      <c r="Q35" s="99" t="s">
        <v>21</v>
      </c>
      <c r="R35" s="99" t="s">
        <v>193</v>
      </c>
      <c r="S35" s="99" t="s">
        <v>194</v>
      </c>
      <c r="T35" s="99" t="s">
        <v>21</v>
      </c>
      <c r="U35" s="99" t="s">
        <v>193</v>
      </c>
      <c r="V35" s="99" t="s">
        <v>194</v>
      </c>
      <c r="W35" s="99" t="s">
        <v>21</v>
      </c>
      <c r="X35" s="99" t="s">
        <v>193</v>
      </c>
      <c r="Y35" s="100" t="s">
        <v>194</v>
      </c>
      <c r="Z35" s="100" t="s">
        <v>192</v>
      </c>
      <c r="AA35" s="84" t="s">
        <v>11</v>
      </c>
      <c r="AC35" s="147"/>
      <c r="AD35" s="147"/>
    </row>
    <row r="36" spans="1:30" s="86" customFormat="1" ht="28.5" x14ac:dyDescent="0.25">
      <c r="A36" s="284" t="s">
        <v>224</v>
      </c>
      <c r="B36" s="284"/>
      <c r="C36" s="284"/>
      <c r="D36" s="88" t="s">
        <v>221</v>
      </c>
      <c r="E36" s="112">
        <v>0.02</v>
      </c>
      <c r="F36" s="109" t="s">
        <v>222</v>
      </c>
      <c r="G36" s="109" t="s">
        <v>38</v>
      </c>
      <c r="H36" s="109" t="s">
        <v>234</v>
      </c>
      <c r="I36" s="109" t="s">
        <v>220</v>
      </c>
      <c r="J36" s="89">
        <v>43101</v>
      </c>
      <c r="K36" s="89">
        <v>43464</v>
      </c>
      <c r="L36" s="112">
        <v>0.25</v>
      </c>
      <c r="M36" s="150"/>
      <c r="N36" s="190"/>
      <c r="O36" s="112">
        <v>0.25</v>
      </c>
      <c r="P36" s="150"/>
      <c r="Q36" s="190"/>
      <c r="R36" s="112">
        <v>0.25</v>
      </c>
      <c r="S36" s="151"/>
      <c r="T36" s="190"/>
      <c r="U36" s="112">
        <v>0.25</v>
      </c>
      <c r="V36" s="150"/>
      <c r="W36" s="190"/>
      <c r="X36" s="120">
        <f t="shared" ref="X36:Y36" si="1">+SUM(L36,O36,R36,U36)</f>
        <v>1</v>
      </c>
      <c r="Y36" s="83">
        <f t="shared" si="1"/>
        <v>0</v>
      </c>
      <c r="Z36" s="85">
        <f>IFERROR(Y36/X36,"")</f>
        <v>0</v>
      </c>
      <c r="AA36" s="204"/>
      <c r="AC36" s="147"/>
      <c r="AD36" s="147"/>
    </row>
    <row r="37" spans="1:30" s="86" customFormat="1" x14ac:dyDescent="0.25">
      <c r="A37" s="92"/>
      <c r="B37" s="92"/>
      <c r="C37" s="92"/>
      <c r="D37" s="93"/>
      <c r="E37" s="94"/>
      <c r="F37" s="94"/>
      <c r="G37" s="94"/>
      <c r="H37" s="94"/>
      <c r="I37" s="94"/>
      <c r="J37" s="95"/>
      <c r="K37" s="95"/>
      <c r="L37" s="96"/>
      <c r="M37" s="94"/>
      <c r="N37" s="94"/>
      <c r="O37" s="96"/>
      <c r="P37" s="94"/>
      <c r="Q37" s="94"/>
      <c r="R37" s="96"/>
      <c r="S37" s="94"/>
      <c r="T37" s="94"/>
      <c r="U37" s="96"/>
      <c r="V37" s="94"/>
      <c r="W37" s="94"/>
      <c r="X37" s="97"/>
      <c r="Y37" s="97"/>
      <c r="Z37" s="98"/>
      <c r="AA37" s="181">
        <f>+Z36*E36</f>
        <v>0</v>
      </c>
      <c r="AC37" s="147"/>
      <c r="AD37" s="147"/>
    </row>
    <row r="38" spans="1:30" s="81" customFormat="1" x14ac:dyDescent="0.25">
      <c r="A38" s="299" t="s">
        <v>145</v>
      </c>
      <c r="B38" s="300"/>
      <c r="C38" s="301" t="str">
        <f>+C13</f>
        <v>Mediante el desarrollo de programas y actividades permanentes de formación y actualización de formadores en patrimonio cultural.</v>
      </c>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3"/>
      <c r="AC38" s="147"/>
      <c r="AD38" s="147"/>
    </row>
    <row r="39" spans="1:30" s="81" customFormat="1" ht="15.75" customHeight="1" x14ac:dyDescent="0.25">
      <c r="A39" s="290" t="s">
        <v>16</v>
      </c>
      <c r="B39" s="291"/>
      <c r="C39" s="292"/>
      <c r="D39" s="285" t="s">
        <v>195</v>
      </c>
      <c r="E39" s="285" t="s">
        <v>24</v>
      </c>
      <c r="F39" s="285" t="s">
        <v>191</v>
      </c>
      <c r="G39" s="285" t="s">
        <v>203</v>
      </c>
      <c r="H39" s="283" t="s">
        <v>17</v>
      </c>
      <c r="I39" s="285" t="s">
        <v>23</v>
      </c>
      <c r="J39" s="288" t="s">
        <v>18</v>
      </c>
      <c r="K39" s="289"/>
      <c r="L39" s="282" t="s">
        <v>196</v>
      </c>
      <c r="M39" s="282"/>
      <c r="N39" s="282"/>
      <c r="O39" s="282"/>
      <c r="P39" s="282"/>
      <c r="Q39" s="282"/>
      <c r="R39" s="282"/>
      <c r="S39" s="282"/>
      <c r="T39" s="282"/>
      <c r="U39" s="282"/>
      <c r="V39" s="282"/>
      <c r="W39" s="282"/>
      <c r="X39" s="283" t="s">
        <v>8</v>
      </c>
      <c r="Y39" s="283"/>
      <c r="Z39" s="283"/>
      <c r="AA39" s="281" t="s">
        <v>215</v>
      </c>
      <c r="AC39" s="147"/>
      <c r="AD39" s="147"/>
    </row>
    <row r="40" spans="1:30" s="81" customFormat="1" x14ac:dyDescent="0.25">
      <c r="A40" s="293"/>
      <c r="B40" s="294"/>
      <c r="C40" s="295"/>
      <c r="D40" s="286"/>
      <c r="E40" s="286"/>
      <c r="F40" s="286"/>
      <c r="G40" s="286"/>
      <c r="H40" s="283"/>
      <c r="I40" s="286"/>
      <c r="J40" s="282" t="s">
        <v>19</v>
      </c>
      <c r="K40" s="283" t="s">
        <v>20</v>
      </c>
      <c r="L40" s="283" t="s">
        <v>4</v>
      </c>
      <c r="M40" s="283"/>
      <c r="N40" s="283"/>
      <c r="O40" s="283" t="s">
        <v>5</v>
      </c>
      <c r="P40" s="283"/>
      <c r="Q40" s="283"/>
      <c r="R40" s="283" t="s">
        <v>6</v>
      </c>
      <c r="S40" s="283"/>
      <c r="T40" s="283"/>
      <c r="U40" s="283" t="s">
        <v>7</v>
      </c>
      <c r="V40" s="283"/>
      <c r="W40" s="283"/>
      <c r="X40" s="283"/>
      <c r="Y40" s="283"/>
      <c r="Z40" s="283"/>
      <c r="AA40" s="281"/>
      <c r="AC40" s="147"/>
      <c r="AD40" s="147"/>
    </row>
    <row r="41" spans="1:30" s="81" customFormat="1" ht="30" x14ac:dyDescent="0.25">
      <c r="A41" s="293"/>
      <c r="B41" s="294"/>
      <c r="C41" s="295"/>
      <c r="D41" s="287"/>
      <c r="E41" s="287"/>
      <c r="F41" s="287"/>
      <c r="G41" s="287"/>
      <c r="H41" s="283"/>
      <c r="I41" s="287"/>
      <c r="J41" s="282"/>
      <c r="K41" s="283"/>
      <c r="L41" s="99" t="s">
        <v>193</v>
      </c>
      <c r="M41" s="99" t="s">
        <v>194</v>
      </c>
      <c r="N41" s="99" t="s">
        <v>21</v>
      </c>
      <c r="O41" s="99" t="s">
        <v>193</v>
      </c>
      <c r="P41" s="99" t="s">
        <v>194</v>
      </c>
      <c r="Q41" s="99" t="s">
        <v>21</v>
      </c>
      <c r="R41" s="99" t="s">
        <v>193</v>
      </c>
      <c r="S41" s="99" t="s">
        <v>194</v>
      </c>
      <c r="T41" s="99" t="s">
        <v>21</v>
      </c>
      <c r="U41" s="99" t="s">
        <v>193</v>
      </c>
      <c r="V41" s="99" t="s">
        <v>194</v>
      </c>
      <c r="W41" s="99" t="s">
        <v>21</v>
      </c>
      <c r="X41" s="99" t="s">
        <v>193</v>
      </c>
      <c r="Y41" s="100" t="s">
        <v>194</v>
      </c>
      <c r="Z41" s="100" t="s">
        <v>192</v>
      </c>
      <c r="AA41" s="84" t="s">
        <v>11</v>
      </c>
      <c r="AC41" s="147"/>
      <c r="AD41" s="147"/>
    </row>
    <row r="42" spans="1:30" s="86" customFormat="1" ht="28.5" x14ac:dyDescent="0.25">
      <c r="A42" s="284" t="s">
        <v>225</v>
      </c>
      <c r="B42" s="284"/>
      <c r="C42" s="284"/>
      <c r="D42" s="88" t="s">
        <v>218</v>
      </c>
      <c r="E42" s="112">
        <v>0.03</v>
      </c>
      <c r="F42" s="87" t="s">
        <v>219</v>
      </c>
      <c r="G42" s="87" t="s">
        <v>38</v>
      </c>
      <c r="H42" s="109" t="s">
        <v>234</v>
      </c>
      <c r="I42" s="87" t="s">
        <v>220</v>
      </c>
      <c r="J42" s="89">
        <v>43101</v>
      </c>
      <c r="K42" s="89">
        <v>43464</v>
      </c>
      <c r="L42" s="90">
        <v>10</v>
      </c>
      <c r="M42" s="87"/>
      <c r="N42" s="190"/>
      <c r="O42" s="90">
        <v>0</v>
      </c>
      <c r="P42" s="87"/>
      <c r="Q42" s="190"/>
      <c r="R42" s="90">
        <v>0</v>
      </c>
      <c r="S42" s="87"/>
      <c r="T42" s="190"/>
      <c r="U42" s="90">
        <v>0</v>
      </c>
      <c r="V42" s="87"/>
      <c r="W42" s="190"/>
      <c r="X42" s="83">
        <f t="shared" ref="X42" si="2">+SUM(L42,O42,R42,U42)</f>
        <v>10</v>
      </c>
      <c r="Y42" s="83">
        <f t="shared" ref="Y42" si="3">+SUM(M42,P42,S42,V42)</f>
        <v>0</v>
      </c>
      <c r="Z42" s="85">
        <f>IFERROR(Y42/X42,"")</f>
        <v>0</v>
      </c>
      <c r="AA42" s="204"/>
      <c r="AC42" s="147"/>
      <c r="AD42" s="147"/>
    </row>
    <row r="43" spans="1:30" s="81" customFormat="1" x14ac:dyDescent="0.25">
      <c r="A43" s="79"/>
      <c r="B43" s="79"/>
      <c r="C43" s="79"/>
      <c r="D43" s="79"/>
      <c r="E43" s="79"/>
      <c r="F43" s="79"/>
      <c r="G43" s="79"/>
      <c r="H43" s="79"/>
      <c r="I43" s="79"/>
      <c r="J43" s="79"/>
      <c r="K43" s="80"/>
      <c r="P43" s="82"/>
      <c r="Q43" s="82"/>
      <c r="R43" s="82"/>
      <c r="S43" s="82"/>
      <c r="T43" s="82"/>
      <c r="U43" s="82"/>
      <c r="V43" s="82"/>
      <c r="W43" s="82"/>
      <c r="X43" s="82"/>
      <c r="Y43" s="82"/>
      <c r="Z43" s="82"/>
      <c r="AA43" s="181">
        <f>+Z42*E42</f>
        <v>0</v>
      </c>
      <c r="AC43" s="147"/>
      <c r="AD43" s="147"/>
    </row>
    <row r="44" spans="1:30" s="81" customFormat="1" x14ac:dyDescent="0.25">
      <c r="A44" s="299" t="s">
        <v>145</v>
      </c>
      <c r="B44" s="300"/>
      <c r="C44" s="304" t="str">
        <f>+O11</f>
        <v>Mediante la consolidación de acciones que contribuyan al fortalecimiento del Museo de Bogotá como plataforma para desarrollar la apropiación del patrimonio cultural de la ciudad.</v>
      </c>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6"/>
      <c r="AC44" s="147"/>
      <c r="AD44" s="147"/>
    </row>
    <row r="45" spans="1:30" s="81" customFormat="1" ht="15.75" customHeight="1" x14ac:dyDescent="0.25">
      <c r="A45" s="290" t="s">
        <v>16</v>
      </c>
      <c r="B45" s="291"/>
      <c r="C45" s="292"/>
      <c r="D45" s="285" t="s">
        <v>202</v>
      </c>
      <c r="E45" s="285" t="s">
        <v>24</v>
      </c>
      <c r="F45" s="285" t="s">
        <v>191</v>
      </c>
      <c r="G45" s="285" t="s">
        <v>203</v>
      </c>
      <c r="H45" s="283" t="s">
        <v>17</v>
      </c>
      <c r="I45" s="285" t="s">
        <v>23</v>
      </c>
      <c r="J45" s="288" t="s">
        <v>18</v>
      </c>
      <c r="K45" s="289"/>
      <c r="L45" s="282" t="s">
        <v>196</v>
      </c>
      <c r="M45" s="282"/>
      <c r="N45" s="282"/>
      <c r="O45" s="282"/>
      <c r="P45" s="282"/>
      <c r="Q45" s="282"/>
      <c r="R45" s="282"/>
      <c r="S45" s="282"/>
      <c r="T45" s="282"/>
      <c r="U45" s="282"/>
      <c r="V45" s="282"/>
      <c r="W45" s="282"/>
      <c r="X45" s="283" t="s">
        <v>8</v>
      </c>
      <c r="Y45" s="283"/>
      <c r="Z45" s="283"/>
      <c r="AA45" s="281" t="s">
        <v>215</v>
      </c>
      <c r="AC45" s="147"/>
      <c r="AD45" s="147"/>
    </row>
    <row r="46" spans="1:30" s="81" customFormat="1" x14ac:dyDescent="0.25">
      <c r="A46" s="293"/>
      <c r="B46" s="294"/>
      <c r="C46" s="295"/>
      <c r="D46" s="286"/>
      <c r="E46" s="286"/>
      <c r="F46" s="286"/>
      <c r="G46" s="286"/>
      <c r="H46" s="283"/>
      <c r="I46" s="286"/>
      <c r="J46" s="282" t="s">
        <v>19</v>
      </c>
      <c r="K46" s="283" t="s">
        <v>20</v>
      </c>
      <c r="L46" s="283" t="s">
        <v>4</v>
      </c>
      <c r="M46" s="283"/>
      <c r="N46" s="283"/>
      <c r="O46" s="283" t="s">
        <v>5</v>
      </c>
      <c r="P46" s="283"/>
      <c r="Q46" s="283"/>
      <c r="R46" s="283" t="s">
        <v>6</v>
      </c>
      <c r="S46" s="283"/>
      <c r="T46" s="283"/>
      <c r="U46" s="283" t="s">
        <v>7</v>
      </c>
      <c r="V46" s="283"/>
      <c r="W46" s="283"/>
      <c r="X46" s="283"/>
      <c r="Y46" s="283"/>
      <c r="Z46" s="283"/>
      <c r="AA46" s="281"/>
      <c r="AC46" s="147"/>
      <c r="AD46" s="147"/>
    </row>
    <row r="47" spans="1:30" s="81" customFormat="1" ht="30" x14ac:dyDescent="0.25">
      <c r="A47" s="293"/>
      <c r="B47" s="294"/>
      <c r="C47" s="295"/>
      <c r="D47" s="287"/>
      <c r="E47" s="287"/>
      <c r="F47" s="287"/>
      <c r="G47" s="287"/>
      <c r="H47" s="283"/>
      <c r="I47" s="287"/>
      <c r="J47" s="282"/>
      <c r="K47" s="283"/>
      <c r="L47" s="99" t="s">
        <v>193</v>
      </c>
      <c r="M47" s="99" t="s">
        <v>194</v>
      </c>
      <c r="N47" s="99" t="s">
        <v>21</v>
      </c>
      <c r="O47" s="99" t="s">
        <v>193</v>
      </c>
      <c r="P47" s="99" t="s">
        <v>194</v>
      </c>
      <c r="Q47" s="99" t="s">
        <v>21</v>
      </c>
      <c r="R47" s="99" t="s">
        <v>193</v>
      </c>
      <c r="S47" s="99" t="s">
        <v>194</v>
      </c>
      <c r="T47" s="99" t="s">
        <v>21</v>
      </c>
      <c r="U47" s="99" t="s">
        <v>193</v>
      </c>
      <c r="V47" s="99" t="s">
        <v>194</v>
      </c>
      <c r="W47" s="99" t="s">
        <v>21</v>
      </c>
      <c r="X47" s="99" t="s">
        <v>193</v>
      </c>
      <c r="Y47" s="100" t="s">
        <v>194</v>
      </c>
      <c r="Z47" s="100" t="s">
        <v>192</v>
      </c>
      <c r="AA47" s="84" t="s">
        <v>11</v>
      </c>
      <c r="AC47" s="147"/>
      <c r="AD47" s="147"/>
    </row>
    <row r="48" spans="1:30" s="81" customFormat="1" ht="28.5" x14ac:dyDescent="0.25">
      <c r="A48" s="278" t="s">
        <v>360</v>
      </c>
      <c r="B48" s="279"/>
      <c r="C48" s="280"/>
      <c r="D48" s="88" t="s">
        <v>361</v>
      </c>
      <c r="E48" s="118">
        <v>0.03</v>
      </c>
      <c r="F48" s="109" t="s">
        <v>364</v>
      </c>
      <c r="G48" s="109" t="s">
        <v>38</v>
      </c>
      <c r="H48" s="115" t="s">
        <v>367</v>
      </c>
      <c r="I48" s="109" t="s">
        <v>217</v>
      </c>
      <c r="J48" s="144">
        <v>43101</v>
      </c>
      <c r="K48" s="144">
        <v>43464</v>
      </c>
      <c r="L48" s="112">
        <v>0.75</v>
      </c>
      <c r="M48" s="150"/>
      <c r="N48" s="190"/>
      <c r="O48" s="112">
        <v>0.25</v>
      </c>
      <c r="P48" s="150"/>
      <c r="Q48" s="190"/>
      <c r="R48" s="112">
        <v>0</v>
      </c>
      <c r="S48" s="151"/>
      <c r="T48" s="190"/>
      <c r="U48" s="112">
        <v>0</v>
      </c>
      <c r="V48" s="150"/>
      <c r="W48" s="190"/>
      <c r="X48" s="83">
        <f t="shared" ref="X48:X54" si="4">+SUM(L48,O48,R48,U48)</f>
        <v>1</v>
      </c>
      <c r="Y48" s="83">
        <f t="shared" ref="Y48:Y54" si="5">+SUM(M48,P48,S48,V48)</f>
        <v>0</v>
      </c>
      <c r="Z48" s="85">
        <f t="shared" ref="Z48:Z60" si="6">IFERROR(Y48/X48,"")</f>
        <v>0</v>
      </c>
      <c r="AA48" s="204"/>
      <c r="AC48" s="147"/>
      <c r="AD48" s="147"/>
    </row>
    <row r="49" spans="1:30" s="147" customFormat="1" ht="42.75" x14ac:dyDescent="0.25">
      <c r="A49" s="278" t="s">
        <v>360</v>
      </c>
      <c r="B49" s="279"/>
      <c r="C49" s="280"/>
      <c r="D49" s="148" t="s">
        <v>362</v>
      </c>
      <c r="E49" s="151">
        <v>0.03</v>
      </c>
      <c r="F49" s="184" t="s">
        <v>365</v>
      </c>
      <c r="G49" s="184" t="s">
        <v>38</v>
      </c>
      <c r="H49" s="184" t="s">
        <v>367</v>
      </c>
      <c r="I49" s="184" t="s">
        <v>217</v>
      </c>
      <c r="J49" s="187">
        <v>43101</v>
      </c>
      <c r="K49" s="187">
        <v>43464</v>
      </c>
      <c r="L49" s="150">
        <v>0.1</v>
      </c>
      <c r="M49" s="150"/>
      <c r="N49" s="190"/>
      <c r="O49" s="150">
        <v>0.9</v>
      </c>
      <c r="P49" s="150"/>
      <c r="Q49" s="190"/>
      <c r="R49" s="150">
        <v>0</v>
      </c>
      <c r="S49" s="151"/>
      <c r="T49" s="190"/>
      <c r="U49" s="150">
        <v>0</v>
      </c>
      <c r="V49" s="150"/>
      <c r="W49" s="190"/>
      <c r="X49" s="83">
        <f t="shared" ref="X49" si="7">+SUM(L49,O49,R49,U49)</f>
        <v>1</v>
      </c>
      <c r="Y49" s="83">
        <f t="shared" ref="Y49" si="8">+SUM(M49,P49,S49,V49)</f>
        <v>0</v>
      </c>
      <c r="Z49" s="123">
        <f t="shared" ref="Z49" si="9">IFERROR(Y49/X49,"")</f>
        <v>0</v>
      </c>
      <c r="AA49" s="204"/>
    </row>
    <row r="50" spans="1:30" s="147" customFormat="1" ht="28.5" x14ac:dyDescent="0.25">
      <c r="A50" s="278" t="s">
        <v>360</v>
      </c>
      <c r="B50" s="279"/>
      <c r="C50" s="280"/>
      <c r="D50" s="148" t="s">
        <v>363</v>
      </c>
      <c r="E50" s="151">
        <v>0.03</v>
      </c>
      <c r="F50" s="184" t="s">
        <v>366</v>
      </c>
      <c r="G50" s="184" t="s">
        <v>38</v>
      </c>
      <c r="H50" s="184" t="s">
        <v>367</v>
      </c>
      <c r="I50" s="184" t="s">
        <v>217</v>
      </c>
      <c r="J50" s="187">
        <v>43101</v>
      </c>
      <c r="K50" s="187">
        <v>43464</v>
      </c>
      <c r="L50" s="150">
        <v>0.25</v>
      </c>
      <c r="M50" s="150"/>
      <c r="N50" s="190"/>
      <c r="O50" s="150">
        <v>0.75</v>
      </c>
      <c r="P50" s="150"/>
      <c r="Q50" s="190"/>
      <c r="R50" s="150">
        <v>0</v>
      </c>
      <c r="S50" s="151"/>
      <c r="T50" s="190"/>
      <c r="U50" s="150">
        <v>0</v>
      </c>
      <c r="V50" s="150"/>
      <c r="W50" s="190"/>
      <c r="X50" s="83">
        <f t="shared" ref="X50:X51" si="10">+SUM(L50,O50,R50,U50)</f>
        <v>1</v>
      </c>
      <c r="Y50" s="83">
        <f t="shared" ref="Y50:Y51" si="11">+SUM(M50,P50,S50,V50)</f>
        <v>0</v>
      </c>
      <c r="Z50" s="123">
        <f t="shared" ref="Z50:Z51" si="12">IFERROR(Y50/X50,"")</f>
        <v>0</v>
      </c>
      <c r="AA50" s="204"/>
    </row>
    <row r="51" spans="1:30" s="147" customFormat="1" ht="28.5" x14ac:dyDescent="0.25">
      <c r="A51" s="278" t="s">
        <v>369</v>
      </c>
      <c r="B51" s="279"/>
      <c r="C51" s="280"/>
      <c r="D51" s="148" t="s">
        <v>393</v>
      </c>
      <c r="E51" s="151">
        <v>0.03</v>
      </c>
      <c r="F51" s="184" t="s">
        <v>370</v>
      </c>
      <c r="G51" s="184" t="s">
        <v>38</v>
      </c>
      <c r="H51" s="184" t="s">
        <v>367</v>
      </c>
      <c r="I51" s="184" t="s">
        <v>217</v>
      </c>
      <c r="J51" s="187">
        <v>43101</v>
      </c>
      <c r="K51" s="187">
        <v>43464</v>
      </c>
      <c r="L51" s="150">
        <v>0.3</v>
      </c>
      <c r="M51" s="150"/>
      <c r="N51" s="190"/>
      <c r="O51" s="150">
        <v>0.7</v>
      </c>
      <c r="P51" s="150"/>
      <c r="Q51" s="190"/>
      <c r="R51" s="150">
        <v>0</v>
      </c>
      <c r="S51" s="151"/>
      <c r="T51" s="190"/>
      <c r="U51" s="150">
        <v>0</v>
      </c>
      <c r="V51" s="150"/>
      <c r="W51" s="190"/>
      <c r="X51" s="83">
        <f t="shared" si="10"/>
        <v>1</v>
      </c>
      <c r="Y51" s="83">
        <f t="shared" si="11"/>
        <v>0</v>
      </c>
      <c r="Z51" s="123">
        <f t="shared" si="12"/>
        <v>0</v>
      </c>
      <c r="AA51" s="204"/>
    </row>
    <row r="52" spans="1:30" s="147" customFormat="1" ht="57" x14ac:dyDescent="0.25">
      <c r="A52" s="278" t="s">
        <v>368</v>
      </c>
      <c r="B52" s="279"/>
      <c r="C52" s="280"/>
      <c r="D52" s="148" t="s">
        <v>371</v>
      </c>
      <c r="E52" s="151">
        <v>0.05</v>
      </c>
      <c r="F52" s="184" t="s">
        <v>394</v>
      </c>
      <c r="G52" s="184" t="s">
        <v>38</v>
      </c>
      <c r="H52" s="184" t="s">
        <v>367</v>
      </c>
      <c r="I52" s="184" t="s">
        <v>217</v>
      </c>
      <c r="J52" s="187">
        <v>43191</v>
      </c>
      <c r="K52" s="187">
        <v>43464</v>
      </c>
      <c r="L52" s="150">
        <v>0</v>
      </c>
      <c r="M52" s="150"/>
      <c r="N52" s="190"/>
      <c r="O52" s="150">
        <v>0.25</v>
      </c>
      <c r="P52" s="150"/>
      <c r="Q52" s="190"/>
      <c r="R52" s="150">
        <v>0.75</v>
      </c>
      <c r="S52" s="151"/>
      <c r="T52" s="190"/>
      <c r="U52" s="150">
        <v>0</v>
      </c>
      <c r="V52" s="150"/>
      <c r="W52" s="190"/>
      <c r="X52" s="83">
        <f t="shared" ref="X52" si="13">+SUM(L52,O52,R52,U52)</f>
        <v>1</v>
      </c>
      <c r="Y52" s="83">
        <f t="shared" ref="Y52" si="14">+SUM(M52,P52,S52,V52)</f>
        <v>0</v>
      </c>
      <c r="Z52" s="123">
        <f t="shared" ref="Z52" si="15">IFERROR(Y52/X52,"")</f>
        <v>0</v>
      </c>
      <c r="AA52" s="204"/>
    </row>
    <row r="53" spans="1:30" s="81" customFormat="1" ht="42.75" x14ac:dyDescent="0.25">
      <c r="A53" s="351" t="s">
        <v>395</v>
      </c>
      <c r="B53" s="352"/>
      <c r="C53" s="353"/>
      <c r="D53" s="88" t="s">
        <v>256</v>
      </c>
      <c r="E53" s="118">
        <v>0.03</v>
      </c>
      <c r="F53" s="109" t="s">
        <v>257</v>
      </c>
      <c r="G53" s="109" t="s">
        <v>38</v>
      </c>
      <c r="H53" s="109" t="s">
        <v>373</v>
      </c>
      <c r="I53" s="109" t="s">
        <v>217</v>
      </c>
      <c r="J53" s="187">
        <v>43101</v>
      </c>
      <c r="K53" s="187">
        <v>43464</v>
      </c>
      <c r="L53" s="112">
        <v>0.2</v>
      </c>
      <c r="M53" s="150"/>
      <c r="N53" s="190"/>
      <c r="O53" s="112">
        <v>0.3</v>
      </c>
      <c r="P53" s="150"/>
      <c r="Q53" s="190"/>
      <c r="R53" s="112">
        <v>0.25</v>
      </c>
      <c r="S53" s="151"/>
      <c r="T53" s="190"/>
      <c r="U53" s="112">
        <v>0.25</v>
      </c>
      <c r="V53" s="150"/>
      <c r="W53" s="190"/>
      <c r="X53" s="83">
        <f t="shared" si="4"/>
        <v>1</v>
      </c>
      <c r="Y53" s="83">
        <f t="shared" si="5"/>
        <v>0</v>
      </c>
      <c r="Z53" s="85">
        <f t="shared" si="6"/>
        <v>0</v>
      </c>
      <c r="AA53" s="204"/>
      <c r="AC53" s="147"/>
      <c r="AD53" s="147"/>
    </row>
    <row r="54" spans="1:30" s="81" customFormat="1" ht="42.75" x14ac:dyDescent="0.25">
      <c r="A54" s="351" t="s">
        <v>216</v>
      </c>
      <c r="B54" s="352"/>
      <c r="C54" s="353"/>
      <c r="D54" s="88" t="s">
        <v>255</v>
      </c>
      <c r="E54" s="118">
        <v>0.03</v>
      </c>
      <c r="F54" s="109" t="s">
        <v>252</v>
      </c>
      <c r="G54" s="109" t="s">
        <v>38</v>
      </c>
      <c r="H54" s="184" t="s">
        <v>367</v>
      </c>
      <c r="I54" s="109" t="s">
        <v>217</v>
      </c>
      <c r="J54" s="187">
        <v>43101</v>
      </c>
      <c r="K54" s="187">
        <v>43464</v>
      </c>
      <c r="L54" s="90">
        <v>130</v>
      </c>
      <c r="M54" s="109"/>
      <c r="N54" s="190"/>
      <c r="O54" s="90">
        <v>195</v>
      </c>
      <c r="P54" s="109"/>
      <c r="Q54" s="195"/>
      <c r="R54" s="90">
        <v>130</v>
      </c>
      <c r="S54" s="109"/>
      <c r="T54" s="190"/>
      <c r="U54" s="90">
        <v>195</v>
      </c>
      <c r="V54" s="109"/>
      <c r="W54" s="190"/>
      <c r="X54" s="83">
        <f t="shared" si="4"/>
        <v>650</v>
      </c>
      <c r="Y54" s="83">
        <f t="shared" si="5"/>
        <v>0</v>
      </c>
      <c r="Z54" s="85">
        <f t="shared" si="6"/>
        <v>0</v>
      </c>
      <c r="AA54" s="204"/>
      <c r="AC54" s="147"/>
      <c r="AD54" s="147"/>
    </row>
    <row r="55" spans="1:30" s="86" customFormat="1" ht="28.5" x14ac:dyDescent="0.25">
      <c r="A55" s="298" t="s">
        <v>374</v>
      </c>
      <c r="B55" s="298"/>
      <c r="C55" s="298"/>
      <c r="D55" s="88" t="s">
        <v>372</v>
      </c>
      <c r="E55" s="118">
        <v>0.04</v>
      </c>
      <c r="F55" s="87" t="s">
        <v>352</v>
      </c>
      <c r="G55" s="109" t="s">
        <v>38</v>
      </c>
      <c r="H55" s="184" t="s">
        <v>367</v>
      </c>
      <c r="I55" s="184" t="s">
        <v>217</v>
      </c>
      <c r="J55" s="187">
        <v>43101</v>
      </c>
      <c r="K55" s="187">
        <v>43464</v>
      </c>
      <c r="L55" s="116">
        <v>8000</v>
      </c>
      <c r="M55" s="116"/>
      <c r="N55" s="190"/>
      <c r="O55" s="116">
        <v>0</v>
      </c>
      <c r="P55" s="197"/>
      <c r="Q55" s="190"/>
      <c r="R55" s="116">
        <v>11000</v>
      </c>
      <c r="S55" s="200"/>
      <c r="T55" s="190"/>
      <c r="U55" s="116">
        <v>12000</v>
      </c>
      <c r="V55" s="87"/>
      <c r="W55" s="190"/>
      <c r="X55" s="199">
        <f t="shared" ref="X55:X60" si="16">+SUM(L55,O55,R55,U55)</f>
        <v>31000</v>
      </c>
      <c r="Y55" s="83">
        <f t="shared" ref="Y55:Y60" si="17">+SUM(M55,P55,S55,V55)</f>
        <v>0</v>
      </c>
      <c r="Z55" s="85">
        <f t="shared" si="6"/>
        <v>0</v>
      </c>
      <c r="AA55" s="91"/>
      <c r="AC55" s="147"/>
      <c r="AD55" s="147"/>
    </row>
    <row r="56" spans="1:30" s="86" customFormat="1" ht="28.5" x14ac:dyDescent="0.25">
      <c r="A56" s="298" t="s">
        <v>378</v>
      </c>
      <c r="B56" s="298"/>
      <c r="C56" s="298"/>
      <c r="D56" s="88" t="s">
        <v>376</v>
      </c>
      <c r="E56" s="118">
        <v>0.03</v>
      </c>
      <c r="F56" s="184" t="s">
        <v>352</v>
      </c>
      <c r="G56" s="109" t="s">
        <v>38</v>
      </c>
      <c r="H56" s="184" t="s">
        <v>367</v>
      </c>
      <c r="I56" s="184" t="s">
        <v>217</v>
      </c>
      <c r="J56" s="187">
        <v>43101</v>
      </c>
      <c r="K56" s="187">
        <v>43464</v>
      </c>
      <c r="L56" s="116">
        <f>473000*0.25</f>
        <v>118250</v>
      </c>
      <c r="M56" s="116"/>
      <c r="N56" s="190"/>
      <c r="O56" s="116">
        <v>118250</v>
      </c>
      <c r="P56" s="197"/>
      <c r="Q56" s="190"/>
      <c r="R56" s="116">
        <v>118250</v>
      </c>
      <c r="S56" s="200"/>
      <c r="T56" s="190"/>
      <c r="U56" s="116">
        <v>118250</v>
      </c>
      <c r="V56" s="109"/>
      <c r="W56" s="190"/>
      <c r="X56" s="199">
        <f t="shared" ref="X56" si="18">+SUM(L56,O56,R56,U56)</f>
        <v>473000</v>
      </c>
      <c r="Y56" s="83">
        <f t="shared" ref="Y56" si="19">+SUM(M56,P56,S56,V56)</f>
        <v>0</v>
      </c>
      <c r="Z56" s="85">
        <f t="shared" si="6"/>
        <v>0</v>
      </c>
      <c r="AA56" s="149"/>
      <c r="AC56" s="147"/>
      <c r="AD56" s="147"/>
    </row>
    <row r="57" spans="1:30" s="86" customFormat="1" ht="28.5" x14ac:dyDescent="0.25">
      <c r="A57" s="298" t="s">
        <v>377</v>
      </c>
      <c r="B57" s="298"/>
      <c r="C57" s="298"/>
      <c r="D57" s="88" t="s">
        <v>375</v>
      </c>
      <c r="E57" s="118">
        <v>0.04</v>
      </c>
      <c r="F57" s="184" t="s">
        <v>352</v>
      </c>
      <c r="G57" s="109" t="s">
        <v>38</v>
      </c>
      <c r="H57" s="184" t="s">
        <v>367</v>
      </c>
      <c r="I57" s="184" t="s">
        <v>217</v>
      </c>
      <c r="J57" s="187">
        <v>43101</v>
      </c>
      <c r="K57" s="187">
        <v>43464</v>
      </c>
      <c r="L57" s="116">
        <v>10000</v>
      </c>
      <c r="M57" s="116"/>
      <c r="N57" s="190"/>
      <c r="O57" s="116">
        <f>40000*0.25</f>
        <v>10000</v>
      </c>
      <c r="P57" s="197"/>
      <c r="Q57" s="190"/>
      <c r="R57" s="116">
        <v>10000</v>
      </c>
      <c r="S57" s="87"/>
      <c r="T57" s="190"/>
      <c r="U57" s="116">
        <v>10000</v>
      </c>
      <c r="V57" s="87"/>
      <c r="W57" s="190"/>
      <c r="X57" s="199">
        <f t="shared" si="16"/>
        <v>40000</v>
      </c>
      <c r="Y57" s="83">
        <f t="shared" si="17"/>
        <v>0</v>
      </c>
      <c r="Z57" s="85">
        <f t="shared" si="6"/>
        <v>0</v>
      </c>
      <c r="AA57" s="149"/>
      <c r="AC57" s="147"/>
      <c r="AD57" s="147"/>
    </row>
    <row r="58" spans="1:30" s="86" customFormat="1" ht="28.5" x14ac:dyDescent="0.25">
      <c r="A58" s="298" t="s">
        <v>380</v>
      </c>
      <c r="B58" s="298"/>
      <c r="C58" s="298"/>
      <c r="D58" s="88" t="s">
        <v>381</v>
      </c>
      <c r="E58" s="118">
        <v>0.02</v>
      </c>
      <c r="F58" s="184" t="s">
        <v>352</v>
      </c>
      <c r="G58" s="109" t="s">
        <v>38</v>
      </c>
      <c r="H58" s="109" t="s">
        <v>233</v>
      </c>
      <c r="I58" s="109" t="s">
        <v>228</v>
      </c>
      <c r="J58" s="187">
        <v>43101</v>
      </c>
      <c r="K58" s="187">
        <v>43464</v>
      </c>
      <c r="L58" s="116">
        <v>120</v>
      </c>
      <c r="M58" s="109"/>
      <c r="N58" s="190"/>
      <c r="O58" s="116">
        <v>120</v>
      </c>
      <c r="P58" s="109"/>
      <c r="Q58" s="190"/>
      <c r="R58" s="116">
        <f>1200*0.45</f>
        <v>540</v>
      </c>
      <c r="S58" s="109"/>
      <c r="T58" s="190"/>
      <c r="U58" s="116">
        <v>420</v>
      </c>
      <c r="V58" s="109"/>
      <c r="W58" s="190"/>
      <c r="X58" s="198">
        <f t="shared" ref="X58:X59" si="20">+SUM(L58,O58,R58,U58)</f>
        <v>1200</v>
      </c>
      <c r="Y58" s="83">
        <f t="shared" ref="Y58:Y59" si="21">+SUM(M58,P58,S58,V58)</f>
        <v>0</v>
      </c>
      <c r="Z58" s="85">
        <f t="shared" si="6"/>
        <v>0</v>
      </c>
      <c r="AA58" s="149"/>
      <c r="AC58" s="147"/>
      <c r="AD58" s="147"/>
    </row>
    <row r="59" spans="1:30" s="86" customFormat="1" ht="28.5" x14ac:dyDescent="0.25">
      <c r="A59" s="298" t="s">
        <v>379</v>
      </c>
      <c r="B59" s="298"/>
      <c r="C59" s="298"/>
      <c r="D59" s="88" t="s">
        <v>382</v>
      </c>
      <c r="E59" s="118">
        <v>0.02</v>
      </c>
      <c r="F59" s="184" t="s">
        <v>352</v>
      </c>
      <c r="G59" s="111" t="s">
        <v>38</v>
      </c>
      <c r="H59" s="111" t="s">
        <v>233</v>
      </c>
      <c r="I59" s="111" t="s">
        <v>228</v>
      </c>
      <c r="J59" s="187">
        <v>43101</v>
      </c>
      <c r="K59" s="187">
        <v>43464</v>
      </c>
      <c r="L59" s="90">
        <v>50</v>
      </c>
      <c r="M59" s="111"/>
      <c r="N59" s="190"/>
      <c r="O59" s="90">
        <f>500*0.15</f>
        <v>75</v>
      </c>
      <c r="P59" s="111"/>
      <c r="Q59" s="190"/>
      <c r="R59" s="90">
        <f>500*0.45</f>
        <v>225</v>
      </c>
      <c r="S59" s="111"/>
      <c r="T59" s="190"/>
      <c r="U59" s="90">
        <v>150</v>
      </c>
      <c r="V59" s="111"/>
      <c r="W59" s="190"/>
      <c r="X59" s="165">
        <f t="shared" si="20"/>
        <v>500</v>
      </c>
      <c r="Y59" s="83">
        <f t="shared" si="21"/>
        <v>0</v>
      </c>
      <c r="Z59" s="85">
        <f t="shared" ref="Z59" si="22">IFERROR(Y59/X59,"")</f>
        <v>0</v>
      </c>
      <c r="AA59" s="149"/>
      <c r="AC59" s="147"/>
      <c r="AD59" s="147"/>
    </row>
    <row r="60" spans="1:30" s="86" customFormat="1" ht="28.5" x14ac:dyDescent="0.25">
      <c r="A60" s="298" t="s">
        <v>247</v>
      </c>
      <c r="B60" s="298"/>
      <c r="C60" s="298"/>
      <c r="D60" s="88" t="s">
        <v>248</v>
      </c>
      <c r="E60" s="118">
        <v>0.02</v>
      </c>
      <c r="F60" s="109" t="s">
        <v>249</v>
      </c>
      <c r="G60" s="109" t="s">
        <v>38</v>
      </c>
      <c r="H60" s="109" t="s">
        <v>233</v>
      </c>
      <c r="I60" s="109" t="s">
        <v>228</v>
      </c>
      <c r="J60" s="187">
        <v>43101</v>
      </c>
      <c r="K60" s="187">
        <v>43464</v>
      </c>
      <c r="L60" s="112">
        <v>0.25</v>
      </c>
      <c r="M60" s="150"/>
      <c r="N60" s="190"/>
      <c r="O60" s="112">
        <v>0.25</v>
      </c>
      <c r="P60" s="150"/>
      <c r="Q60" s="190"/>
      <c r="R60" s="112">
        <v>0.25</v>
      </c>
      <c r="S60" s="151"/>
      <c r="T60" s="190"/>
      <c r="U60" s="112">
        <v>0.25</v>
      </c>
      <c r="V60" s="150"/>
      <c r="W60" s="190"/>
      <c r="X60" s="120">
        <f t="shared" si="16"/>
        <v>1</v>
      </c>
      <c r="Y60" s="120">
        <f t="shared" si="17"/>
        <v>0</v>
      </c>
      <c r="Z60" s="85">
        <f t="shared" si="6"/>
        <v>0</v>
      </c>
      <c r="AA60" s="204"/>
      <c r="AC60" s="147"/>
      <c r="AD60" s="147"/>
    </row>
    <row r="61" spans="1:30" s="81" customFormat="1" x14ac:dyDescent="0.25">
      <c r="A61" s="79"/>
      <c r="B61" s="79"/>
      <c r="C61" s="79"/>
      <c r="D61" s="79"/>
      <c r="E61" s="79"/>
      <c r="F61" s="79"/>
      <c r="G61" s="79"/>
      <c r="H61" s="79"/>
      <c r="I61" s="79"/>
      <c r="J61" s="79"/>
      <c r="K61" s="80"/>
      <c r="P61" s="82"/>
      <c r="Q61" s="82"/>
      <c r="R61" s="82"/>
      <c r="S61" s="82"/>
      <c r="T61" s="82"/>
      <c r="U61" s="82"/>
      <c r="V61" s="82"/>
      <c r="W61" s="82"/>
      <c r="X61" s="82"/>
      <c r="Y61" s="82"/>
      <c r="Z61" s="82"/>
      <c r="AA61" s="172">
        <f>+SUMPRODUCT(Z48:Z60,E48:E60)</f>
        <v>0</v>
      </c>
      <c r="AC61" s="147"/>
      <c r="AD61" s="147"/>
    </row>
    <row r="62" spans="1:30" s="81" customFormat="1" x14ac:dyDescent="0.25">
      <c r="A62" s="299" t="s">
        <v>145</v>
      </c>
      <c r="B62" s="300"/>
      <c r="C62" s="304" t="str">
        <f>+O12</f>
        <v>Mediante el desarrollo de inventarios, valoración y catalogación del patrimonio material e inmaterial en las localidades de la ciudad.</v>
      </c>
      <c r="D62" s="305"/>
      <c r="E62" s="305"/>
      <c r="F62" s="305"/>
      <c r="G62" s="305"/>
      <c r="H62" s="305"/>
      <c r="I62" s="305"/>
      <c r="J62" s="305"/>
      <c r="K62" s="305"/>
      <c r="L62" s="305"/>
      <c r="M62" s="305"/>
      <c r="N62" s="305"/>
      <c r="O62" s="305"/>
      <c r="P62" s="305"/>
      <c r="Q62" s="305"/>
      <c r="R62" s="305"/>
      <c r="S62" s="305"/>
      <c r="T62" s="305"/>
      <c r="U62" s="305"/>
      <c r="V62" s="305"/>
      <c r="W62" s="305"/>
      <c r="X62" s="305"/>
      <c r="Y62" s="305"/>
      <c r="Z62" s="305"/>
      <c r="AA62" s="306"/>
      <c r="AC62" s="147"/>
      <c r="AD62" s="147"/>
    </row>
    <row r="63" spans="1:30" s="81" customFormat="1" ht="15.75" customHeight="1" x14ac:dyDescent="0.25">
      <c r="A63" s="290" t="s">
        <v>16</v>
      </c>
      <c r="B63" s="291"/>
      <c r="C63" s="292"/>
      <c r="D63" s="285" t="s">
        <v>202</v>
      </c>
      <c r="E63" s="285" t="s">
        <v>24</v>
      </c>
      <c r="F63" s="285" t="s">
        <v>191</v>
      </c>
      <c r="G63" s="285" t="s">
        <v>203</v>
      </c>
      <c r="H63" s="283" t="s">
        <v>17</v>
      </c>
      <c r="I63" s="285" t="s">
        <v>23</v>
      </c>
      <c r="J63" s="288" t="s">
        <v>18</v>
      </c>
      <c r="K63" s="289"/>
      <c r="L63" s="282" t="s">
        <v>196</v>
      </c>
      <c r="M63" s="282"/>
      <c r="N63" s="282"/>
      <c r="O63" s="282"/>
      <c r="P63" s="282"/>
      <c r="Q63" s="282"/>
      <c r="R63" s="282"/>
      <c r="S63" s="282"/>
      <c r="T63" s="282"/>
      <c r="U63" s="282"/>
      <c r="V63" s="282"/>
      <c r="W63" s="282"/>
      <c r="X63" s="283" t="s">
        <v>8</v>
      </c>
      <c r="Y63" s="283"/>
      <c r="Z63" s="283"/>
      <c r="AA63" s="281" t="s">
        <v>215</v>
      </c>
      <c r="AC63" s="147"/>
      <c r="AD63" s="147"/>
    </row>
    <row r="64" spans="1:30" s="81" customFormat="1" x14ac:dyDescent="0.25">
      <c r="A64" s="293"/>
      <c r="B64" s="294"/>
      <c r="C64" s="295"/>
      <c r="D64" s="286"/>
      <c r="E64" s="286"/>
      <c r="F64" s="286"/>
      <c r="G64" s="286"/>
      <c r="H64" s="283"/>
      <c r="I64" s="286"/>
      <c r="J64" s="282" t="s">
        <v>19</v>
      </c>
      <c r="K64" s="283" t="s">
        <v>20</v>
      </c>
      <c r="L64" s="283" t="s">
        <v>4</v>
      </c>
      <c r="M64" s="283"/>
      <c r="N64" s="283"/>
      <c r="O64" s="283" t="s">
        <v>5</v>
      </c>
      <c r="P64" s="283"/>
      <c r="Q64" s="283"/>
      <c r="R64" s="283" t="s">
        <v>6</v>
      </c>
      <c r="S64" s="283"/>
      <c r="T64" s="283"/>
      <c r="U64" s="283" t="s">
        <v>7</v>
      </c>
      <c r="V64" s="283"/>
      <c r="W64" s="283"/>
      <c r="X64" s="283"/>
      <c r="Y64" s="283"/>
      <c r="Z64" s="283"/>
      <c r="AA64" s="281"/>
      <c r="AC64" s="147"/>
      <c r="AD64" s="147"/>
    </row>
    <row r="65" spans="1:30" s="81" customFormat="1" ht="30" x14ac:dyDescent="0.25">
      <c r="A65" s="293"/>
      <c r="B65" s="294"/>
      <c r="C65" s="295"/>
      <c r="D65" s="287"/>
      <c r="E65" s="287"/>
      <c r="F65" s="287"/>
      <c r="G65" s="287"/>
      <c r="H65" s="283"/>
      <c r="I65" s="287"/>
      <c r="J65" s="282"/>
      <c r="K65" s="283"/>
      <c r="L65" s="99" t="s">
        <v>193</v>
      </c>
      <c r="M65" s="99" t="s">
        <v>194</v>
      </c>
      <c r="N65" s="99" t="s">
        <v>21</v>
      </c>
      <c r="O65" s="99" t="s">
        <v>193</v>
      </c>
      <c r="P65" s="99" t="s">
        <v>194</v>
      </c>
      <c r="Q65" s="99" t="s">
        <v>21</v>
      </c>
      <c r="R65" s="99" t="s">
        <v>193</v>
      </c>
      <c r="S65" s="99" t="s">
        <v>194</v>
      </c>
      <c r="T65" s="99" t="s">
        <v>21</v>
      </c>
      <c r="U65" s="99" t="s">
        <v>193</v>
      </c>
      <c r="V65" s="99" t="s">
        <v>194</v>
      </c>
      <c r="W65" s="99" t="s">
        <v>21</v>
      </c>
      <c r="X65" s="99" t="s">
        <v>193</v>
      </c>
      <c r="Y65" s="100" t="s">
        <v>194</v>
      </c>
      <c r="Z65" s="100" t="s">
        <v>192</v>
      </c>
      <c r="AA65" s="84" t="s">
        <v>11</v>
      </c>
      <c r="AC65" s="147"/>
      <c r="AD65" s="147"/>
    </row>
    <row r="66" spans="1:30" s="147" customFormat="1" ht="28.5" x14ac:dyDescent="0.25">
      <c r="A66" s="284" t="s">
        <v>356</v>
      </c>
      <c r="B66" s="284"/>
      <c r="C66" s="284"/>
      <c r="D66" s="148" t="s">
        <v>396</v>
      </c>
      <c r="E66" s="151">
        <v>0.02</v>
      </c>
      <c r="F66" s="184" t="s">
        <v>357</v>
      </c>
      <c r="G66" s="184" t="s">
        <v>38</v>
      </c>
      <c r="H66" s="184" t="s">
        <v>397</v>
      </c>
      <c r="I66" s="184" t="s">
        <v>251</v>
      </c>
      <c r="J66" s="187">
        <v>43101</v>
      </c>
      <c r="K66" s="187">
        <v>43464</v>
      </c>
      <c r="L66" s="177">
        <v>150</v>
      </c>
      <c r="M66" s="184"/>
      <c r="N66" s="190"/>
      <c r="O66" s="177">
        <v>250</v>
      </c>
      <c r="P66" s="184"/>
      <c r="Q66" s="190"/>
      <c r="R66" s="177">
        <v>350</v>
      </c>
      <c r="S66" s="184"/>
      <c r="T66" s="190"/>
      <c r="U66" s="177">
        <v>285</v>
      </c>
      <c r="V66" s="184"/>
      <c r="W66" s="190"/>
      <c r="X66" s="83">
        <f t="shared" ref="X66" si="23">+SUM(L66,O66,R66,U66)</f>
        <v>1035</v>
      </c>
      <c r="Y66" s="83">
        <f t="shared" ref="Y66" si="24">+SUM(M66,P66,S66,V66)</f>
        <v>0</v>
      </c>
      <c r="Z66" s="123">
        <f>IFERROR(Y66/X66,"")</f>
        <v>0</v>
      </c>
      <c r="AA66" s="149"/>
    </row>
    <row r="67" spans="1:30" s="81" customFormat="1" ht="28.5" x14ac:dyDescent="0.25">
      <c r="A67" s="284" t="s">
        <v>358</v>
      </c>
      <c r="B67" s="284"/>
      <c r="C67" s="284"/>
      <c r="D67" s="148" t="s">
        <v>383</v>
      </c>
      <c r="E67" s="118">
        <v>0.02</v>
      </c>
      <c r="F67" s="111" t="s">
        <v>359</v>
      </c>
      <c r="G67" s="111" t="s">
        <v>38</v>
      </c>
      <c r="H67" s="111" t="s">
        <v>384</v>
      </c>
      <c r="I67" s="111" t="s">
        <v>254</v>
      </c>
      <c r="J67" s="187">
        <v>43191</v>
      </c>
      <c r="K67" s="187">
        <v>43464</v>
      </c>
      <c r="L67" s="90">
        <v>0</v>
      </c>
      <c r="M67" s="111"/>
      <c r="N67" s="190"/>
      <c r="O67" s="90">
        <v>15</v>
      </c>
      <c r="P67" s="111"/>
      <c r="Q67" s="190"/>
      <c r="R67" s="90">
        <v>15</v>
      </c>
      <c r="S67" s="111"/>
      <c r="T67" s="190"/>
      <c r="U67" s="90">
        <v>30</v>
      </c>
      <c r="V67" s="111"/>
      <c r="W67" s="190"/>
      <c r="X67" s="83">
        <f t="shared" ref="X67" si="25">+SUM(L67,O67,R67,U67)</f>
        <v>60</v>
      </c>
      <c r="Y67" s="83">
        <f t="shared" ref="Y67" si="26">+SUM(M67,P67,S67,V67)</f>
        <v>0</v>
      </c>
      <c r="Z67" s="85">
        <f>IFERROR(Y67/X67,"")</f>
        <v>0</v>
      </c>
      <c r="AA67" s="91"/>
      <c r="AC67" s="147"/>
      <c r="AD67" s="147"/>
    </row>
    <row r="68" spans="1:30" s="81" customFormat="1" x14ac:dyDescent="0.25">
      <c r="A68" s="79"/>
      <c r="B68" s="79"/>
      <c r="C68" s="79"/>
      <c r="D68" s="148"/>
      <c r="E68" s="79"/>
      <c r="F68" s="79"/>
      <c r="G68" s="79"/>
      <c r="H68" s="79"/>
      <c r="I68" s="79"/>
      <c r="J68" s="79"/>
      <c r="K68" s="80"/>
      <c r="P68" s="82"/>
      <c r="Q68" s="82"/>
      <c r="R68" s="82"/>
      <c r="S68" s="82"/>
      <c r="T68" s="82"/>
      <c r="U68" s="82"/>
      <c r="V68" s="82"/>
      <c r="W68" s="82"/>
      <c r="X68" s="82"/>
      <c r="Y68" s="82"/>
      <c r="Z68" s="82"/>
      <c r="AA68" s="181">
        <f>+SUMPRODUCT(Z66:Z67,E66:E67)</f>
        <v>0</v>
      </c>
      <c r="AC68" s="147"/>
      <c r="AD68" s="147"/>
    </row>
    <row r="69" spans="1:30" s="81" customFormat="1" x14ac:dyDescent="0.25">
      <c r="A69" s="299" t="s">
        <v>145</v>
      </c>
      <c r="B69" s="300"/>
      <c r="C69" s="304" t="str">
        <f>+O13</f>
        <v>Mediante la realización de actividades educativas y culturales en el campo del patrimonio cultural a través de los cuales se divulgue el patrimonio cultural tangible e intangible del Distrito Capital y se vincule a la ciudadanía.</v>
      </c>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6"/>
      <c r="AC69" s="147"/>
      <c r="AD69" s="147"/>
    </row>
    <row r="70" spans="1:30" s="81" customFormat="1" ht="15.75" customHeight="1" x14ac:dyDescent="0.25">
      <c r="A70" s="290" t="s">
        <v>16</v>
      </c>
      <c r="B70" s="291"/>
      <c r="C70" s="292"/>
      <c r="D70" s="285" t="s">
        <v>202</v>
      </c>
      <c r="E70" s="285" t="s">
        <v>24</v>
      </c>
      <c r="F70" s="285" t="s">
        <v>191</v>
      </c>
      <c r="G70" s="285" t="s">
        <v>203</v>
      </c>
      <c r="H70" s="283" t="s">
        <v>17</v>
      </c>
      <c r="I70" s="285" t="s">
        <v>23</v>
      </c>
      <c r="J70" s="288" t="s">
        <v>18</v>
      </c>
      <c r="K70" s="289"/>
      <c r="L70" s="282" t="s">
        <v>196</v>
      </c>
      <c r="M70" s="282"/>
      <c r="N70" s="282"/>
      <c r="O70" s="282"/>
      <c r="P70" s="282"/>
      <c r="Q70" s="282"/>
      <c r="R70" s="282"/>
      <c r="S70" s="282"/>
      <c r="T70" s="282"/>
      <c r="U70" s="282"/>
      <c r="V70" s="282"/>
      <c r="W70" s="282"/>
      <c r="X70" s="283" t="s">
        <v>8</v>
      </c>
      <c r="Y70" s="283"/>
      <c r="Z70" s="283"/>
      <c r="AA70" s="281" t="s">
        <v>215</v>
      </c>
      <c r="AC70" s="147"/>
      <c r="AD70" s="147"/>
    </row>
    <row r="71" spans="1:30" s="81" customFormat="1" x14ac:dyDescent="0.25">
      <c r="A71" s="293"/>
      <c r="B71" s="294"/>
      <c r="C71" s="295"/>
      <c r="D71" s="286"/>
      <c r="E71" s="286"/>
      <c r="F71" s="286"/>
      <c r="G71" s="286"/>
      <c r="H71" s="283"/>
      <c r="I71" s="286"/>
      <c r="J71" s="282" t="s">
        <v>19</v>
      </c>
      <c r="K71" s="283" t="s">
        <v>20</v>
      </c>
      <c r="L71" s="283" t="s">
        <v>4</v>
      </c>
      <c r="M71" s="283"/>
      <c r="N71" s="283"/>
      <c r="O71" s="283" t="s">
        <v>5</v>
      </c>
      <c r="P71" s="283"/>
      <c r="Q71" s="283"/>
      <c r="R71" s="283" t="s">
        <v>6</v>
      </c>
      <c r="S71" s="283"/>
      <c r="T71" s="283"/>
      <c r="U71" s="283" t="s">
        <v>7</v>
      </c>
      <c r="V71" s="283"/>
      <c r="W71" s="283"/>
      <c r="X71" s="283"/>
      <c r="Y71" s="283"/>
      <c r="Z71" s="283"/>
      <c r="AA71" s="281"/>
      <c r="AC71" s="147"/>
      <c r="AD71" s="147"/>
    </row>
    <row r="72" spans="1:30" s="81" customFormat="1" ht="30" x14ac:dyDescent="0.25">
      <c r="A72" s="293"/>
      <c r="B72" s="294"/>
      <c r="C72" s="295"/>
      <c r="D72" s="287"/>
      <c r="E72" s="287"/>
      <c r="F72" s="287"/>
      <c r="G72" s="287"/>
      <c r="H72" s="283"/>
      <c r="I72" s="287"/>
      <c r="J72" s="282"/>
      <c r="K72" s="283"/>
      <c r="L72" s="99" t="s">
        <v>193</v>
      </c>
      <c r="M72" s="99" t="s">
        <v>194</v>
      </c>
      <c r="N72" s="99" t="s">
        <v>21</v>
      </c>
      <c r="O72" s="99" t="s">
        <v>193</v>
      </c>
      <c r="P72" s="99" t="s">
        <v>194</v>
      </c>
      <c r="Q72" s="99" t="s">
        <v>21</v>
      </c>
      <c r="R72" s="99" t="s">
        <v>193</v>
      </c>
      <c r="S72" s="99" t="s">
        <v>194</v>
      </c>
      <c r="T72" s="99" t="s">
        <v>21</v>
      </c>
      <c r="U72" s="99" t="s">
        <v>193</v>
      </c>
      <c r="V72" s="99" t="s">
        <v>194</v>
      </c>
      <c r="W72" s="99" t="s">
        <v>21</v>
      </c>
      <c r="X72" s="99" t="s">
        <v>193</v>
      </c>
      <c r="Y72" s="100" t="s">
        <v>194</v>
      </c>
      <c r="Z72" s="100" t="s">
        <v>192</v>
      </c>
      <c r="AA72" s="84" t="s">
        <v>11</v>
      </c>
      <c r="AC72" s="147"/>
      <c r="AD72" s="147"/>
    </row>
    <row r="73" spans="1:30" s="86" customFormat="1" ht="42.75" x14ac:dyDescent="0.25">
      <c r="A73" s="278" t="s">
        <v>229</v>
      </c>
      <c r="B73" s="279"/>
      <c r="C73" s="280"/>
      <c r="D73" s="88" t="s">
        <v>385</v>
      </c>
      <c r="E73" s="118">
        <v>0.02</v>
      </c>
      <c r="F73" s="110" t="s">
        <v>231</v>
      </c>
      <c r="G73" s="109" t="s">
        <v>38</v>
      </c>
      <c r="H73" s="109" t="s">
        <v>253</v>
      </c>
      <c r="I73" s="109" t="s">
        <v>217</v>
      </c>
      <c r="J73" s="187">
        <v>43101</v>
      </c>
      <c r="K73" s="187">
        <v>43464</v>
      </c>
      <c r="L73" s="90">
        <v>1</v>
      </c>
      <c r="M73" s="109"/>
      <c r="N73" s="190"/>
      <c r="O73" s="90">
        <v>1</v>
      </c>
      <c r="P73" s="109"/>
      <c r="Q73" s="190"/>
      <c r="R73" s="90">
        <v>2</v>
      </c>
      <c r="S73" s="109"/>
      <c r="T73" s="202"/>
      <c r="U73" s="90">
        <v>1</v>
      </c>
      <c r="V73" s="109"/>
      <c r="W73" s="190"/>
      <c r="X73" s="83">
        <f t="shared" ref="X73" si="27">+SUM(L73,O73,R73,U73)</f>
        <v>5</v>
      </c>
      <c r="Y73" s="83">
        <f t="shared" ref="Y73" si="28">+SUM(M73,P73,S73,V73)</f>
        <v>0</v>
      </c>
      <c r="Z73" s="85">
        <f>IFERROR(Y73/X73,"")</f>
        <v>0</v>
      </c>
      <c r="AA73" s="91"/>
      <c r="AC73" s="147"/>
      <c r="AD73" s="147"/>
    </row>
    <row r="74" spans="1:30" s="86" customFormat="1" ht="28.5" x14ac:dyDescent="0.25">
      <c r="A74" s="278" t="s">
        <v>230</v>
      </c>
      <c r="B74" s="279"/>
      <c r="C74" s="280"/>
      <c r="D74" s="88" t="s">
        <v>386</v>
      </c>
      <c r="E74" s="118">
        <v>0.02</v>
      </c>
      <c r="F74" s="110" t="s">
        <v>232</v>
      </c>
      <c r="G74" s="109" t="s">
        <v>38</v>
      </c>
      <c r="H74" s="109" t="s">
        <v>233</v>
      </c>
      <c r="I74" s="109" t="s">
        <v>228</v>
      </c>
      <c r="J74" s="187">
        <v>43101</v>
      </c>
      <c r="K74" s="187">
        <v>43464</v>
      </c>
      <c r="L74" s="90">
        <v>45</v>
      </c>
      <c r="M74" s="109"/>
      <c r="N74" s="190"/>
      <c r="O74" s="90">
        <v>45</v>
      </c>
      <c r="P74" s="109"/>
      <c r="Q74" s="190"/>
      <c r="R74" s="90">
        <v>120</v>
      </c>
      <c r="S74" s="109"/>
      <c r="T74" s="202"/>
      <c r="U74" s="90">
        <v>90</v>
      </c>
      <c r="V74" s="109"/>
      <c r="W74" s="190"/>
      <c r="X74" s="165">
        <f t="shared" ref="X74:X75" si="29">+SUM(L74,O74,R74,U74)</f>
        <v>300</v>
      </c>
      <c r="Y74" s="165">
        <f t="shared" ref="Y74:Y75" si="30">+SUM(M74,P74,S74,V74)</f>
        <v>0</v>
      </c>
      <c r="Z74" s="85">
        <f>IFERROR(Y74/X74,"")</f>
        <v>0</v>
      </c>
      <c r="AA74" s="91"/>
      <c r="AC74" s="147"/>
      <c r="AD74" s="147"/>
    </row>
    <row r="75" spans="1:30" s="86" customFormat="1" ht="42.75" x14ac:dyDescent="0.25">
      <c r="A75" s="298" t="s">
        <v>353</v>
      </c>
      <c r="B75" s="298"/>
      <c r="C75" s="298"/>
      <c r="D75" s="88" t="s">
        <v>387</v>
      </c>
      <c r="E75" s="118">
        <v>0.02</v>
      </c>
      <c r="F75" s="110" t="s">
        <v>354</v>
      </c>
      <c r="G75" s="109" t="s">
        <v>38</v>
      </c>
      <c r="H75" s="109" t="s">
        <v>233</v>
      </c>
      <c r="I75" s="109" t="s">
        <v>228</v>
      </c>
      <c r="J75" s="187">
        <v>43101</v>
      </c>
      <c r="K75" s="187">
        <v>43464</v>
      </c>
      <c r="L75" s="90">
        <v>3</v>
      </c>
      <c r="M75" s="109"/>
      <c r="N75" s="190"/>
      <c r="O75" s="90">
        <v>12</v>
      </c>
      <c r="P75" s="109"/>
      <c r="Q75" s="190"/>
      <c r="R75" s="90">
        <v>25</v>
      </c>
      <c r="S75" s="109"/>
      <c r="T75" s="202"/>
      <c r="U75" s="90">
        <v>5</v>
      </c>
      <c r="V75" s="109"/>
      <c r="W75" s="190"/>
      <c r="X75" s="83">
        <f t="shared" si="29"/>
        <v>45</v>
      </c>
      <c r="Y75" s="83">
        <f t="shared" si="30"/>
        <v>0</v>
      </c>
      <c r="Z75" s="85">
        <f>IFERROR(Y75/X75,"")</f>
        <v>0</v>
      </c>
      <c r="AA75" s="149"/>
      <c r="AC75" s="147"/>
      <c r="AD75" s="147"/>
    </row>
    <row r="76" spans="1:30" s="81" customFormat="1" x14ac:dyDescent="0.25">
      <c r="A76" s="79"/>
      <c r="B76" s="79"/>
      <c r="C76" s="79"/>
      <c r="D76" s="79"/>
      <c r="E76" s="79"/>
      <c r="F76" s="79"/>
      <c r="G76" s="79"/>
      <c r="H76" s="79"/>
      <c r="I76" s="79"/>
      <c r="J76" s="79"/>
      <c r="K76" s="80"/>
      <c r="P76" s="82"/>
      <c r="Q76" s="82"/>
      <c r="R76" s="82"/>
      <c r="S76" s="82"/>
      <c r="T76" s="82"/>
      <c r="U76" s="82"/>
      <c r="V76" s="82"/>
      <c r="W76" s="82"/>
      <c r="X76" s="82"/>
      <c r="Y76" s="82"/>
      <c r="Z76" s="82"/>
      <c r="AA76" s="172">
        <f>+SUMPRODUCT(Z73:Z75,E73:E75)</f>
        <v>0</v>
      </c>
      <c r="AC76" s="147"/>
      <c r="AD76" s="147"/>
    </row>
    <row r="77" spans="1:30" s="81" customFormat="1" x14ac:dyDescent="0.25">
      <c r="A77" s="299" t="s">
        <v>145</v>
      </c>
      <c r="B77" s="300"/>
      <c r="C77" s="304" t="str">
        <f>+O14</f>
        <v>Mediante la consolidación de actividades que promuevan la activación, reconocimiento, valoración y apropiación del patrimonio cultural de la ciudad, para integrarlo a la dinámica urbana de Bogotá.</v>
      </c>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6"/>
      <c r="AC77" s="147"/>
      <c r="AD77" s="147"/>
    </row>
    <row r="78" spans="1:30" s="81" customFormat="1" ht="15.75" customHeight="1" x14ac:dyDescent="0.25">
      <c r="A78" s="290" t="s">
        <v>16</v>
      </c>
      <c r="B78" s="291"/>
      <c r="C78" s="292"/>
      <c r="D78" s="285" t="s">
        <v>202</v>
      </c>
      <c r="E78" s="285" t="s">
        <v>24</v>
      </c>
      <c r="F78" s="285" t="s">
        <v>191</v>
      </c>
      <c r="G78" s="285" t="s">
        <v>203</v>
      </c>
      <c r="H78" s="283" t="s">
        <v>17</v>
      </c>
      <c r="I78" s="285" t="s">
        <v>23</v>
      </c>
      <c r="J78" s="288" t="s">
        <v>18</v>
      </c>
      <c r="K78" s="289"/>
      <c r="L78" s="282" t="s">
        <v>196</v>
      </c>
      <c r="M78" s="282"/>
      <c r="N78" s="282"/>
      <c r="O78" s="282"/>
      <c r="P78" s="282"/>
      <c r="Q78" s="282"/>
      <c r="R78" s="282"/>
      <c r="S78" s="282"/>
      <c r="T78" s="282"/>
      <c r="U78" s="282"/>
      <c r="V78" s="282"/>
      <c r="W78" s="282"/>
      <c r="X78" s="283" t="s">
        <v>8</v>
      </c>
      <c r="Y78" s="283"/>
      <c r="Z78" s="283"/>
      <c r="AA78" s="281" t="s">
        <v>215</v>
      </c>
      <c r="AC78" s="147"/>
      <c r="AD78" s="147"/>
    </row>
    <row r="79" spans="1:30" s="81" customFormat="1" x14ac:dyDescent="0.25">
      <c r="A79" s="293"/>
      <c r="B79" s="294"/>
      <c r="C79" s="295"/>
      <c r="D79" s="286"/>
      <c r="E79" s="286"/>
      <c r="F79" s="286"/>
      <c r="G79" s="286"/>
      <c r="H79" s="283"/>
      <c r="I79" s="286"/>
      <c r="J79" s="282" t="s">
        <v>19</v>
      </c>
      <c r="K79" s="283" t="s">
        <v>20</v>
      </c>
      <c r="L79" s="283" t="s">
        <v>4</v>
      </c>
      <c r="M79" s="283"/>
      <c r="N79" s="283"/>
      <c r="O79" s="283" t="s">
        <v>5</v>
      </c>
      <c r="P79" s="283"/>
      <c r="Q79" s="283"/>
      <c r="R79" s="283" t="s">
        <v>6</v>
      </c>
      <c r="S79" s="283"/>
      <c r="T79" s="283"/>
      <c r="U79" s="283" t="s">
        <v>7</v>
      </c>
      <c r="V79" s="283"/>
      <c r="W79" s="283"/>
      <c r="X79" s="283"/>
      <c r="Y79" s="283"/>
      <c r="Z79" s="283"/>
      <c r="AA79" s="281"/>
      <c r="AC79" s="147"/>
      <c r="AD79" s="147"/>
    </row>
    <row r="80" spans="1:30" s="81" customFormat="1" ht="30" x14ac:dyDescent="0.25">
      <c r="A80" s="293"/>
      <c r="B80" s="294"/>
      <c r="C80" s="295"/>
      <c r="D80" s="287"/>
      <c r="E80" s="287"/>
      <c r="F80" s="287"/>
      <c r="G80" s="287"/>
      <c r="H80" s="283"/>
      <c r="I80" s="287"/>
      <c r="J80" s="282"/>
      <c r="K80" s="283"/>
      <c r="L80" s="99" t="s">
        <v>193</v>
      </c>
      <c r="M80" s="99" t="s">
        <v>194</v>
      </c>
      <c r="N80" s="99" t="s">
        <v>21</v>
      </c>
      <c r="O80" s="99" t="s">
        <v>193</v>
      </c>
      <c r="P80" s="99" t="s">
        <v>194</v>
      </c>
      <c r="Q80" s="99" t="s">
        <v>21</v>
      </c>
      <c r="R80" s="99" t="s">
        <v>193</v>
      </c>
      <c r="S80" s="99" t="s">
        <v>194</v>
      </c>
      <c r="T80" s="99" t="s">
        <v>21</v>
      </c>
      <c r="U80" s="99" t="s">
        <v>193</v>
      </c>
      <c r="V80" s="99" t="s">
        <v>194</v>
      </c>
      <c r="W80" s="99" t="s">
        <v>21</v>
      </c>
      <c r="X80" s="99" t="s">
        <v>193</v>
      </c>
      <c r="Y80" s="100" t="s">
        <v>194</v>
      </c>
      <c r="Z80" s="100" t="s">
        <v>192</v>
      </c>
      <c r="AA80" s="84" t="s">
        <v>11</v>
      </c>
      <c r="AC80" s="147"/>
      <c r="AD80" s="147"/>
    </row>
    <row r="81" spans="1:30" s="81" customFormat="1" ht="28.5" x14ac:dyDescent="0.25">
      <c r="A81" s="278" t="s">
        <v>245</v>
      </c>
      <c r="B81" s="279"/>
      <c r="C81" s="280"/>
      <c r="D81" s="148" t="s">
        <v>398</v>
      </c>
      <c r="E81" s="112">
        <v>0.1</v>
      </c>
      <c r="F81" s="109" t="s">
        <v>246</v>
      </c>
      <c r="G81" s="109" t="s">
        <v>38</v>
      </c>
      <c r="H81" s="109" t="s">
        <v>399</v>
      </c>
      <c r="I81" s="109" t="s">
        <v>400</v>
      </c>
      <c r="J81" s="187">
        <v>43191</v>
      </c>
      <c r="K81" s="187">
        <v>43464</v>
      </c>
      <c r="L81" s="90">
        <v>0</v>
      </c>
      <c r="M81" s="109"/>
      <c r="N81" s="190"/>
      <c r="O81" s="90">
        <v>16</v>
      </c>
      <c r="P81" s="109"/>
      <c r="Q81" s="190"/>
      <c r="R81" s="90">
        <v>4</v>
      </c>
      <c r="S81" s="109"/>
      <c r="T81" s="202"/>
      <c r="U81" s="90">
        <v>20</v>
      </c>
      <c r="V81" s="109"/>
      <c r="W81" s="190"/>
      <c r="X81" s="83">
        <f t="shared" ref="X81:X82" si="31">+SUM(L81,O81,R81,U81)</f>
        <v>40</v>
      </c>
      <c r="Y81" s="83">
        <f t="shared" ref="Y81:Y82" si="32">+SUM(M81,P81,S81,V81)</f>
        <v>0</v>
      </c>
      <c r="Z81" s="85">
        <f>IFERROR(Y81/X81,"")</f>
        <v>0</v>
      </c>
      <c r="AA81" s="91"/>
      <c r="AC81" s="147"/>
      <c r="AD81" s="147"/>
    </row>
    <row r="82" spans="1:30" s="81" customFormat="1" ht="28.5" x14ac:dyDescent="0.25">
      <c r="A82" s="298" t="s">
        <v>388</v>
      </c>
      <c r="B82" s="298"/>
      <c r="C82" s="298"/>
      <c r="D82" s="88" t="s">
        <v>401</v>
      </c>
      <c r="E82" s="112">
        <v>0.05</v>
      </c>
      <c r="F82" s="87" t="s">
        <v>402</v>
      </c>
      <c r="G82" s="87" t="s">
        <v>38</v>
      </c>
      <c r="H82" s="111" t="s">
        <v>384</v>
      </c>
      <c r="I82" s="87" t="s">
        <v>403</v>
      </c>
      <c r="J82" s="187">
        <v>43101</v>
      </c>
      <c r="K82" s="187">
        <v>43464</v>
      </c>
      <c r="L82" s="90">
        <v>1</v>
      </c>
      <c r="M82" s="87"/>
      <c r="N82" s="190"/>
      <c r="O82" s="90">
        <v>1</v>
      </c>
      <c r="P82" s="87"/>
      <c r="Q82" s="190"/>
      <c r="R82" s="90">
        <v>1</v>
      </c>
      <c r="S82" s="87"/>
      <c r="T82" s="190"/>
      <c r="U82" s="90">
        <v>1</v>
      </c>
      <c r="V82" s="87"/>
      <c r="W82" s="190"/>
      <c r="X82" s="83">
        <f t="shared" si="31"/>
        <v>4</v>
      </c>
      <c r="Y82" s="83">
        <f t="shared" si="32"/>
        <v>0</v>
      </c>
      <c r="Z82" s="85">
        <f>IFERROR(Y82/X82,"")</f>
        <v>0</v>
      </c>
      <c r="AA82" s="91"/>
      <c r="AC82" s="147"/>
      <c r="AD82" s="147"/>
    </row>
    <row r="83" spans="1:30" s="81" customFormat="1" x14ac:dyDescent="0.25">
      <c r="A83" s="79"/>
      <c r="B83" s="79"/>
      <c r="C83" s="79"/>
      <c r="D83" s="79"/>
      <c r="E83" s="79"/>
      <c r="F83" s="79"/>
      <c r="G83" s="79"/>
      <c r="H83" s="79"/>
      <c r="I83" s="79"/>
      <c r="J83" s="79"/>
      <c r="K83" s="80"/>
      <c r="P83" s="82"/>
      <c r="Q83" s="82"/>
      <c r="R83" s="82"/>
      <c r="S83" s="82"/>
      <c r="T83" s="82"/>
      <c r="U83" s="82"/>
      <c r="V83" s="82"/>
      <c r="W83" s="82"/>
      <c r="X83" s="82"/>
      <c r="Y83" s="82"/>
      <c r="Z83" s="82"/>
      <c r="AA83" s="172">
        <f>+SUMPRODUCT(Z81:Z82,E81:E82)</f>
        <v>0</v>
      </c>
      <c r="AC83" s="147"/>
      <c r="AD83" s="147"/>
    </row>
    <row r="84" spans="1:30" s="81" customFormat="1" x14ac:dyDescent="0.25">
      <c r="A84" s="299" t="s">
        <v>145</v>
      </c>
      <c r="B84" s="300"/>
      <c r="C84" s="304" t="str">
        <f>+O15</f>
        <v>Mediante la implementación de acciones para comunicar contenidos sobre el patrimonio cultural en los medios de comunicación convencionales y alternativos, nacionales, distritales y locales.</v>
      </c>
      <c r="D84" s="305"/>
      <c r="E84" s="305"/>
      <c r="F84" s="305"/>
      <c r="G84" s="305"/>
      <c r="H84" s="305"/>
      <c r="I84" s="305"/>
      <c r="J84" s="305"/>
      <c r="K84" s="305"/>
      <c r="L84" s="305"/>
      <c r="M84" s="305"/>
      <c r="N84" s="305"/>
      <c r="O84" s="305"/>
      <c r="P84" s="305"/>
      <c r="Q84" s="305"/>
      <c r="R84" s="305"/>
      <c r="S84" s="305"/>
      <c r="T84" s="305"/>
      <c r="U84" s="305"/>
      <c r="V84" s="305"/>
      <c r="W84" s="305"/>
      <c r="X84" s="305"/>
      <c r="Y84" s="305"/>
      <c r="Z84" s="305"/>
      <c r="AA84" s="306"/>
      <c r="AC84" s="147"/>
      <c r="AD84" s="147"/>
    </row>
    <row r="85" spans="1:30" s="81" customFormat="1" ht="15.75" customHeight="1" x14ac:dyDescent="0.25">
      <c r="A85" s="290" t="s">
        <v>16</v>
      </c>
      <c r="B85" s="291"/>
      <c r="C85" s="292"/>
      <c r="D85" s="285" t="s">
        <v>202</v>
      </c>
      <c r="E85" s="285" t="s">
        <v>24</v>
      </c>
      <c r="F85" s="285" t="s">
        <v>191</v>
      </c>
      <c r="G85" s="285" t="s">
        <v>203</v>
      </c>
      <c r="H85" s="283" t="s">
        <v>17</v>
      </c>
      <c r="I85" s="285" t="s">
        <v>23</v>
      </c>
      <c r="J85" s="288" t="s">
        <v>18</v>
      </c>
      <c r="K85" s="289"/>
      <c r="L85" s="282" t="s">
        <v>196</v>
      </c>
      <c r="M85" s="282"/>
      <c r="N85" s="282"/>
      <c r="O85" s="282"/>
      <c r="P85" s="282"/>
      <c r="Q85" s="282"/>
      <c r="R85" s="282"/>
      <c r="S85" s="282"/>
      <c r="T85" s="282"/>
      <c r="U85" s="282"/>
      <c r="V85" s="282"/>
      <c r="W85" s="282"/>
      <c r="X85" s="283" t="s">
        <v>8</v>
      </c>
      <c r="Y85" s="283"/>
      <c r="Z85" s="283"/>
      <c r="AA85" s="281" t="s">
        <v>215</v>
      </c>
      <c r="AC85" s="147"/>
      <c r="AD85" s="147"/>
    </row>
    <row r="86" spans="1:30" s="81" customFormat="1" x14ac:dyDescent="0.25">
      <c r="A86" s="293"/>
      <c r="B86" s="294"/>
      <c r="C86" s="295"/>
      <c r="D86" s="286"/>
      <c r="E86" s="286"/>
      <c r="F86" s="286"/>
      <c r="G86" s="286"/>
      <c r="H86" s="283"/>
      <c r="I86" s="286"/>
      <c r="J86" s="282" t="s">
        <v>19</v>
      </c>
      <c r="K86" s="283" t="s">
        <v>20</v>
      </c>
      <c r="L86" s="283" t="s">
        <v>4</v>
      </c>
      <c r="M86" s="283"/>
      <c r="N86" s="283"/>
      <c r="O86" s="283" t="s">
        <v>5</v>
      </c>
      <c r="P86" s="283"/>
      <c r="Q86" s="283"/>
      <c r="R86" s="283" t="s">
        <v>6</v>
      </c>
      <c r="S86" s="283"/>
      <c r="T86" s="283"/>
      <c r="U86" s="283" t="s">
        <v>7</v>
      </c>
      <c r="V86" s="283"/>
      <c r="W86" s="283"/>
      <c r="X86" s="283"/>
      <c r="Y86" s="283"/>
      <c r="Z86" s="283"/>
      <c r="AA86" s="281"/>
      <c r="AC86" s="147"/>
      <c r="AD86" s="147"/>
    </row>
    <row r="87" spans="1:30" s="81" customFormat="1" ht="30" x14ac:dyDescent="0.25">
      <c r="A87" s="293"/>
      <c r="B87" s="294"/>
      <c r="C87" s="295"/>
      <c r="D87" s="287"/>
      <c r="E87" s="287"/>
      <c r="F87" s="287"/>
      <c r="G87" s="287"/>
      <c r="H87" s="283"/>
      <c r="I87" s="287"/>
      <c r="J87" s="282"/>
      <c r="K87" s="283"/>
      <c r="L87" s="99" t="s">
        <v>193</v>
      </c>
      <c r="M87" s="99" t="s">
        <v>194</v>
      </c>
      <c r="N87" s="99" t="s">
        <v>21</v>
      </c>
      <c r="O87" s="99" t="s">
        <v>193</v>
      </c>
      <c r="P87" s="99" t="s">
        <v>194</v>
      </c>
      <c r="Q87" s="99" t="s">
        <v>21</v>
      </c>
      <c r="R87" s="99" t="s">
        <v>193</v>
      </c>
      <c r="S87" s="99" t="s">
        <v>194</v>
      </c>
      <c r="T87" s="99" t="s">
        <v>21</v>
      </c>
      <c r="U87" s="99" t="s">
        <v>193</v>
      </c>
      <c r="V87" s="99" t="s">
        <v>194</v>
      </c>
      <c r="W87" s="99" t="s">
        <v>21</v>
      </c>
      <c r="X87" s="99" t="s">
        <v>193</v>
      </c>
      <c r="Y87" s="100" t="s">
        <v>194</v>
      </c>
      <c r="Z87" s="100" t="s">
        <v>192</v>
      </c>
      <c r="AA87" s="84" t="s">
        <v>11</v>
      </c>
      <c r="AC87" s="147"/>
      <c r="AD87" s="147"/>
    </row>
    <row r="88" spans="1:30" s="114" customFormat="1" ht="42.75" x14ac:dyDescent="0.25">
      <c r="A88" s="298" t="s">
        <v>235</v>
      </c>
      <c r="B88" s="298"/>
      <c r="C88" s="298"/>
      <c r="D88" s="148" t="s">
        <v>389</v>
      </c>
      <c r="E88" s="118">
        <v>0.05</v>
      </c>
      <c r="F88" s="115" t="s">
        <v>236</v>
      </c>
      <c r="G88" s="115" t="s">
        <v>47</v>
      </c>
      <c r="H88" s="115" t="s">
        <v>239</v>
      </c>
      <c r="I88" s="115" t="s">
        <v>237</v>
      </c>
      <c r="J88" s="187">
        <v>43101</v>
      </c>
      <c r="K88" s="187">
        <v>43464</v>
      </c>
      <c r="L88" s="90">
        <v>18</v>
      </c>
      <c r="M88" s="177"/>
      <c r="N88" s="190"/>
      <c r="O88" s="90">
        <v>18</v>
      </c>
      <c r="P88" s="115"/>
      <c r="Q88" s="190"/>
      <c r="R88" s="90">
        <v>18</v>
      </c>
      <c r="S88" s="115"/>
      <c r="T88" s="202"/>
      <c r="U88" s="90">
        <v>18</v>
      </c>
      <c r="V88" s="115"/>
      <c r="W88" s="202"/>
      <c r="X88" s="83">
        <f t="shared" ref="X88:X91" si="33">+SUM(L88,O88,R88,U88)</f>
        <v>72</v>
      </c>
      <c r="Y88" s="83">
        <f t="shared" ref="Y88:Y91" si="34">+SUM(M88,P88,S88,V88)</f>
        <v>0</v>
      </c>
      <c r="Z88" s="113">
        <f>IFERROR(Y88/X88,"")</f>
        <v>0</v>
      </c>
      <c r="AA88" s="191"/>
      <c r="AC88" s="147"/>
      <c r="AD88" s="147"/>
    </row>
    <row r="89" spans="1:30" s="114" customFormat="1" ht="28.5" x14ac:dyDescent="0.25">
      <c r="A89" s="284" t="s">
        <v>242</v>
      </c>
      <c r="B89" s="284"/>
      <c r="C89" s="284"/>
      <c r="D89" s="148" t="s">
        <v>391</v>
      </c>
      <c r="E89" s="118">
        <v>0.05</v>
      </c>
      <c r="F89" s="115" t="s">
        <v>241</v>
      </c>
      <c r="G89" s="115" t="s">
        <v>38</v>
      </c>
      <c r="H89" s="115" t="s">
        <v>390</v>
      </c>
      <c r="I89" s="115" t="s">
        <v>240</v>
      </c>
      <c r="J89" s="187">
        <v>43191</v>
      </c>
      <c r="K89" s="187">
        <v>43464</v>
      </c>
      <c r="L89" s="90">
        <v>0</v>
      </c>
      <c r="M89" s="177"/>
      <c r="N89" s="190"/>
      <c r="O89" s="90">
        <v>3</v>
      </c>
      <c r="P89" s="115"/>
      <c r="Q89" s="190"/>
      <c r="R89" s="90">
        <v>3</v>
      </c>
      <c r="S89" s="115"/>
      <c r="T89" s="190"/>
      <c r="U89" s="90">
        <v>3</v>
      </c>
      <c r="V89" s="177"/>
      <c r="W89" s="190"/>
      <c r="X89" s="83">
        <f t="shared" si="33"/>
        <v>9</v>
      </c>
      <c r="Y89" s="83">
        <f t="shared" si="34"/>
        <v>0</v>
      </c>
      <c r="Z89" s="113">
        <f>IFERROR(Y89/X89,"")</f>
        <v>0</v>
      </c>
      <c r="AA89" s="191"/>
      <c r="AC89" s="147"/>
      <c r="AD89" s="147"/>
    </row>
    <row r="90" spans="1:30" s="114" customFormat="1" ht="28.5" x14ac:dyDescent="0.25">
      <c r="A90" s="284" t="s">
        <v>243</v>
      </c>
      <c r="B90" s="284"/>
      <c r="C90" s="284"/>
      <c r="D90" s="88" t="s">
        <v>404</v>
      </c>
      <c r="E90" s="118">
        <v>0.03</v>
      </c>
      <c r="F90" s="115" t="s">
        <v>244</v>
      </c>
      <c r="G90" s="115" t="s">
        <v>38</v>
      </c>
      <c r="H90" s="115" t="s">
        <v>238</v>
      </c>
      <c r="I90" s="115" t="s">
        <v>240</v>
      </c>
      <c r="J90" s="187">
        <v>43101</v>
      </c>
      <c r="K90" s="187">
        <v>43464</v>
      </c>
      <c r="L90" s="90">
        <v>1</v>
      </c>
      <c r="M90" s="177"/>
      <c r="N90" s="202"/>
      <c r="O90" s="90">
        <v>3</v>
      </c>
      <c r="P90" s="115"/>
      <c r="Q90" s="190"/>
      <c r="R90" s="90">
        <v>3</v>
      </c>
      <c r="S90" s="115"/>
      <c r="T90" s="190"/>
      <c r="U90" s="90">
        <v>2</v>
      </c>
      <c r="V90" s="177"/>
      <c r="W90" s="190"/>
      <c r="X90" s="83">
        <f t="shared" ref="X90" si="35">+SUM(L90,O90,R90,U90)</f>
        <v>9</v>
      </c>
      <c r="Y90" s="83">
        <f t="shared" ref="Y90" si="36">+SUM(M90,P90,S90,V90)</f>
        <v>0</v>
      </c>
      <c r="Z90" s="113">
        <f>IFERROR(Y90/X90,"")</f>
        <v>0</v>
      </c>
      <c r="AA90" s="191"/>
      <c r="AC90" s="147"/>
      <c r="AD90" s="147"/>
    </row>
    <row r="91" spans="1:30" s="114" customFormat="1" ht="28.5" x14ac:dyDescent="0.25">
      <c r="A91" s="284" t="s">
        <v>355</v>
      </c>
      <c r="B91" s="284"/>
      <c r="C91" s="284"/>
      <c r="D91" s="148" t="s">
        <v>405</v>
      </c>
      <c r="E91" s="118">
        <v>0.02</v>
      </c>
      <c r="F91" s="115" t="s">
        <v>250</v>
      </c>
      <c r="G91" s="115" t="s">
        <v>38</v>
      </c>
      <c r="H91" s="115" t="s">
        <v>397</v>
      </c>
      <c r="I91" s="115" t="s">
        <v>251</v>
      </c>
      <c r="J91" s="187">
        <v>43101</v>
      </c>
      <c r="K91" s="187">
        <v>43464</v>
      </c>
      <c r="L91" s="90">
        <v>20</v>
      </c>
      <c r="M91" s="177"/>
      <c r="N91" s="203"/>
      <c r="O91" s="90">
        <v>30</v>
      </c>
      <c r="P91" s="115"/>
      <c r="Q91" s="195"/>
      <c r="R91" s="90">
        <v>30</v>
      </c>
      <c r="S91" s="115"/>
      <c r="T91" s="190"/>
      <c r="U91" s="90">
        <v>20</v>
      </c>
      <c r="V91" s="177"/>
      <c r="W91" s="190"/>
      <c r="X91" s="83">
        <f t="shared" si="33"/>
        <v>100</v>
      </c>
      <c r="Y91" s="83">
        <f t="shared" si="34"/>
        <v>0</v>
      </c>
      <c r="Z91" s="113">
        <f>IFERROR(Y91/X91,"")</f>
        <v>0</v>
      </c>
      <c r="AA91" s="196"/>
      <c r="AC91" s="147"/>
      <c r="AD91" s="147"/>
    </row>
    <row r="92" spans="1:30" s="81" customFormat="1" x14ac:dyDescent="0.25">
      <c r="A92" s="79"/>
      <c r="B92" s="79"/>
      <c r="C92" s="79"/>
      <c r="D92" s="79"/>
      <c r="E92" s="79"/>
      <c r="F92" s="79"/>
      <c r="G92" s="79"/>
      <c r="H92" s="79"/>
      <c r="I92" s="79"/>
      <c r="J92" s="79"/>
      <c r="K92" s="80"/>
      <c r="P92" s="82"/>
      <c r="Q92" s="82"/>
      <c r="R92" s="82"/>
      <c r="S92" s="82"/>
      <c r="T92" s="82"/>
      <c r="U92" s="82"/>
      <c r="V92" s="82"/>
      <c r="W92" s="82"/>
      <c r="X92" s="82"/>
      <c r="Y92" s="82"/>
      <c r="Z92" s="82"/>
      <c r="AA92" s="172">
        <f>+SUMPRODUCT(Z88:Z91,E88:E91)</f>
        <v>0</v>
      </c>
      <c r="AC92" s="147"/>
      <c r="AD92" s="147"/>
    </row>
    <row r="93" spans="1:30" s="81" customFormat="1" x14ac:dyDescent="0.25">
      <c r="A93" s="299" t="s">
        <v>145</v>
      </c>
      <c r="B93" s="300"/>
      <c r="C93" s="304" t="str">
        <f>+C18</f>
        <v>Mediante acciones de mejora y sostenibilidad del Sistema Integrado de Gestión.</v>
      </c>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6"/>
      <c r="AC93" s="147"/>
      <c r="AD93" s="147"/>
    </row>
    <row r="94" spans="1:30" s="81" customFormat="1" ht="15.75" customHeight="1" x14ac:dyDescent="0.25">
      <c r="A94" s="290" t="s">
        <v>16</v>
      </c>
      <c r="B94" s="291"/>
      <c r="C94" s="292"/>
      <c r="D94" s="285" t="s">
        <v>202</v>
      </c>
      <c r="E94" s="285" t="s">
        <v>24</v>
      </c>
      <c r="F94" s="285" t="s">
        <v>191</v>
      </c>
      <c r="G94" s="285" t="s">
        <v>203</v>
      </c>
      <c r="H94" s="283" t="s">
        <v>17</v>
      </c>
      <c r="I94" s="285" t="s">
        <v>23</v>
      </c>
      <c r="J94" s="288" t="s">
        <v>18</v>
      </c>
      <c r="K94" s="289"/>
      <c r="L94" s="282" t="s">
        <v>196</v>
      </c>
      <c r="M94" s="282"/>
      <c r="N94" s="282"/>
      <c r="O94" s="282"/>
      <c r="P94" s="282"/>
      <c r="Q94" s="282"/>
      <c r="R94" s="282"/>
      <c r="S94" s="282"/>
      <c r="T94" s="282"/>
      <c r="U94" s="282"/>
      <c r="V94" s="282"/>
      <c r="W94" s="282"/>
      <c r="X94" s="283" t="s">
        <v>8</v>
      </c>
      <c r="Y94" s="283"/>
      <c r="Z94" s="283"/>
      <c r="AA94" s="281" t="s">
        <v>215</v>
      </c>
      <c r="AC94" s="147"/>
      <c r="AD94" s="147"/>
    </row>
    <row r="95" spans="1:30" s="81" customFormat="1" x14ac:dyDescent="0.25">
      <c r="A95" s="293"/>
      <c r="B95" s="294"/>
      <c r="C95" s="295"/>
      <c r="D95" s="286"/>
      <c r="E95" s="286"/>
      <c r="F95" s="286"/>
      <c r="G95" s="286"/>
      <c r="H95" s="283"/>
      <c r="I95" s="286"/>
      <c r="J95" s="282" t="s">
        <v>19</v>
      </c>
      <c r="K95" s="283" t="s">
        <v>20</v>
      </c>
      <c r="L95" s="283" t="s">
        <v>4</v>
      </c>
      <c r="M95" s="283"/>
      <c r="N95" s="283"/>
      <c r="O95" s="283" t="s">
        <v>5</v>
      </c>
      <c r="P95" s="283"/>
      <c r="Q95" s="283"/>
      <c r="R95" s="283" t="s">
        <v>6</v>
      </c>
      <c r="S95" s="283"/>
      <c r="T95" s="283"/>
      <c r="U95" s="283" t="s">
        <v>7</v>
      </c>
      <c r="V95" s="283"/>
      <c r="W95" s="283"/>
      <c r="X95" s="283"/>
      <c r="Y95" s="283"/>
      <c r="Z95" s="283"/>
      <c r="AA95" s="281"/>
      <c r="AC95" s="147"/>
      <c r="AD95" s="147"/>
    </row>
    <row r="96" spans="1:30" s="81" customFormat="1" ht="30" x14ac:dyDescent="0.25">
      <c r="A96" s="293"/>
      <c r="B96" s="294"/>
      <c r="C96" s="295"/>
      <c r="D96" s="287"/>
      <c r="E96" s="287"/>
      <c r="F96" s="287"/>
      <c r="G96" s="287"/>
      <c r="H96" s="283"/>
      <c r="I96" s="287"/>
      <c r="J96" s="282"/>
      <c r="K96" s="283"/>
      <c r="L96" s="99" t="s">
        <v>193</v>
      </c>
      <c r="M96" s="99" t="s">
        <v>194</v>
      </c>
      <c r="N96" s="99" t="s">
        <v>21</v>
      </c>
      <c r="O96" s="99" t="s">
        <v>193</v>
      </c>
      <c r="P96" s="99" t="s">
        <v>194</v>
      </c>
      <c r="Q96" s="99" t="s">
        <v>21</v>
      </c>
      <c r="R96" s="99" t="s">
        <v>193</v>
      </c>
      <c r="S96" s="99" t="s">
        <v>194</v>
      </c>
      <c r="T96" s="99" t="s">
        <v>21</v>
      </c>
      <c r="U96" s="99" t="s">
        <v>193</v>
      </c>
      <c r="V96" s="99" t="s">
        <v>194</v>
      </c>
      <c r="W96" s="99" t="s">
        <v>21</v>
      </c>
      <c r="X96" s="99" t="s">
        <v>193</v>
      </c>
      <c r="Y96" s="100" t="s">
        <v>194</v>
      </c>
      <c r="Z96" s="100" t="s">
        <v>192</v>
      </c>
      <c r="AA96" s="84" t="s">
        <v>11</v>
      </c>
      <c r="AC96" s="147"/>
      <c r="AD96" s="147"/>
    </row>
    <row r="97" spans="1:30" s="81" customFormat="1" ht="44.25" customHeight="1" x14ac:dyDescent="0.25">
      <c r="A97" s="298" t="s">
        <v>406</v>
      </c>
      <c r="B97" s="298"/>
      <c r="C97" s="298"/>
      <c r="D97" s="148" t="s">
        <v>407</v>
      </c>
      <c r="E97" s="151">
        <v>0.03</v>
      </c>
      <c r="F97" s="184" t="s">
        <v>408</v>
      </c>
      <c r="G97" s="184" t="s">
        <v>264</v>
      </c>
      <c r="H97" s="184" t="s">
        <v>296</v>
      </c>
      <c r="I97" s="184" t="s">
        <v>291</v>
      </c>
      <c r="J97" s="187">
        <v>42826</v>
      </c>
      <c r="K97" s="187">
        <v>43099</v>
      </c>
      <c r="L97" s="186">
        <v>0</v>
      </c>
      <c r="M97" s="186">
        <v>0</v>
      </c>
      <c r="N97" s="185"/>
      <c r="O97" s="186">
        <v>0.5</v>
      </c>
      <c r="P97" s="186"/>
      <c r="Q97" s="190"/>
      <c r="R97" s="186">
        <v>0.5</v>
      </c>
      <c r="S97" s="186"/>
      <c r="T97" s="190"/>
      <c r="U97" s="186">
        <v>0</v>
      </c>
      <c r="V97" s="186"/>
      <c r="W97" s="190"/>
      <c r="X97" s="186">
        <f t="shared" ref="X97:X98" si="37">+SUM(L97,O97,R97,U97)</f>
        <v>1</v>
      </c>
      <c r="Y97" s="186">
        <f t="shared" ref="Y97:Y98" si="38">+SUM(M97,P97,S97,V97)</f>
        <v>0</v>
      </c>
      <c r="Z97" s="85">
        <f>IFERROR(Y97/X97,"")</f>
        <v>0</v>
      </c>
      <c r="AA97" s="91"/>
      <c r="AC97" s="147"/>
      <c r="AD97" s="147"/>
    </row>
    <row r="98" spans="1:30" s="81" customFormat="1" ht="28.5" x14ac:dyDescent="0.25">
      <c r="A98" s="298" t="s">
        <v>343</v>
      </c>
      <c r="B98" s="298"/>
      <c r="C98" s="298"/>
      <c r="D98" s="148" t="s">
        <v>344</v>
      </c>
      <c r="E98" s="151">
        <v>0.02</v>
      </c>
      <c r="F98" s="183" t="s">
        <v>345</v>
      </c>
      <c r="G98" s="184" t="s">
        <v>264</v>
      </c>
      <c r="H98" s="184" t="s">
        <v>296</v>
      </c>
      <c r="I98" s="184" t="s">
        <v>291</v>
      </c>
      <c r="J98" s="187">
        <v>42736</v>
      </c>
      <c r="K98" s="187">
        <v>43099</v>
      </c>
      <c r="L98" s="186">
        <v>0.15</v>
      </c>
      <c r="M98" s="186"/>
      <c r="N98" s="190"/>
      <c r="O98" s="186">
        <v>0.3</v>
      </c>
      <c r="P98" s="186"/>
      <c r="Q98" s="190"/>
      <c r="R98" s="186">
        <v>0.3</v>
      </c>
      <c r="S98" s="186"/>
      <c r="T98" s="190"/>
      <c r="U98" s="186">
        <v>0.25</v>
      </c>
      <c r="V98" s="186"/>
      <c r="W98" s="190"/>
      <c r="X98" s="186">
        <f t="shared" si="37"/>
        <v>1</v>
      </c>
      <c r="Y98" s="186">
        <f t="shared" si="38"/>
        <v>0</v>
      </c>
      <c r="Z98" s="85">
        <f>IFERROR(Y98/X98,"")</f>
        <v>0</v>
      </c>
      <c r="AA98" s="91"/>
      <c r="AC98" s="147"/>
      <c r="AD98" s="147"/>
    </row>
    <row r="99" spans="1:30" s="81" customFormat="1" x14ac:dyDescent="0.25">
      <c r="A99" s="79"/>
      <c r="B99" s="79"/>
      <c r="C99" s="79"/>
      <c r="D99" s="79"/>
      <c r="E99" s="79"/>
      <c r="F99" s="79"/>
      <c r="G99" s="79"/>
      <c r="H99" s="79"/>
      <c r="I99" s="79"/>
      <c r="J99" s="79"/>
      <c r="K99" s="80"/>
      <c r="P99" s="82"/>
      <c r="Q99" s="82"/>
      <c r="R99" s="82"/>
      <c r="S99" s="82"/>
      <c r="T99" s="82"/>
      <c r="U99" s="82"/>
      <c r="V99" s="82"/>
      <c r="W99" s="82"/>
      <c r="X99" s="82"/>
      <c r="Y99" s="82"/>
      <c r="Z99" s="82"/>
      <c r="AA99" s="172">
        <f>+SUMPRODUCT(Z97:Z98,E97:E98)</f>
        <v>0</v>
      </c>
      <c r="AC99" s="147"/>
      <c r="AD99" s="147"/>
    </row>
    <row r="100" spans="1:30" s="81" customFormat="1" x14ac:dyDescent="0.25">
      <c r="A100" s="299" t="s">
        <v>145</v>
      </c>
      <c r="B100" s="300"/>
      <c r="C100" s="304" t="str">
        <f>+C19</f>
        <v>Mediante el fortalecimiento de la comunicación interna y el trabajo en equipo.</v>
      </c>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6"/>
      <c r="AC100" s="147"/>
      <c r="AD100" s="147"/>
    </row>
    <row r="101" spans="1:30" s="81" customFormat="1" ht="15.75" customHeight="1" x14ac:dyDescent="0.25">
      <c r="A101" s="290" t="s">
        <v>16</v>
      </c>
      <c r="B101" s="291"/>
      <c r="C101" s="292"/>
      <c r="D101" s="285" t="s">
        <v>202</v>
      </c>
      <c r="E101" s="285" t="s">
        <v>24</v>
      </c>
      <c r="F101" s="285" t="s">
        <v>191</v>
      </c>
      <c r="G101" s="285" t="s">
        <v>203</v>
      </c>
      <c r="H101" s="283" t="s">
        <v>17</v>
      </c>
      <c r="I101" s="285" t="s">
        <v>23</v>
      </c>
      <c r="J101" s="288" t="s">
        <v>18</v>
      </c>
      <c r="K101" s="289"/>
      <c r="L101" s="282" t="s">
        <v>196</v>
      </c>
      <c r="M101" s="282"/>
      <c r="N101" s="282"/>
      <c r="O101" s="282"/>
      <c r="P101" s="282"/>
      <c r="Q101" s="282"/>
      <c r="R101" s="282"/>
      <c r="S101" s="282"/>
      <c r="T101" s="282"/>
      <c r="U101" s="282"/>
      <c r="V101" s="282"/>
      <c r="W101" s="282"/>
      <c r="X101" s="283" t="s">
        <v>8</v>
      </c>
      <c r="Y101" s="283"/>
      <c r="Z101" s="283"/>
      <c r="AA101" s="281" t="s">
        <v>215</v>
      </c>
      <c r="AC101" s="147"/>
      <c r="AD101" s="147"/>
    </row>
    <row r="102" spans="1:30" s="81" customFormat="1" x14ac:dyDescent="0.25">
      <c r="A102" s="293"/>
      <c r="B102" s="294"/>
      <c r="C102" s="295"/>
      <c r="D102" s="286"/>
      <c r="E102" s="286"/>
      <c r="F102" s="286"/>
      <c r="G102" s="286"/>
      <c r="H102" s="283"/>
      <c r="I102" s="286"/>
      <c r="J102" s="282" t="s">
        <v>19</v>
      </c>
      <c r="K102" s="283" t="s">
        <v>20</v>
      </c>
      <c r="L102" s="283" t="s">
        <v>4</v>
      </c>
      <c r="M102" s="283"/>
      <c r="N102" s="283"/>
      <c r="O102" s="283" t="s">
        <v>5</v>
      </c>
      <c r="P102" s="283"/>
      <c r="Q102" s="283"/>
      <c r="R102" s="283" t="s">
        <v>6</v>
      </c>
      <c r="S102" s="283"/>
      <c r="T102" s="283"/>
      <c r="U102" s="283" t="s">
        <v>7</v>
      </c>
      <c r="V102" s="283"/>
      <c r="W102" s="283"/>
      <c r="X102" s="283"/>
      <c r="Y102" s="283"/>
      <c r="Z102" s="283"/>
      <c r="AA102" s="281"/>
      <c r="AC102" s="147"/>
      <c r="AD102" s="147"/>
    </row>
    <row r="103" spans="1:30" s="81" customFormat="1" ht="30" x14ac:dyDescent="0.25">
      <c r="A103" s="293"/>
      <c r="B103" s="294"/>
      <c r="C103" s="295"/>
      <c r="D103" s="287"/>
      <c r="E103" s="287"/>
      <c r="F103" s="287"/>
      <c r="G103" s="287"/>
      <c r="H103" s="283"/>
      <c r="I103" s="287"/>
      <c r="J103" s="282"/>
      <c r="K103" s="283"/>
      <c r="L103" s="99" t="s">
        <v>193</v>
      </c>
      <c r="M103" s="99" t="s">
        <v>194</v>
      </c>
      <c r="N103" s="99" t="s">
        <v>21</v>
      </c>
      <c r="O103" s="99" t="s">
        <v>193</v>
      </c>
      <c r="P103" s="99" t="s">
        <v>194</v>
      </c>
      <c r="Q103" s="99" t="s">
        <v>21</v>
      </c>
      <c r="R103" s="99" t="s">
        <v>193</v>
      </c>
      <c r="S103" s="99" t="s">
        <v>194</v>
      </c>
      <c r="T103" s="99" t="s">
        <v>21</v>
      </c>
      <c r="U103" s="99" t="s">
        <v>193</v>
      </c>
      <c r="V103" s="99" t="s">
        <v>194</v>
      </c>
      <c r="W103" s="99" t="s">
        <v>21</v>
      </c>
      <c r="X103" s="99" t="s">
        <v>193</v>
      </c>
      <c r="Y103" s="100" t="s">
        <v>194</v>
      </c>
      <c r="Z103" s="100" t="s">
        <v>192</v>
      </c>
      <c r="AA103" s="84" t="s">
        <v>11</v>
      </c>
      <c r="AC103" s="147"/>
      <c r="AD103" s="147"/>
    </row>
    <row r="104" spans="1:30" s="81" customFormat="1" ht="28.5" x14ac:dyDescent="0.25">
      <c r="A104" s="354" t="s">
        <v>409</v>
      </c>
      <c r="B104" s="354"/>
      <c r="C104" s="354"/>
      <c r="D104" s="122" t="s">
        <v>410</v>
      </c>
      <c r="E104" s="118">
        <v>0.02</v>
      </c>
      <c r="F104" s="125" t="s">
        <v>262</v>
      </c>
      <c r="G104" s="125" t="s">
        <v>47</v>
      </c>
      <c r="H104" s="87" t="s">
        <v>239</v>
      </c>
      <c r="I104" s="184" t="s">
        <v>237</v>
      </c>
      <c r="J104" s="187">
        <v>42826</v>
      </c>
      <c r="K104" s="187">
        <v>43099</v>
      </c>
      <c r="L104" s="186">
        <v>0.25</v>
      </c>
      <c r="M104" s="186"/>
      <c r="N104" s="87"/>
      <c r="O104" s="186">
        <v>0.75</v>
      </c>
      <c r="P104" s="186"/>
      <c r="Q104" s="184"/>
      <c r="R104" s="186">
        <v>0</v>
      </c>
      <c r="S104" s="186"/>
      <c r="T104" s="184"/>
      <c r="U104" s="186">
        <v>0</v>
      </c>
      <c r="V104" s="186"/>
      <c r="W104" s="190"/>
      <c r="X104" s="186">
        <f t="shared" ref="X104:X105" si="39">+SUM(L104,O104,R104,U104)</f>
        <v>1</v>
      </c>
      <c r="Y104" s="186">
        <f t="shared" ref="Y104:Y105" si="40">+SUM(M104,P104,S104,V104)</f>
        <v>0</v>
      </c>
      <c r="Z104" s="85">
        <f>IFERROR(Y104/X104,"")</f>
        <v>0</v>
      </c>
      <c r="AA104" s="91"/>
      <c r="AC104" s="147"/>
      <c r="AD104" s="147"/>
    </row>
    <row r="105" spans="1:30" s="81" customFormat="1" ht="28.5" x14ac:dyDescent="0.25">
      <c r="A105" s="354" t="s">
        <v>392</v>
      </c>
      <c r="B105" s="354"/>
      <c r="C105" s="354"/>
      <c r="D105" s="122" t="s">
        <v>265</v>
      </c>
      <c r="E105" s="118">
        <v>0.03</v>
      </c>
      <c r="F105" s="125" t="s">
        <v>263</v>
      </c>
      <c r="G105" s="125" t="s">
        <v>47</v>
      </c>
      <c r="H105" s="125" t="s">
        <v>239</v>
      </c>
      <c r="I105" s="184" t="s">
        <v>237</v>
      </c>
      <c r="J105" s="187">
        <v>42826</v>
      </c>
      <c r="K105" s="187">
        <v>42855</v>
      </c>
      <c r="L105" s="186">
        <v>0.25</v>
      </c>
      <c r="M105" s="186"/>
      <c r="N105" s="87"/>
      <c r="O105" s="186">
        <v>0.25</v>
      </c>
      <c r="P105" s="186"/>
      <c r="Q105" s="87"/>
      <c r="R105" s="186">
        <v>0.25</v>
      </c>
      <c r="S105" s="186"/>
      <c r="T105" s="184"/>
      <c r="U105" s="186">
        <v>0.25</v>
      </c>
      <c r="V105" s="186"/>
      <c r="W105" s="190"/>
      <c r="X105" s="186">
        <f t="shared" si="39"/>
        <v>1</v>
      </c>
      <c r="Y105" s="186">
        <f t="shared" si="40"/>
        <v>0</v>
      </c>
      <c r="Z105" s="85">
        <f>IFERROR(Y105/X105,"")</f>
        <v>0</v>
      </c>
      <c r="AA105" s="191"/>
      <c r="AC105" s="147"/>
      <c r="AD105" s="147"/>
    </row>
    <row r="106" spans="1:30" s="155" customFormat="1" ht="13.5" customHeight="1" x14ac:dyDescent="0.25">
      <c r="A106" s="158"/>
      <c r="B106" s="158"/>
      <c r="C106" s="158"/>
      <c r="D106" s="163" t="s">
        <v>258</v>
      </c>
      <c r="E106" s="164">
        <f>+E30+E36+E42</f>
        <v>0.1</v>
      </c>
      <c r="F106" s="161"/>
      <c r="G106" s="158"/>
      <c r="H106" s="158"/>
      <c r="I106" s="158"/>
      <c r="J106" s="158"/>
      <c r="K106" s="159"/>
      <c r="P106" s="160"/>
      <c r="Q106" s="160"/>
      <c r="R106" s="160"/>
      <c r="S106" s="160"/>
      <c r="T106" s="160"/>
      <c r="U106" s="160"/>
      <c r="V106" s="160"/>
      <c r="W106" s="160"/>
      <c r="X106" s="160"/>
      <c r="Y106" s="160"/>
      <c r="Z106" s="160"/>
      <c r="AA106" s="172">
        <f>+SUMPRODUCT(Z104:Z105,E104:E105)</f>
        <v>0</v>
      </c>
      <c r="AC106" s="147"/>
      <c r="AD106" s="147"/>
    </row>
    <row r="107" spans="1:30" s="155" customFormat="1" ht="19.5" customHeight="1" x14ac:dyDescent="0.25">
      <c r="A107" s="158"/>
      <c r="B107" s="193" t="s">
        <v>347</v>
      </c>
      <c r="C107" s="188" t="s">
        <v>416</v>
      </c>
      <c r="D107" s="163" t="s">
        <v>259</v>
      </c>
      <c r="E107" s="206"/>
      <c r="F107" s="161"/>
      <c r="G107" s="158"/>
      <c r="H107" s="158"/>
      <c r="I107" s="158"/>
      <c r="J107" s="158"/>
      <c r="K107" s="159"/>
      <c r="P107" s="160"/>
      <c r="Q107" s="160"/>
      <c r="R107" s="160"/>
      <c r="S107" s="160"/>
      <c r="T107" s="160"/>
      <c r="U107" s="160"/>
      <c r="V107" s="160"/>
      <c r="W107" s="160"/>
      <c r="X107" s="160"/>
      <c r="Y107" s="160"/>
      <c r="Z107" s="160"/>
      <c r="AA107" s="172">
        <f>+AA106+AA99+AA92+AA83+AA76+AA68+AA61+AA43+AA37+AA31</f>
        <v>0</v>
      </c>
      <c r="AC107" s="147"/>
      <c r="AD107" s="147"/>
    </row>
    <row r="108" spans="1:30" s="155" customFormat="1" ht="9" customHeight="1" x14ac:dyDescent="0.25">
      <c r="A108" s="158"/>
      <c r="B108" s="158"/>
      <c r="C108" s="158"/>
      <c r="D108" s="163" t="s">
        <v>260</v>
      </c>
      <c r="E108" s="164">
        <f>+E81</f>
        <v>0.1</v>
      </c>
      <c r="F108" s="161"/>
      <c r="G108" s="158"/>
      <c r="H108" s="158"/>
      <c r="I108" s="158"/>
      <c r="J108" s="158"/>
      <c r="K108" s="159"/>
      <c r="P108" s="160"/>
      <c r="Q108" s="160"/>
      <c r="R108" s="160"/>
      <c r="S108" s="160"/>
      <c r="T108" s="160"/>
      <c r="U108" s="160"/>
      <c r="V108" s="160"/>
      <c r="W108" s="160"/>
      <c r="X108" s="160"/>
      <c r="Y108" s="160"/>
      <c r="Z108" s="160"/>
      <c r="AA108" s="160"/>
      <c r="AC108" s="147"/>
      <c r="AD108" s="147"/>
    </row>
    <row r="109" spans="1:30" s="155" customFormat="1" ht="9" customHeight="1" x14ac:dyDescent="0.25">
      <c r="A109" s="158"/>
      <c r="B109" s="158"/>
      <c r="C109" s="158"/>
      <c r="D109" s="163" t="s">
        <v>261</v>
      </c>
      <c r="E109" s="164" t="e">
        <f>+E60+E67+E73+E74+E75+E82+E88+E89+E90+E91+#REF!</f>
        <v>#REF!</v>
      </c>
      <c r="F109" s="161"/>
      <c r="G109" s="158"/>
      <c r="H109" s="158"/>
      <c r="I109" s="158"/>
      <c r="J109" s="158"/>
      <c r="K109" s="159"/>
      <c r="P109" s="160"/>
      <c r="Q109" s="160"/>
      <c r="R109" s="160"/>
      <c r="S109" s="160"/>
      <c r="T109" s="160"/>
      <c r="U109" s="160"/>
      <c r="V109" s="160"/>
      <c r="W109" s="160"/>
      <c r="X109" s="162"/>
      <c r="Y109" s="160"/>
      <c r="Z109" s="160"/>
      <c r="AA109" s="160"/>
      <c r="AC109" s="147"/>
      <c r="AD109" s="147"/>
    </row>
    <row r="110" spans="1:30" s="155" customFormat="1" ht="9" customHeight="1" x14ac:dyDescent="0.25">
      <c r="A110" s="158"/>
      <c r="B110" s="158"/>
      <c r="C110" s="158"/>
      <c r="D110" s="163" t="s">
        <v>266</v>
      </c>
      <c r="E110" s="164">
        <f>+E97+E98+E104+E105</f>
        <v>0.1</v>
      </c>
      <c r="F110" s="161"/>
      <c r="G110" s="158"/>
      <c r="H110" s="158"/>
      <c r="I110" s="158"/>
      <c r="J110" s="158"/>
      <c r="K110" s="159"/>
      <c r="P110" s="160"/>
      <c r="Q110" s="160"/>
      <c r="R110" s="160"/>
      <c r="S110" s="160"/>
      <c r="T110" s="160"/>
      <c r="U110" s="160"/>
      <c r="V110" s="160"/>
      <c r="W110" s="160"/>
      <c r="X110" s="162"/>
      <c r="Y110" s="160"/>
      <c r="Z110" s="160"/>
      <c r="AA110" s="160"/>
      <c r="AC110" s="147"/>
      <c r="AD110" s="147"/>
    </row>
    <row r="111" spans="1:30" s="155" customFormat="1" ht="9" customHeight="1" x14ac:dyDescent="0.25">
      <c r="A111" s="158"/>
      <c r="B111" s="158"/>
      <c r="C111" s="158"/>
      <c r="D111" s="163" t="s">
        <v>267</v>
      </c>
      <c r="E111" s="164" t="e">
        <f>+E106+E107+E108+E109+E110</f>
        <v>#REF!</v>
      </c>
      <c r="F111" s="161"/>
      <c r="G111" s="158"/>
      <c r="H111" s="158"/>
      <c r="I111" s="158"/>
      <c r="J111" s="158"/>
      <c r="K111" s="159"/>
      <c r="P111" s="160"/>
      <c r="Q111" s="160"/>
      <c r="R111" s="160"/>
      <c r="S111" s="160"/>
      <c r="T111" s="160"/>
      <c r="U111" s="160"/>
      <c r="V111" s="160"/>
      <c r="W111" s="160"/>
      <c r="X111" s="160"/>
      <c r="Y111" s="160"/>
      <c r="Z111" s="160"/>
      <c r="AA111" s="160"/>
      <c r="AC111" s="147"/>
      <c r="AD111" s="147"/>
    </row>
    <row r="112" spans="1:30" s="155" customFormat="1" ht="9" customHeight="1" x14ac:dyDescent="0.25">
      <c r="A112" s="158"/>
      <c r="B112" s="158"/>
      <c r="C112" s="158"/>
      <c r="D112" s="163"/>
      <c r="E112" s="163"/>
      <c r="F112" s="158"/>
      <c r="G112" s="158"/>
      <c r="H112" s="158"/>
      <c r="I112" s="158"/>
      <c r="J112" s="158"/>
      <c r="K112" s="159"/>
      <c r="P112" s="160"/>
      <c r="Q112" s="160"/>
      <c r="R112" s="160"/>
      <c r="S112" s="160"/>
      <c r="T112" s="160"/>
      <c r="U112" s="160"/>
      <c r="V112" s="160"/>
      <c r="W112" s="160"/>
      <c r="X112" s="160"/>
      <c r="Y112" s="160"/>
      <c r="Z112" s="160"/>
      <c r="AA112" s="160"/>
      <c r="AC112" s="147"/>
      <c r="AD112" s="147"/>
    </row>
    <row r="113" spans="1:30" s="209" customFormat="1" x14ac:dyDescent="0.25">
      <c r="A113" s="207"/>
      <c r="B113" s="207"/>
      <c r="C113" s="207"/>
      <c r="D113" s="207"/>
      <c r="E113" s="207"/>
      <c r="F113" s="207"/>
      <c r="G113" s="207"/>
      <c r="H113" s="207"/>
      <c r="I113" s="207"/>
      <c r="J113" s="207"/>
      <c r="K113" s="208"/>
      <c r="P113" s="210"/>
      <c r="Q113" s="210"/>
      <c r="R113" s="210"/>
      <c r="S113" s="210"/>
      <c r="T113" s="210"/>
      <c r="U113" s="210"/>
      <c r="V113" s="210"/>
      <c r="W113" s="210"/>
      <c r="X113" s="210"/>
      <c r="Y113" s="210"/>
      <c r="Z113" s="210"/>
      <c r="AA113" s="210"/>
      <c r="AC113" s="211"/>
      <c r="AD113" s="211"/>
    </row>
    <row r="114" spans="1:30" s="209" customFormat="1" ht="62.25" customHeight="1" x14ac:dyDescent="0.25">
      <c r="A114" s="207"/>
      <c r="B114" s="207"/>
      <c r="C114" s="207"/>
      <c r="D114" s="296" t="s">
        <v>349</v>
      </c>
      <c r="E114" s="296"/>
      <c r="F114" s="296"/>
      <c r="G114" s="296"/>
      <c r="H114" s="296"/>
      <c r="I114" s="296"/>
      <c r="J114" s="156"/>
      <c r="K114" s="156"/>
      <c r="M114" s="157"/>
      <c r="N114" s="157"/>
      <c r="O114" s="297" t="s">
        <v>330</v>
      </c>
      <c r="P114" s="297"/>
      <c r="Q114" s="297"/>
      <c r="R114" s="297"/>
      <c r="S114" s="297"/>
      <c r="T114" s="297"/>
      <c r="U114" s="297"/>
      <c r="V114" s="297"/>
      <c r="W114" s="297"/>
      <c r="X114" s="210"/>
      <c r="Y114" s="210"/>
      <c r="Z114" s="210"/>
      <c r="AA114" s="210"/>
      <c r="AC114" s="211"/>
      <c r="AD114" s="211"/>
    </row>
    <row r="115" spans="1:30" s="155" customFormat="1" x14ac:dyDescent="0.25">
      <c r="A115" s="158"/>
      <c r="B115" s="158"/>
      <c r="C115" s="158"/>
      <c r="D115" s="158"/>
      <c r="E115" s="158"/>
      <c r="F115" s="158"/>
      <c r="G115" s="158"/>
      <c r="H115" s="158"/>
      <c r="I115" s="158"/>
      <c r="J115" s="158"/>
      <c r="K115" s="159"/>
      <c r="P115" s="160"/>
      <c r="Q115" s="160"/>
      <c r="R115" s="160"/>
      <c r="S115" s="160"/>
      <c r="T115" s="160"/>
      <c r="U115" s="160"/>
      <c r="V115" s="160"/>
      <c r="W115" s="160"/>
      <c r="X115" s="160"/>
      <c r="Y115" s="160"/>
      <c r="Z115" s="160"/>
      <c r="AA115" s="160"/>
      <c r="AC115" s="147"/>
      <c r="AD115" s="147"/>
    </row>
    <row r="116" spans="1:30" s="155" customFormat="1" x14ac:dyDescent="0.25">
      <c r="A116" s="158"/>
      <c r="B116" s="158"/>
      <c r="C116" s="158"/>
      <c r="D116" s="158"/>
      <c r="E116" s="158"/>
      <c r="F116" s="158"/>
      <c r="G116" s="158"/>
      <c r="H116" s="158"/>
      <c r="I116" s="158"/>
      <c r="J116" s="158"/>
      <c r="K116" s="159"/>
      <c r="P116" s="160"/>
      <c r="Q116" s="160"/>
      <c r="R116" s="160"/>
      <c r="S116" s="160"/>
      <c r="T116" s="160"/>
      <c r="U116" s="160"/>
      <c r="V116" s="160"/>
      <c r="W116" s="160"/>
      <c r="X116" s="160"/>
      <c r="Y116" s="160"/>
      <c r="Z116" s="160"/>
      <c r="AA116" s="160"/>
      <c r="AC116" s="147"/>
      <c r="AD116" s="147"/>
    </row>
    <row r="117" spans="1:30" s="155" customFormat="1" x14ac:dyDescent="0.25">
      <c r="A117" s="158"/>
      <c r="B117" s="158"/>
      <c r="C117" s="158"/>
      <c r="D117" s="158"/>
      <c r="E117" s="158"/>
      <c r="F117" s="158"/>
      <c r="G117" s="158"/>
      <c r="H117" s="158"/>
      <c r="I117" s="158"/>
      <c r="J117" s="158"/>
      <c r="K117" s="159"/>
      <c r="P117" s="160"/>
      <c r="Q117" s="160"/>
      <c r="R117" s="160"/>
      <c r="S117" s="160"/>
      <c r="T117" s="160"/>
      <c r="U117" s="160"/>
      <c r="V117" s="160"/>
      <c r="W117" s="160"/>
      <c r="X117" s="160"/>
      <c r="Y117" s="160"/>
      <c r="Z117" s="160"/>
      <c r="AA117" s="160"/>
      <c r="AC117" s="147"/>
      <c r="AD117" s="147"/>
    </row>
    <row r="118" spans="1:30" s="155" customFormat="1" x14ac:dyDescent="0.25">
      <c r="A118" s="158"/>
      <c r="B118" s="158"/>
      <c r="C118" s="158"/>
      <c r="D118" s="158"/>
      <c r="E118" s="158"/>
      <c r="F118" s="158"/>
      <c r="G118" s="158"/>
      <c r="H118" s="158"/>
      <c r="I118" s="158"/>
      <c r="J118" s="158"/>
      <c r="K118" s="159"/>
      <c r="P118" s="160"/>
      <c r="Q118" s="160"/>
      <c r="R118" s="160"/>
      <c r="S118" s="160"/>
      <c r="T118" s="160"/>
      <c r="U118" s="160"/>
      <c r="V118" s="160"/>
      <c r="W118" s="160"/>
      <c r="X118" s="160"/>
      <c r="Y118" s="160"/>
      <c r="Z118" s="160"/>
      <c r="AA118" s="160"/>
      <c r="AC118" s="147"/>
      <c r="AD118" s="147"/>
    </row>
    <row r="119" spans="1:30" s="155" customFormat="1" x14ac:dyDescent="0.25">
      <c r="A119" s="158"/>
      <c r="B119" s="158"/>
      <c r="C119" s="158"/>
      <c r="D119" s="158"/>
      <c r="E119" s="158"/>
      <c r="F119" s="158"/>
      <c r="G119" s="158"/>
      <c r="H119" s="158"/>
      <c r="I119" s="158"/>
      <c r="J119" s="158"/>
      <c r="K119" s="159"/>
      <c r="P119" s="160"/>
      <c r="Q119" s="160"/>
      <c r="R119" s="160"/>
      <c r="S119" s="160"/>
      <c r="T119" s="160"/>
      <c r="U119" s="160"/>
      <c r="V119" s="160"/>
      <c r="W119" s="160"/>
      <c r="X119" s="160"/>
      <c r="Y119" s="160"/>
      <c r="Z119" s="160"/>
      <c r="AA119" s="160"/>
      <c r="AC119" s="147"/>
      <c r="AD119" s="147"/>
    </row>
    <row r="120" spans="1:30" s="155" customFormat="1" x14ac:dyDescent="0.25">
      <c r="A120" s="158"/>
      <c r="B120" s="158"/>
      <c r="C120" s="158"/>
      <c r="D120" s="158"/>
      <c r="E120" s="158"/>
      <c r="F120" s="158"/>
      <c r="G120" s="158"/>
      <c r="H120" s="158"/>
      <c r="I120" s="158"/>
      <c r="J120" s="158"/>
      <c r="K120" s="159"/>
      <c r="P120" s="160"/>
      <c r="Q120" s="160"/>
      <c r="R120" s="160"/>
      <c r="S120" s="160"/>
      <c r="T120" s="160"/>
      <c r="U120" s="160"/>
      <c r="V120" s="160"/>
      <c r="W120" s="160"/>
      <c r="X120" s="160"/>
      <c r="Y120" s="160"/>
      <c r="Z120" s="160"/>
      <c r="AA120" s="160"/>
      <c r="AC120" s="147"/>
      <c r="AD120" s="147"/>
    </row>
    <row r="121" spans="1:30" s="155" customFormat="1" x14ac:dyDescent="0.25">
      <c r="A121" s="158"/>
      <c r="B121" s="158"/>
      <c r="C121" s="158"/>
      <c r="D121" s="158"/>
      <c r="E121" s="158"/>
      <c r="F121" s="158"/>
      <c r="G121" s="158"/>
      <c r="H121" s="158"/>
      <c r="I121" s="158"/>
      <c r="J121" s="158"/>
      <c r="K121" s="159"/>
      <c r="P121" s="160"/>
      <c r="Q121" s="160"/>
      <c r="R121" s="160"/>
      <c r="S121" s="160"/>
      <c r="T121" s="160"/>
      <c r="U121" s="160"/>
      <c r="V121" s="160"/>
      <c r="W121" s="160"/>
      <c r="X121" s="160"/>
      <c r="Y121" s="160"/>
      <c r="Z121" s="160"/>
      <c r="AA121" s="160"/>
      <c r="AC121" s="147"/>
      <c r="AD121" s="147"/>
    </row>
    <row r="122" spans="1:30" s="155" customFormat="1" x14ac:dyDescent="0.25">
      <c r="A122" s="158"/>
      <c r="B122" s="158"/>
      <c r="C122" s="158"/>
      <c r="D122" s="158"/>
      <c r="E122" s="158"/>
      <c r="F122" s="158"/>
      <c r="G122" s="158"/>
      <c r="H122" s="158"/>
      <c r="I122" s="158"/>
      <c r="J122" s="158"/>
      <c r="K122" s="159"/>
      <c r="P122" s="160"/>
      <c r="Q122" s="160"/>
      <c r="R122" s="160"/>
      <c r="S122" s="160"/>
      <c r="T122" s="160"/>
      <c r="U122" s="160"/>
      <c r="V122" s="160"/>
      <c r="W122" s="160"/>
      <c r="X122" s="160"/>
      <c r="Y122" s="160"/>
      <c r="Z122" s="160"/>
      <c r="AA122" s="160"/>
      <c r="AC122" s="147"/>
      <c r="AD122" s="147"/>
    </row>
    <row r="123" spans="1:30" s="155" customFormat="1" x14ac:dyDescent="0.25">
      <c r="A123" s="158"/>
      <c r="B123" s="158"/>
      <c r="C123" s="158"/>
      <c r="D123" s="158"/>
      <c r="E123" s="158"/>
      <c r="F123" s="158"/>
      <c r="G123" s="158"/>
      <c r="H123" s="158"/>
      <c r="I123" s="158"/>
      <c r="J123" s="158"/>
      <c r="K123" s="159"/>
      <c r="P123" s="160"/>
      <c r="Q123" s="160"/>
      <c r="R123" s="160"/>
      <c r="S123" s="160"/>
      <c r="T123" s="160"/>
      <c r="U123" s="160"/>
      <c r="V123" s="160"/>
      <c r="W123" s="160"/>
      <c r="X123" s="160"/>
      <c r="Y123" s="160"/>
      <c r="Z123" s="160"/>
      <c r="AA123" s="160"/>
      <c r="AC123" s="147"/>
      <c r="AD123" s="147"/>
    </row>
    <row r="124" spans="1:30" s="155" customFormat="1" x14ac:dyDescent="0.25">
      <c r="A124" s="158"/>
      <c r="B124" s="158"/>
      <c r="C124" s="158"/>
      <c r="D124" s="158"/>
      <c r="E124" s="158"/>
      <c r="F124" s="158"/>
      <c r="G124" s="158"/>
      <c r="H124" s="158"/>
      <c r="I124" s="158"/>
      <c r="J124" s="158"/>
      <c r="K124" s="159"/>
      <c r="P124" s="160"/>
      <c r="Q124" s="160"/>
      <c r="R124" s="160"/>
      <c r="S124" s="160"/>
      <c r="T124" s="160"/>
      <c r="U124" s="160"/>
      <c r="V124" s="160"/>
      <c r="W124" s="160"/>
      <c r="X124" s="160"/>
      <c r="Y124" s="160"/>
      <c r="Z124" s="160"/>
      <c r="AA124" s="160"/>
      <c r="AC124" s="147"/>
      <c r="AD124" s="147"/>
    </row>
    <row r="125" spans="1:30" s="155" customFormat="1" x14ac:dyDescent="0.25">
      <c r="A125" s="158"/>
      <c r="B125" s="158"/>
      <c r="C125" s="158"/>
      <c r="D125" s="158"/>
      <c r="E125" s="158"/>
      <c r="F125" s="158"/>
      <c r="G125" s="158"/>
      <c r="H125" s="158"/>
      <c r="I125" s="158"/>
      <c r="J125" s="158"/>
      <c r="K125" s="159"/>
      <c r="P125" s="160"/>
      <c r="Q125" s="160"/>
      <c r="R125" s="160"/>
      <c r="S125" s="160"/>
      <c r="T125" s="160"/>
      <c r="U125" s="160"/>
      <c r="V125" s="160"/>
      <c r="W125" s="160"/>
      <c r="X125" s="160"/>
      <c r="Y125" s="160"/>
      <c r="Z125" s="160"/>
      <c r="AA125" s="160"/>
      <c r="AC125" s="147"/>
      <c r="AD125" s="147"/>
    </row>
    <row r="126" spans="1:30" s="155" customFormat="1" x14ac:dyDescent="0.25">
      <c r="A126" s="158"/>
      <c r="B126" s="158"/>
      <c r="C126" s="158"/>
      <c r="D126" s="158"/>
      <c r="E126" s="158"/>
      <c r="F126" s="158"/>
      <c r="G126" s="158"/>
      <c r="H126" s="158"/>
      <c r="I126" s="158"/>
      <c r="J126" s="158"/>
      <c r="K126" s="159"/>
      <c r="P126" s="160"/>
      <c r="Q126" s="160"/>
      <c r="R126" s="160"/>
      <c r="S126" s="160"/>
      <c r="T126" s="160"/>
      <c r="U126" s="160"/>
      <c r="V126" s="160"/>
      <c r="W126" s="160"/>
      <c r="X126" s="160"/>
      <c r="Y126" s="160"/>
      <c r="Z126" s="160"/>
      <c r="AA126" s="160"/>
      <c r="AC126" s="147"/>
      <c r="AD126" s="147"/>
    </row>
    <row r="127" spans="1:30" s="155" customFormat="1" x14ac:dyDescent="0.25">
      <c r="A127" s="158"/>
      <c r="B127" s="158"/>
      <c r="C127" s="158"/>
      <c r="D127" s="158"/>
      <c r="E127" s="158"/>
      <c r="F127" s="158"/>
      <c r="G127" s="158"/>
      <c r="H127" s="158"/>
      <c r="I127" s="158"/>
      <c r="J127" s="158"/>
      <c r="K127" s="159"/>
      <c r="P127" s="160"/>
      <c r="Q127" s="160"/>
      <c r="R127" s="160"/>
      <c r="S127" s="160"/>
      <c r="T127" s="160"/>
      <c r="U127" s="160"/>
      <c r="V127" s="160"/>
      <c r="W127" s="160"/>
      <c r="X127" s="160"/>
      <c r="Y127" s="160"/>
      <c r="Z127" s="160"/>
      <c r="AA127" s="160"/>
      <c r="AC127" s="147"/>
      <c r="AD127" s="147"/>
    </row>
    <row r="128" spans="1:30" s="155" customFormat="1" x14ac:dyDescent="0.25">
      <c r="A128" s="158"/>
      <c r="B128" s="158"/>
      <c r="C128" s="158"/>
      <c r="D128" s="158"/>
      <c r="E128" s="158"/>
      <c r="F128" s="158"/>
      <c r="G128" s="158"/>
      <c r="H128" s="158"/>
      <c r="I128" s="158"/>
      <c r="J128" s="158"/>
      <c r="K128" s="159"/>
      <c r="P128" s="160"/>
      <c r="Q128" s="160"/>
      <c r="R128" s="160"/>
      <c r="S128" s="160"/>
      <c r="T128" s="160"/>
      <c r="U128" s="160"/>
      <c r="V128" s="160"/>
      <c r="W128" s="160"/>
      <c r="X128" s="160"/>
      <c r="Y128" s="160"/>
      <c r="Z128" s="160"/>
      <c r="AA128" s="160"/>
      <c r="AC128" s="147"/>
      <c r="AD128" s="147"/>
    </row>
    <row r="129" spans="1:30" s="155" customFormat="1" x14ac:dyDescent="0.25">
      <c r="A129" s="158"/>
      <c r="B129" s="158"/>
      <c r="C129" s="158"/>
      <c r="D129" s="158"/>
      <c r="E129" s="158"/>
      <c r="F129" s="158"/>
      <c r="G129" s="158"/>
      <c r="H129" s="158"/>
      <c r="I129" s="158"/>
      <c r="J129" s="158"/>
      <c r="K129" s="159"/>
      <c r="P129" s="160"/>
      <c r="Q129" s="160"/>
      <c r="R129" s="160"/>
      <c r="S129" s="160"/>
      <c r="T129" s="160"/>
      <c r="U129" s="160"/>
      <c r="V129" s="160"/>
      <c r="W129" s="160"/>
      <c r="X129" s="160"/>
      <c r="Y129" s="160"/>
      <c r="Z129" s="160"/>
      <c r="AA129" s="160"/>
      <c r="AC129" s="147"/>
      <c r="AD129" s="147"/>
    </row>
    <row r="130" spans="1:30" s="155" customFormat="1" x14ac:dyDescent="0.25">
      <c r="A130" s="158"/>
      <c r="B130" s="158"/>
      <c r="C130" s="158"/>
      <c r="D130" s="158"/>
      <c r="E130" s="158"/>
      <c r="F130" s="158"/>
      <c r="G130" s="158"/>
      <c r="H130" s="158"/>
      <c r="I130" s="158"/>
      <c r="J130" s="158"/>
      <c r="K130" s="159"/>
      <c r="P130" s="160"/>
      <c r="Q130" s="160"/>
      <c r="R130" s="160"/>
      <c r="S130" s="160"/>
      <c r="T130" s="160"/>
      <c r="U130" s="160"/>
      <c r="V130" s="160"/>
      <c r="W130" s="160"/>
      <c r="X130" s="160"/>
      <c r="Y130" s="160"/>
      <c r="Z130" s="160"/>
      <c r="AA130" s="160"/>
      <c r="AC130" s="147"/>
      <c r="AD130" s="147"/>
    </row>
    <row r="131" spans="1:30" s="155" customFormat="1" x14ac:dyDescent="0.25">
      <c r="A131" s="158"/>
      <c r="B131" s="158"/>
      <c r="C131" s="158"/>
      <c r="D131" s="158"/>
      <c r="E131" s="158"/>
      <c r="F131" s="158"/>
      <c r="G131" s="158"/>
      <c r="H131" s="158"/>
      <c r="I131" s="158"/>
      <c r="J131" s="158"/>
      <c r="K131" s="159"/>
      <c r="P131" s="160"/>
      <c r="Q131" s="160"/>
      <c r="R131" s="160"/>
      <c r="S131" s="160"/>
      <c r="T131" s="160"/>
      <c r="U131" s="160"/>
      <c r="V131" s="160"/>
      <c r="W131" s="160"/>
      <c r="X131" s="160"/>
      <c r="Y131" s="160"/>
      <c r="Z131" s="160"/>
      <c r="AA131" s="160"/>
      <c r="AC131" s="147"/>
      <c r="AD131" s="147"/>
    </row>
    <row r="132" spans="1:30" s="155" customFormat="1" x14ac:dyDescent="0.25">
      <c r="A132" s="158"/>
      <c r="B132" s="158"/>
      <c r="C132" s="158"/>
      <c r="D132" s="158"/>
      <c r="E132" s="158"/>
      <c r="F132" s="158"/>
      <c r="G132" s="158"/>
      <c r="H132" s="158"/>
      <c r="I132" s="158"/>
      <c r="J132" s="158"/>
      <c r="K132" s="159"/>
      <c r="P132" s="160"/>
      <c r="Q132" s="160"/>
      <c r="R132" s="160"/>
      <c r="S132" s="160"/>
      <c r="T132" s="160"/>
      <c r="U132" s="160"/>
      <c r="V132" s="160"/>
      <c r="W132" s="160"/>
      <c r="X132" s="160"/>
      <c r="Y132" s="160"/>
      <c r="Z132" s="160"/>
      <c r="AA132" s="160"/>
      <c r="AC132" s="147"/>
      <c r="AD132" s="147"/>
    </row>
    <row r="133" spans="1:30" s="155" customFormat="1" x14ac:dyDescent="0.25">
      <c r="A133" s="158"/>
      <c r="B133" s="158"/>
      <c r="C133" s="158"/>
      <c r="D133" s="158"/>
      <c r="E133" s="158"/>
      <c r="F133" s="158"/>
      <c r="G133" s="158"/>
      <c r="H133" s="158"/>
      <c r="I133" s="158"/>
      <c r="J133" s="158"/>
      <c r="K133" s="159"/>
      <c r="P133" s="160"/>
      <c r="Q133" s="160"/>
      <c r="R133" s="160"/>
      <c r="S133" s="160"/>
      <c r="T133" s="160"/>
      <c r="U133" s="160"/>
      <c r="V133" s="160"/>
      <c r="W133" s="160"/>
      <c r="X133" s="160"/>
      <c r="Y133" s="160"/>
      <c r="Z133" s="160"/>
      <c r="AA133" s="160"/>
      <c r="AC133" s="147"/>
      <c r="AD133" s="147"/>
    </row>
    <row r="134" spans="1:30" s="155" customFormat="1" x14ac:dyDescent="0.25">
      <c r="A134" s="158"/>
      <c r="B134" s="158"/>
      <c r="C134" s="158"/>
      <c r="D134" s="158"/>
      <c r="E134" s="158"/>
      <c r="F134" s="158"/>
      <c r="G134" s="158"/>
      <c r="H134" s="158"/>
      <c r="I134" s="158"/>
      <c r="J134" s="158"/>
      <c r="K134" s="159"/>
      <c r="P134" s="160"/>
      <c r="Q134" s="160"/>
      <c r="R134" s="160"/>
      <c r="S134" s="160"/>
      <c r="T134" s="160"/>
      <c r="U134" s="160"/>
      <c r="V134" s="160"/>
      <c r="W134" s="160"/>
      <c r="X134" s="160"/>
      <c r="Y134" s="160"/>
      <c r="Z134" s="160"/>
      <c r="AA134" s="160"/>
      <c r="AC134" s="147"/>
      <c r="AD134" s="147"/>
    </row>
    <row r="135" spans="1:30" s="155" customFormat="1" x14ac:dyDescent="0.25">
      <c r="A135" s="158"/>
      <c r="B135" s="158"/>
      <c r="C135" s="158"/>
      <c r="D135" s="158"/>
      <c r="E135" s="158"/>
      <c r="F135" s="158"/>
      <c r="G135" s="158"/>
      <c r="H135" s="158"/>
      <c r="I135" s="158"/>
      <c r="J135" s="158"/>
      <c r="K135" s="159"/>
      <c r="P135" s="160"/>
      <c r="Q135" s="160"/>
      <c r="R135" s="160"/>
      <c r="S135" s="160"/>
      <c r="T135" s="160"/>
      <c r="U135" s="160"/>
      <c r="V135" s="160"/>
      <c r="W135" s="160"/>
      <c r="X135" s="160"/>
      <c r="Y135" s="160"/>
      <c r="Z135" s="160"/>
      <c r="AA135" s="160"/>
      <c r="AC135" s="147"/>
      <c r="AD135" s="147"/>
    </row>
    <row r="136" spans="1:30" s="155" customFormat="1" x14ac:dyDescent="0.25">
      <c r="A136" s="158"/>
      <c r="B136" s="158"/>
      <c r="C136" s="158"/>
      <c r="D136" s="158"/>
      <c r="E136" s="158"/>
      <c r="F136" s="158"/>
      <c r="G136" s="158"/>
      <c r="H136" s="158"/>
      <c r="I136" s="158"/>
      <c r="J136" s="158"/>
      <c r="K136" s="159"/>
      <c r="P136" s="160"/>
      <c r="Q136" s="160"/>
      <c r="R136" s="160"/>
      <c r="S136" s="160"/>
      <c r="T136" s="160"/>
      <c r="U136" s="160"/>
      <c r="V136" s="160"/>
      <c r="W136" s="160"/>
      <c r="X136" s="160"/>
      <c r="Y136" s="160"/>
      <c r="Z136" s="160"/>
      <c r="AA136" s="160"/>
      <c r="AC136" s="147"/>
      <c r="AD136" s="147"/>
    </row>
    <row r="137" spans="1:30" s="155" customFormat="1" x14ac:dyDescent="0.25">
      <c r="A137" s="158"/>
      <c r="B137" s="158"/>
      <c r="C137" s="158"/>
      <c r="D137" s="158"/>
      <c r="E137" s="158"/>
      <c r="F137" s="158"/>
      <c r="G137" s="158"/>
      <c r="H137" s="158"/>
      <c r="I137" s="158"/>
      <c r="J137" s="158"/>
      <c r="K137" s="159"/>
      <c r="P137" s="160"/>
      <c r="Q137" s="160"/>
      <c r="R137" s="160"/>
      <c r="S137" s="160"/>
      <c r="T137" s="160"/>
      <c r="U137" s="160"/>
      <c r="V137" s="160"/>
      <c r="W137" s="160"/>
      <c r="X137" s="160"/>
      <c r="Y137" s="160"/>
      <c r="Z137" s="160"/>
      <c r="AA137" s="160"/>
      <c r="AC137" s="147"/>
      <c r="AD137" s="147"/>
    </row>
    <row r="138" spans="1:30" s="155" customFormat="1" x14ac:dyDescent="0.25">
      <c r="A138" s="158"/>
      <c r="B138" s="158"/>
      <c r="C138" s="158"/>
      <c r="D138" s="158"/>
      <c r="E138" s="158"/>
      <c r="F138" s="158"/>
      <c r="G138" s="158"/>
      <c r="H138" s="158"/>
      <c r="I138" s="158"/>
      <c r="J138" s="158"/>
      <c r="K138" s="159"/>
      <c r="P138" s="160"/>
      <c r="Q138" s="160"/>
      <c r="R138" s="160"/>
      <c r="S138" s="160"/>
      <c r="T138" s="160"/>
      <c r="U138" s="160"/>
      <c r="V138" s="160"/>
      <c r="W138" s="160"/>
      <c r="X138" s="160"/>
      <c r="Y138" s="160"/>
      <c r="Z138" s="160"/>
      <c r="AA138" s="160"/>
      <c r="AC138" s="147"/>
      <c r="AD138" s="147"/>
    </row>
    <row r="139" spans="1:30" s="155" customFormat="1" x14ac:dyDescent="0.25">
      <c r="A139" s="158"/>
      <c r="B139" s="158"/>
      <c r="C139" s="158"/>
      <c r="D139" s="158"/>
      <c r="E139" s="158"/>
      <c r="F139" s="158"/>
      <c r="G139" s="158"/>
      <c r="H139" s="158"/>
      <c r="I139" s="158"/>
      <c r="J139" s="158"/>
      <c r="K139" s="159"/>
      <c r="P139" s="160"/>
      <c r="Q139" s="160"/>
      <c r="R139" s="160"/>
      <c r="S139" s="160"/>
      <c r="T139" s="160"/>
      <c r="U139" s="160"/>
      <c r="V139" s="160"/>
      <c r="W139" s="160"/>
      <c r="X139" s="160"/>
      <c r="Y139" s="160"/>
      <c r="Z139" s="160"/>
      <c r="AA139" s="160"/>
      <c r="AC139" s="147"/>
      <c r="AD139" s="147"/>
    </row>
    <row r="140" spans="1:30" s="155" customFormat="1" x14ac:dyDescent="0.25">
      <c r="A140" s="158"/>
      <c r="B140" s="158"/>
      <c r="C140" s="158"/>
      <c r="D140" s="158"/>
      <c r="E140" s="158"/>
      <c r="F140" s="158"/>
      <c r="G140" s="158"/>
      <c r="H140" s="158"/>
      <c r="I140" s="158"/>
      <c r="J140" s="158"/>
      <c r="K140" s="159"/>
      <c r="P140" s="160"/>
      <c r="Q140" s="160"/>
      <c r="R140" s="160"/>
      <c r="S140" s="160"/>
      <c r="T140" s="160"/>
      <c r="U140" s="160"/>
      <c r="V140" s="160"/>
      <c r="W140" s="160"/>
      <c r="X140" s="160"/>
      <c r="Y140" s="160"/>
      <c r="Z140" s="160"/>
      <c r="AA140" s="160"/>
      <c r="AC140" s="147"/>
      <c r="AD140" s="147"/>
    </row>
    <row r="141" spans="1:30" s="155" customFormat="1" x14ac:dyDescent="0.25">
      <c r="A141" s="158"/>
      <c r="B141" s="158"/>
      <c r="C141" s="158"/>
      <c r="D141" s="158"/>
      <c r="E141" s="158"/>
      <c r="F141" s="158"/>
      <c r="G141" s="158"/>
      <c r="H141" s="158"/>
      <c r="I141" s="158"/>
      <c r="J141" s="158"/>
      <c r="K141" s="159"/>
      <c r="P141" s="160"/>
      <c r="Q141" s="160"/>
      <c r="R141" s="160"/>
      <c r="S141" s="160"/>
      <c r="T141" s="160"/>
      <c r="U141" s="160"/>
      <c r="V141" s="160"/>
      <c r="W141" s="160"/>
      <c r="X141" s="160"/>
      <c r="Y141" s="160"/>
      <c r="Z141" s="160"/>
      <c r="AA141" s="160"/>
      <c r="AC141" s="147"/>
      <c r="AD141" s="147"/>
    </row>
    <row r="142" spans="1:30" s="155" customFormat="1" x14ac:dyDescent="0.25">
      <c r="A142" s="158"/>
      <c r="B142" s="158"/>
      <c r="C142" s="158"/>
      <c r="D142" s="158"/>
      <c r="E142" s="158"/>
      <c r="F142" s="158"/>
      <c r="G142" s="158"/>
      <c r="H142" s="158"/>
      <c r="I142" s="158"/>
      <c r="J142" s="158"/>
      <c r="K142" s="159"/>
      <c r="P142" s="160"/>
      <c r="Q142" s="160"/>
      <c r="R142" s="160"/>
      <c r="S142" s="160"/>
      <c r="T142" s="160"/>
      <c r="U142" s="160"/>
      <c r="V142" s="160"/>
      <c r="W142" s="160"/>
      <c r="X142" s="160"/>
      <c r="Y142" s="160"/>
      <c r="Z142" s="160"/>
      <c r="AA142" s="160"/>
      <c r="AC142" s="147"/>
      <c r="AD142" s="147"/>
    </row>
    <row r="143" spans="1:30" s="155" customFormat="1" x14ac:dyDescent="0.25">
      <c r="A143" s="158"/>
      <c r="B143" s="158"/>
      <c r="C143" s="158"/>
      <c r="D143" s="158"/>
      <c r="E143" s="158"/>
      <c r="F143" s="158"/>
      <c r="G143" s="158"/>
      <c r="H143" s="158"/>
      <c r="I143" s="158"/>
      <c r="J143" s="158"/>
      <c r="K143" s="159"/>
      <c r="P143" s="160"/>
      <c r="Q143" s="160"/>
      <c r="R143" s="160"/>
      <c r="S143" s="160"/>
      <c r="T143" s="160"/>
      <c r="U143" s="160"/>
      <c r="V143" s="160"/>
      <c r="W143" s="160"/>
      <c r="X143" s="160"/>
      <c r="Y143" s="160"/>
      <c r="Z143" s="160"/>
      <c r="AA143" s="160"/>
      <c r="AC143" s="147"/>
      <c r="AD143" s="147"/>
    </row>
    <row r="144" spans="1:30" s="155" customFormat="1" x14ac:dyDescent="0.25">
      <c r="A144" s="158"/>
      <c r="B144" s="158"/>
      <c r="C144" s="158"/>
      <c r="D144" s="158"/>
      <c r="E144" s="158"/>
      <c r="F144" s="158"/>
      <c r="G144" s="158"/>
      <c r="H144" s="158"/>
      <c r="I144" s="158"/>
      <c r="J144" s="158"/>
      <c r="K144" s="159"/>
      <c r="P144" s="160"/>
      <c r="Q144" s="160"/>
      <c r="R144" s="160"/>
      <c r="S144" s="160"/>
      <c r="T144" s="160"/>
      <c r="U144" s="160"/>
      <c r="V144" s="160"/>
      <c r="W144" s="160"/>
      <c r="X144" s="160"/>
      <c r="Y144" s="160"/>
      <c r="Z144" s="160"/>
      <c r="AA144" s="160"/>
      <c r="AC144" s="147"/>
      <c r="AD144" s="147"/>
    </row>
    <row r="145" spans="1:30" s="155" customFormat="1" x14ac:dyDescent="0.25">
      <c r="A145" s="158"/>
      <c r="B145" s="158"/>
      <c r="C145" s="158"/>
      <c r="D145" s="158"/>
      <c r="E145" s="158"/>
      <c r="F145" s="158"/>
      <c r="G145" s="158"/>
      <c r="H145" s="158"/>
      <c r="I145" s="158"/>
      <c r="J145" s="158"/>
      <c r="K145" s="159"/>
      <c r="P145" s="160"/>
      <c r="Q145" s="160"/>
      <c r="R145" s="160"/>
      <c r="S145" s="160"/>
      <c r="T145" s="160"/>
      <c r="U145" s="160"/>
      <c r="V145" s="160"/>
      <c r="W145" s="160"/>
      <c r="X145" s="160"/>
      <c r="Y145" s="160"/>
      <c r="Z145" s="160"/>
      <c r="AA145" s="160"/>
      <c r="AC145" s="147"/>
      <c r="AD145" s="147"/>
    </row>
    <row r="146" spans="1:30" s="155" customFormat="1" x14ac:dyDescent="0.25">
      <c r="A146" s="158"/>
      <c r="B146" s="158"/>
      <c r="C146" s="158"/>
      <c r="D146" s="158"/>
      <c r="E146" s="158"/>
      <c r="F146" s="158"/>
      <c r="G146" s="158"/>
      <c r="H146" s="158"/>
      <c r="I146" s="158"/>
      <c r="J146" s="158"/>
      <c r="K146" s="159"/>
      <c r="P146" s="160"/>
      <c r="Q146" s="160"/>
      <c r="R146" s="160"/>
      <c r="S146" s="160"/>
      <c r="T146" s="160"/>
      <c r="U146" s="160"/>
      <c r="V146" s="160"/>
      <c r="W146" s="160"/>
      <c r="X146" s="160"/>
      <c r="Y146" s="160"/>
      <c r="Z146" s="160"/>
      <c r="AA146" s="160"/>
      <c r="AC146" s="147"/>
      <c r="AD146" s="147"/>
    </row>
    <row r="147" spans="1:30" s="155" customFormat="1" x14ac:dyDescent="0.25">
      <c r="A147" s="158"/>
      <c r="B147" s="158"/>
      <c r="C147" s="158"/>
      <c r="D147" s="158"/>
      <c r="E147" s="158"/>
      <c r="F147" s="158"/>
      <c r="G147" s="158"/>
      <c r="H147" s="158"/>
      <c r="I147" s="158"/>
      <c r="J147" s="158"/>
      <c r="K147" s="159"/>
      <c r="P147" s="160"/>
      <c r="Q147" s="160"/>
      <c r="R147" s="160"/>
      <c r="S147" s="160"/>
      <c r="T147" s="160"/>
      <c r="U147" s="160"/>
      <c r="V147" s="160"/>
      <c r="W147" s="160"/>
      <c r="X147" s="160"/>
      <c r="Y147" s="160"/>
      <c r="Z147" s="160"/>
      <c r="AA147" s="160"/>
      <c r="AC147" s="147"/>
      <c r="AD147" s="147"/>
    </row>
    <row r="148" spans="1:30" s="155" customFormat="1" x14ac:dyDescent="0.25">
      <c r="A148" s="158"/>
      <c r="B148" s="158"/>
      <c r="C148" s="158"/>
      <c r="D148" s="158"/>
      <c r="E148" s="158"/>
      <c r="F148" s="158"/>
      <c r="G148" s="158"/>
      <c r="H148" s="158"/>
      <c r="I148" s="158"/>
      <c r="J148" s="158"/>
      <c r="K148" s="159"/>
      <c r="P148" s="160"/>
      <c r="Q148" s="160"/>
      <c r="R148" s="160"/>
      <c r="S148" s="160"/>
      <c r="T148" s="160"/>
      <c r="U148" s="160"/>
      <c r="V148" s="160"/>
      <c r="W148" s="160"/>
      <c r="X148" s="160"/>
      <c r="Y148" s="160"/>
      <c r="Z148" s="160"/>
      <c r="AA148" s="160"/>
      <c r="AC148" s="147"/>
      <c r="AD148" s="147"/>
    </row>
    <row r="149" spans="1:30" s="155" customFormat="1" x14ac:dyDescent="0.25">
      <c r="A149" s="158"/>
      <c r="B149" s="158"/>
      <c r="C149" s="158"/>
      <c r="D149" s="158"/>
      <c r="E149" s="158"/>
      <c r="F149" s="158"/>
      <c r="G149" s="158"/>
      <c r="H149" s="158"/>
      <c r="I149" s="158"/>
      <c r="J149" s="158"/>
      <c r="K149" s="159"/>
      <c r="P149" s="160"/>
      <c r="Q149" s="160"/>
      <c r="R149" s="160"/>
      <c r="S149" s="160"/>
      <c r="T149" s="160"/>
      <c r="U149" s="160"/>
      <c r="V149" s="160"/>
      <c r="W149" s="160"/>
      <c r="X149" s="160"/>
      <c r="Y149" s="160"/>
      <c r="Z149" s="160"/>
      <c r="AA149" s="160"/>
      <c r="AC149" s="147"/>
      <c r="AD149" s="147"/>
    </row>
    <row r="150" spans="1:30" s="155" customFormat="1" x14ac:dyDescent="0.25">
      <c r="A150" s="158"/>
      <c r="B150" s="158"/>
      <c r="C150" s="158"/>
      <c r="D150" s="158"/>
      <c r="E150" s="158"/>
      <c r="F150" s="158"/>
      <c r="G150" s="158"/>
      <c r="H150" s="158"/>
      <c r="I150" s="158"/>
      <c r="J150" s="158"/>
      <c r="K150" s="159"/>
      <c r="P150" s="160"/>
      <c r="Q150" s="160"/>
      <c r="R150" s="160"/>
      <c r="S150" s="160"/>
      <c r="T150" s="160"/>
      <c r="U150" s="160"/>
      <c r="V150" s="160"/>
      <c r="W150" s="160"/>
      <c r="X150" s="160"/>
      <c r="Y150" s="160"/>
      <c r="Z150" s="160"/>
      <c r="AA150" s="160"/>
      <c r="AC150" s="147"/>
      <c r="AD150" s="147"/>
    </row>
    <row r="151" spans="1:30" s="155" customFormat="1" x14ac:dyDescent="0.25">
      <c r="A151" s="158"/>
      <c r="B151" s="158"/>
      <c r="C151" s="158"/>
      <c r="D151" s="158"/>
      <c r="E151" s="158"/>
      <c r="F151" s="158"/>
      <c r="G151" s="158"/>
      <c r="H151" s="158"/>
      <c r="I151" s="158"/>
      <c r="J151" s="158"/>
      <c r="K151" s="159"/>
      <c r="P151" s="160"/>
      <c r="Q151" s="160"/>
      <c r="R151" s="160"/>
      <c r="S151" s="160"/>
      <c r="T151" s="160"/>
      <c r="U151" s="160"/>
      <c r="V151" s="160"/>
      <c r="W151" s="160"/>
      <c r="X151" s="160"/>
      <c r="Y151" s="160"/>
      <c r="Z151" s="160"/>
      <c r="AA151" s="160"/>
      <c r="AC151" s="147"/>
      <c r="AD151" s="147"/>
    </row>
    <row r="152" spans="1:30" s="155" customFormat="1" x14ac:dyDescent="0.25">
      <c r="A152" s="158"/>
      <c r="B152" s="158"/>
      <c r="C152" s="158"/>
      <c r="D152" s="158"/>
      <c r="E152" s="158"/>
      <c r="F152" s="158"/>
      <c r="G152" s="158"/>
      <c r="H152" s="158"/>
      <c r="I152" s="158"/>
      <c r="J152" s="158"/>
      <c r="K152" s="159"/>
      <c r="P152" s="160"/>
      <c r="Q152" s="160"/>
      <c r="R152" s="160"/>
      <c r="S152" s="160"/>
      <c r="T152" s="160"/>
      <c r="U152" s="160"/>
      <c r="V152" s="160"/>
      <c r="W152" s="160"/>
      <c r="X152" s="160"/>
      <c r="Y152" s="160"/>
      <c r="Z152" s="160"/>
      <c r="AA152" s="160"/>
      <c r="AC152" s="147"/>
      <c r="AD152" s="147"/>
    </row>
    <row r="153" spans="1:30" s="155" customFormat="1" x14ac:dyDescent="0.25">
      <c r="A153" s="158"/>
      <c r="B153" s="158"/>
      <c r="C153" s="158"/>
      <c r="D153" s="158"/>
      <c r="E153" s="158"/>
      <c r="F153" s="158"/>
      <c r="G153" s="158"/>
      <c r="H153" s="158"/>
      <c r="I153" s="158"/>
      <c r="J153" s="158"/>
      <c r="K153" s="159"/>
      <c r="P153" s="160"/>
      <c r="Q153" s="160"/>
      <c r="R153" s="160"/>
      <c r="S153" s="160"/>
      <c r="T153" s="160"/>
      <c r="U153" s="160"/>
      <c r="V153" s="160"/>
      <c r="W153" s="160"/>
      <c r="X153" s="160"/>
      <c r="Y153" s="160"/>
      <c r="Z153" s="160"/>
      <c r="AA153" s="160"/>
      <c r="AC153" s="147"/>
      <c r="AD153" s="147"/>
    </row>
    <row r="154" spans="1:30" s="155" customFormat="1" x14ac:dyDescent="0.25">
      <c r="A154" s="158"/>
      <c r="B154" s="158"/>
      <c r="C154" s="158"/>
      <c r="D154" s="158"/>
      <c r="E154" s="158"/>
      <c r="F154" s="158"/>
      <c r="G154" s="158"/>
      <c r="H154" s="158"/>
      <c r="I154" s="158"/>
      <c r="J154" s="158"/>
      <c r="K154" s="159"/>
      <c r="P154" s="160"/>
      <c r="Q154" s="160"/>
      <c r="R154" s="160"/>
      <c r="S154" s="160"/>
      <c r="T154" s="160"/>
      <c r="U154" s="160"/>
      <c r="V154" s="160"/>
      <c r="W154" s="160"/>
      <c r="X154" s="160"/>
      <c r="Y154" s="160"/>
      <c r="Z154" s="160"/>
      <c r="AA154" s="160"/>
      <c r="AC154" s="147"/>
      <c r="AD154" s="147"/>
    </row>
    <row r="155" spans="1:30" s="155" customFormat="1" x14ac:dyDescent="0.25">
      <c r="A155" s="158"/>
      <c r="B155" s="158"/>
      <c r="C155" s="158"/>
      <c r="D155" s="158"/>
      <c r="E155" s="158"/>
      <c r="F155" s="158"/>
      <c r="G155" s="158"/>
      <c r="H155" s="158"/>
      <c r="I155" s="158"/>
      <c r="J155" s="158"/>
      <c r="K155" s="159"/>
      <c r="P155" s="160"/>
      <c r="Q155" s="160"/>
      <c r="R155" s="160"/>
      <c r="S155" s="160"/>
      <c r="T155" s="160"/>
      <c r="U155" s="160"/>
      <c r="V155" s="160"/>
      <c r="W155" s="160"/>
      <c r="X155" s="160"/>
      <c r="Y155" s="160"/>
      <c r="Z155" s="160"/>
      <c r="AA155" s="160"/>
      <c r="AC155" s="147"/>
      <c r="AD155" s="147"/>
    </row>
    <row r="156" spans="1:30" s="155" customFormat="1" x14ac:dyDescent="0.25">
      <c r="A156" s="158"/>
      <c r="B156" s="158"/>
      <c r="C156" s="158"/>
      <c r="D156" s="158"/>
      <c r="E156" s="158"/>
      <c r="F156" s="158"/>
      <c r="G156" s="158"/>
      <c r="H156" s="158"/>
      <c r="I156" s="158"/>
      <c r="J156" s="158"/>
      <c r="K156" s="159"/>
      <c r="P156" s="160"/>
      <c r="Q156" s="160"/>
      <c r="R156" s="160"/>
      <c r="S156" s="160"/>
      <c r="T156" s="160"/>
      <c r="U156" s="160"/>
      <c r="V156" s="160"/>
      <c r="W156" s="160"/>
      <c r="X156" s="160"/>
      <c r="Y156" s="160"/>
      <c r="Z156" s="160"/>
      <c r="AA156" s="160"/>
      <c r="AC156" s="147"/>
      <c r="AD156" s="147"/>
    </row>
    <row r="157" spans="1:30" s="155" customFormat="1" x14ac:dyDescent="0.25">
      <c r="A157" s="158"/>
      <c r="B157" s="158"/>
      <c r="C157" s="158"/>
      <c r="D157" s="158"/>
      <c r="E157" s="158"/>
      <c r="F157" s="158"/>
      <c r="G157" s="158"/>
      <c r="H157" s="158"/>
      <c r="I157" s="158"/>
      <c r="J157" s="158"/>
      <c r="K157" s="159"/>
      <c r="P157" s="160"/>
      <c r="Q157" s="160"/>
      <c r="R157" s="160"/>
      <c r="S157" s="160"/>
      <c r="T157" s="160"/>
      <c r="U157" s="160"/>
      <c r="V157" s="160"/>
      <c r="W157" s="160"/>
      <c r="X157" s="160"/>
      <c r="Y157" s="160"/>
      <c r="Z157" s="160"/>
      <c r="AA157" s="160"/>
      <c r="AC157" s="147"/>
      <c r="AD157" s="147"/>
    </row>
    <row r="158" spans="1:30" s="155" customFormat="1" x14ac:dyDescent="0.25">
      <c r="A158" s="158"/>
      <c r="B158" s="158"/>
      <c r="C158" s="158"/>
      <c r="D158" s="158"/>
      <c r="E158" s="158"/>
      <c r="F158" s="158"/>
      <c r="G158" s="158"/>
      <c r="H158" s="158"/>
      <c r="I158" s="158"/>
      <c r="J158" s="158"/>
      <c r="K158" s="159"/>
      <c r="P158" s="160"/>
      <c r="Q158" s="160"/>
      <c r="R158" s="160"/>
      <c r="S158" s="160"/>
      <c r="T158" s="160"/>
      <c r="U158" s="160"/>
      <c r="V158" s="160"/>
      <c r="W158" s="160"/>
      <c r="X158" s="160"/>
      <c r="Y158" s="160"/>
      <c r="Z158" s="160"/>
      <c r="AA158" s="160"/>
      <c r="AC158" s="147"/>
      <c r="AD158" s="147"/>
    </row>
    <row r="159" spans="1:30" s="155" customFormat="1" x14ac:dyDescent="0.25">
      <c r="A159" s="158"/>
      <c r="B159" s="158"/>
      <c r="C159" s="158"/>
      <c r="D159" s="158"/>
      <c r="E159" s="158"/>
      <c r="F159" s="158"/>
      <c r="G159" s="158"/>
      <c r="H159" s="158"/>
      <c r="I159" s="158"/>
      <c r="J159" s="158"/>
      <c r="K159" s="159"/>
      <c r="P159" s="160"/>
      <c r="Q159" s="160"/>
      <c r="R159" s="160"/>
      <c r="S159" s="160"/>
      <c r="T159" s="160"/>
      <c r="U159" s="160"/>
      <c r="V159" s="160"/>
      <c r="W159" s="160"/>
      <c r="X159" s="160"/>
      <c r="Y159" s="160"/>
      <c r="Z159" s="160"/>
      <c r="AA159" s="160"/>
      <c r="AC159" s="147"/>
      <c r="AD159" s="147"/>
    </row>
    <row r="160" spans="1:30" s="155" customFormat="1" x14ac:dyDescent="0.25">
      <c r="A160" s="158"/>
      <c r="B160" s="158"/>
      <c r="C160" s="158"/>
      <c r="D160" s="158"/>
      <c r="E160" s="158"/>
      <c r="F160" s="158"/>
      <c r="G160" s="158"/>
      <c r="H160" s="158"/>
      <c r="I160" s="158"/>
      <c r="J160" s="158"/>
      <c r="K160" s="159"/>
      <c r="P160" s="160"/>
      <c r="Q160" s="160"/>
      <c r="R160" s="160"/>
      <c r="S160" s="160"/>
      <c r="T160" s="160"/>
      <c r="U160" s="160"/>
      <c r="V160" s="160"/>
      <c r="W160" s="160"/>
      <c r="X160" s="160"/>
      <c r="Y160" s="160"/>
      <c r="Z160" s="160"/>
      <c r="AA160" s="160"/>
      <c r="AC160" s="147"/>
      <c r="AD160" s="147"/>
    </row>
    <row r="161" spans="1:30" s="155" customFormat="1" x14ac:dyDescent="0.25">
      <c r="A161" s="158"/>
      <c r="B161" s="158"/>
      <c r="C161" s="158"/>
      <c r="D161" s="158"/>
      <c r="E161" s="158"/>
      <c r="F161" s="158"/>
      <c r="G161" s="158"/>
      <c r="H161" s="158"/>
      <c r="I161" s="158"/>
      <c r="J161" s="158"/>
      <c r="K161" s="159"/>
      <c r="P161" s="160"/>
      <c r="Q161" s="160"/>
      <c r="R161" s="160"/>
      <c r="S161" s="160"/>
      <c r="T161" s="160"/>
      <c r="U161" s="160"/>
      <c r="V161" s="160"/>
      <c r="W161" s="160"/>
      <c r="X161" s="160"/>
      <c r="Y161" s="160"/>
      <c r="Z161" s="160"/>
      <c r="AA161" s="160"/>
      <c r="AC161" s="147"/>
      <c r="AD161" s="147"/>
    </row>
    <row r="162" spans="1:30" s="155" customFormat="1" x14ac:dyDescent="0.25">
      <c r="A162" s="158"/>
      <c r="B162" s="158"/>
      <c r="C162" s="158"/>
      <c r="D162" s="158"/>
      <c r="E162" s="158"/>
      <c r="F162" s="158"/>
      <c r="G162" s="158"/>
      <c r="H162" s="158"/>
      <c r="I162" s="158"/>
      <c r="J162" s="158"/>
      <c r="K162" s="159"/>
      <c r="P162" s="160"/>
      <c r="Q162" s="160"/>
      <c r="R162" s="160"/>
      <c r="S162" s="160"/>
      <c r="T162" s="160"/>
      <c r="U162" s="160"/>
      <c r="V162" s="160"/>
      <c r="W162" s="160"/>
      <c r="X162" s="160"/>
      <c r="Y162" s="160"/>
      <c r="Z162" s="160"/>
      <c r="AA162" s="160"/>
      <c r="AC162" s="147"/>
      <c r="AD162" s="147"/>
    </row>
    <row r="163" spans="1:30" s="155" customFormat="1" x14ac:dyDescent="0.25">
      <c r="A163" s="158"/>
      <c r="B163" s="158"/>
      <c r="C163" s="158"/>
      <c r="D163" s="158"/>
      <c r="E163" s="158"/>
      <c r="F163" s="158"/>
      <c r="G163" s="158"/>
      <c r="H163" s="158"/>
      <c r="I163" s="158"/>
      <c r="J163" s="158"/>
      <c r="K163" s="159"/>
      <c r="P163" s="160"/>
      <c r="Q163" s="160"/>
      <c r="R163" s="160"/>
      <c r="S163" s="160"/>
      <c r="T163" s="160"/>
      <c r="U163" s="160"/>
      <c r="V163" s="160"/>
      <c r="W163" s="160"/>
      <c r="X163" s="160"/>
      <c r="Y163" s="160"/>
      <c r="Z163" s="160"/>
      <c r="AA163" s="160"/>
      <c r="AC163" s="147"/>
      <c r="AD163" s="147"/>
    </row>
    <row r="164" spans="1:30" s="155" customFormat="1" x14ac:dyDescent="0.25">
      <c r="A164" s="158"/>
      <c r="B164" s="158"/>
      <c r="C164" s="158"/>
      <c r="D164" s="158"/>
      <c r="E164" s="158"/>
      <c r="F164" s="158"/>
      <c r="G164" s="158"/>
      <c r="H164" s="158"/>
      <c r="I164" s="158"/>
      <c r="J164" s="158"/>
      <c r="K164" s="159"/>
      <c r="P164" s="160"/>
      <c r="Q164" s="160"/>
      <c r="R164" s="160"/>
      <c r="S164" s="160"/>
      <c r="T164" s="160"/>
      <c r="U164" s="160"/>
      <c r="V164" s="160"/>
      <c r="W164" s="160"/>
      <c r="X164" s="160"/>
      <c r="Y164" s="160"/>
      <c r="Z164" s="160"/>
      <c r="AA164" s="160"/>
      <c r="AC164" s="147"/>
      <c r="AD164" s="147"/>
    </row>
    <row r="165" spans="1:30" s="155" customFormat="1" x14ac:dyDescent="0.25">
      <c r="A165" s="158"/>
      <c r="B165" s="158"/>
      <c r="C165" s="158"/>
      <c r="D165" s="158"/>
      <c r="E165" s="158"/>
      <c r="F165" s="158"/>
      <c r="G165" s="158"/>
      <c r="H165" s="158"/>
      <c r="I165" s="158"/>
      <c r="J165" s="158"/>
      <c r="K165" s="159"/>
      <c r="P165" s="160"/>
      <c r="Q165" s="160"/>
      <c r="R165" s="160"/>
      <c r="S165" s="160"/>
      <c r="T165" s="160"/>
      <c r="U165" s="160"/>
      <c r="V165" s="160"/>
      <c r="W165" s="160"/>
      <c r="X165" s="160"/>
      <c r="Y165" s="160"/>
      <c r="Z165" s="160"/>
      <c r="AA165" s="160"/>
      <c r="AC165" s="147"/>
      <c r="AD165" s="147"/>
    </row>
    <row r="166" spans="1:30" s="81" customFormat="1" x14ac:dyDescent="0.25">
      <c r="A166" s="79"/>
      <c r="B166" s="79"/>
      <c r="C166" s="79"/>
      <c r="D166" s="79"/>
      <c r="E166" s="79"/>
      <c r="F166" s="79"/>
      <c r="G166" s="79"/>
      <c r="H166" s="79"/>
      <c r="I166" s="79"/>
      <c r="J166" s="79"/>
      <c r="K166" s="80"/>
      <c r="P166" s="82"/>
      <c r="Q166" s="82"/>
      <c r="R166" s="82"/>
      <c r="S166" s="82"/>
      <c r="T166" s="82"/>
      <c r="U166" s="82"/>
      <c r="V166" s="82"/>
      <c r="W166" s="82"/>
      <c r="X166" s="82"/>
      <c r="Y166" s="82"/>
      <c r="Z166" s="82"/>
      <c r="AA166" s="82"/>
      <c r="AC166" s="147"/>
      <c r="AD166" s="147"/>
    </row>
    <row r="167" spans="1:30" s="81" customFormat="1" x14ac:dyDescent="0.25">
      <c r="A167" s="79"/>
      <c r="B167" s="79"/>
      <c r="C167" s="79"/>
      <c r="D167" s="79"/>
      <c r="E167" s="79"/>
      <c r="F167" s="79"/>
      <c r="G167" s="79"/>
      <c r="H167" s="79"/>
      <c r="I167" s="79"/>
      <c r="J167" s="79"/>
      <c r="K167" s="80"/>
      <c r="P167" s="82"/>
      <c r="Q167" s="82"/>
      <c r="R167" s="82"/>
      <c r="S167" s="82"/>
      <c r="T167" s="82"/>
      <c r="U167" s="82"/>
      <c r="V167" s="82"/>
      <c r="W167" s="82"/>
      <c r="X167" s="82"/>
      <c r="Y167" s="82"/>
      <c r="Z167" s="82"/>
      <c r="AA167" s="82"/>
      <c r="AC167" s="147"/>
      <c r="AD167" s="147"/>
    </row>
    <row r="168" spans="1:30" s="81" customFormat="1" x14ac:dyDescent="0.25">
      <c r="A168" s="79"/>
      <c r="B168" s="79"/>
      <c r="C168" s="79"/>
      <c r="D168" s="79"/>
      <c r="E168" s="79"/>
      <c r="F168" s="79"/>
      <c r="G168" s="79"/>
      <c r="H168" s="79"/>
      <c r="I168" s="79"/>
      <c r="J168" s="79"/>
      <c r="K168" s="80"/>
      <c r="P168" s="82"/>
      <c r="Q168" s="82"/>
      <c r="R168" s="82"/>
      <c r="S168" s="82"/>
      <c r="T168" s="82"/>
      <c r="U168" s="82"/>
      <c r="V168" s="82"/>
      <c r="W168" s="82"/>
      <c r="X168" s="82"/>
      <c r="Y168" s="82"/>
      <c r="Z168" s="82"/>
      <c r="AA168" s="82"/>
      <c r="AC168" s="147"/>
      <c r="AD168" s="147"/>
    </row>
    <row r="169" spans="1:30" s="81" customFormat="1" x14ac:dyDescent="0.25">
      <c r="A169" s="79"/>
      <c r="B169" s="79"/>
      <c r="C169" s="79"/>
      <c r="D169" s="79"/>
      <c r="E169" s="79"/>
      <c r="F169" s="79"/>
      <c r="G169" s="79"/>
      <c r="H169" s="79"/>
      <c r="I169" s="79"/>
      <c r="J169" s="79"/>
      <c r="K169" s="80"/>
      <c r="P169" s="82"/>
      <c r="Q169" s="82"/>
      <c r="R169" s="82"/>
      <c r="S169" s="82"/>
      <c r="T169" s="82"/>
      <c r="U169" s="82"/>
      <c r="V169" s="82"/>
      <c r="W169" s="82"/>
      <c r="X169" s="82"/>
      <c r="Y169" s="82"/>
      <c r="Z169" s="82"/>
      <c r="AA169" s="82"/>
      <c r="AC169" s="147"/>
      <c r="AD169" s="147"/>
    </row>
    <row r="170" spans="1:30" s="81" customFormat="1" x14ac:dyDescent="0.25">
      <c r="A170" s="79"/>
      <c r="B170" s="79"/>
      <c r="C170" s="79"/>
      <c r="D170" s="79"/>
      <c r="E170" s="79"/>
      <c r="F170" s="79"/>
      <c r="G170" s="79"/>
      <c r="H170" s="79"/>
      <c r="I170" s="79"/>
      <c r="J170" s="79"/>
      <c r="K170" s="80"/>
      <c r="P170" s="82"/>
      <c r="Q170" s="82"/>
      <c r="R170" s="82"/>
      <c r="S170" s="82"/>
      <c r="T170" s="82"/>
      <c r="U170" s="82"/>
      <c r="V170" s="82"/>
      <c r="W170" s="82"/>
      <c r="X170" s="82"/>
      <c r="Y170" s="82"/>
      <c r="Z170" s="82"/>
      <c r="AA170" s="82"/>
      <c r="AC170" s="147"/>
      <c r="AD170" s="147"/>
    </row>
    <row r="171" spans="1:30" s="81" customFormat="1" x14ac:dyDescent="0.25">
      <c r="A171" s="79"/>
      <c r="B171" s="79"/>
      <c r="C171" s="79"/>
      <c r="D171" s="79"/>
      <c r="E171" s="79"/>
      <c r="F171" s="79"/>
      <c r="G171" s="79"/>
      <c r="H171" s="79"/>
      <c r="I171" s="79"/>
      <c r="J171" s="79"/>
      <c r="K171" s="80"/>
      <c r="P171" s="82"/>
      <c r="Q171" s="82"/>
      <c r="R171" s="82"/>
      <c r="S171" s="82"/>
      <c r="T171" s="82"/>
      <c r="U171" s="82"/>
      <c r="V171" s="82"/>
      <c r="W171" s="82"/>
      <c r="X171" s="82"/>
      <c r="Y171" s="82"/>
      <c r="Z171" s="82"/>
      <c r="AA171" s="82"/>
      <c r="AC171" s="147"/>
      <c r="AD171" s="147"/>
    </row>
    <row r="172" spans="1:30" s="81" customFormat="1" x14ac:dyDescent="0.25">
      <c r="A172" s="79"/>
      <c r="B172" s="79"/>
      <c r="C172" s="79"/>
      <c r="D172" s="79"/>
      <c r="E172" s="79"/>
      <c r="F172" s="79"/>
      <c r="G172" s="79"/>
      <c r="H172" s="79"/>
      <c r="I172" s="79"/>
      <c r="J172" s="79"/>
      <c r="K172" s="80"/>
      <c r="P172" s="82"/>
      <c r="Q172" s="82"/>
      <c r="R172" s="82"/>
      <c r="S172" s="82"/>
      <c r="T172" s="82"/>
      <c r="U172" s="82"/>
      <c r="V172" s="82"/>
      <c r="W172" s="82"/>
      <c r="X172" s="82"/>
      <c r="Y172" s="82"/>
      <c r="Z172" s="82"/>
      <c r="AA172" s="82"/>
      <c r="AC172" s="147"/>
      <c r="AD172" s="147"/>
    </row>
    <row r="173" spans="1:30" s="81" customFormat="1" x14ac:dyDescent="0.25">
      <c r="A173" s="79"/>
      <c r="B173" s="79"/>
      <c r="C173" s="79"/>
      <c r="D173" s="79"/>
      <c r="E173" s="79"/>
      <c r="F173" s="79"/>
      <c r="G173" s="79"/>
      <c r="H173" s="79"/>
      <c r="I173" s="79"/>
      <c r="J173" s="79"/>
      <c r="K173" s="80"/>
      <c r="P173" s="82"/>
      <c r="Q173" s="82"/>
      <c r="R173" s="82"/>
      <c r="S173" s="82"/>
      <c r="T173" s="82"/>
      <c r="U173" s="82"/>
      <c r="V173" s="82"/>
      <c r="W173" s="82"/>
      <c r="X173" s="82"/>
      <c r="Y173" s="82"/>
      <c r="Z173" s="82"/>
      <c r="AA173" s="82"/>
      <c r="AC173" s="147"/>
      <c r="AD173" s="147"/>
    </row>
    <row r="174" spans="1:30" s="81" customFormat="1" x14ac:dyDescent="0.25">
      <c r="A174" s="79"/>
      <c r="B174" s="79"/>
      <c r="C174" s="79"/>
      <c r="D174" s="79"/>
      <c r="E174" s="79"/>
      <c r="F174" s="79"/>
      <c r="G174" s="79"/>
      <c r="H174" s="79"/>
      <c r="I174" s="79"/>
      <c r="J174" s="79"/>
      <c r="K174" s="80"/>
      <c r="P174" s="82"/>
      <c r="Q174" s="82"/>
      <c r="R174" s="82"/>
      <c r="S174" s="82"/>
      <c r="T174" s="82"/>
      <c r="U174" s="82"/>
      <c r="V174" s="82"/>
      <c r="W174" s="82"/>
      <c r="X174" s="82"/>
      <c r="Y174" s="82"/>
      <c r="Z174" s="82"/>
      <c r="AA174" s="82"/>
      <c r="AC174" s="147"/>
      <c r="AD174" s="147"/>
    </row>
    <row r="175" spans="1:30" s="81" customFormat="1" x14ac:dyDescent="0.25">
      <c r="A175" s="79"/>
      <c r="B175" s="79"/>
      <c r="C175" s="79"/>
      <c r="D175" s="79"/>
      <c r="E175" s="79"/>
      <c r="F175" s="79"/>
      <c r="G175" s="79"/>
      <c r="H175" s="79"/>
      <c r="I175" s="79"/>
      <c r="J175" s="79"/>
      <c r="K175" s="80"/>
      <c r="P175" s="82"/>
      <c r="Q175" s="82"/>
      <c r="R175" s="82"/>
      <c r="S175" s="82"/>
      <c r="T175" s="82"/>
      <c r="U175" s="82"/>
      <c r="V175" s="82"/>
      <c r="W175" s="82"/>
      <c r="X175" s="82"/>
      <c r="Y175" s="82"/>
      <c r="Z175" s="82"/>
      <c r="AA175" s="82"/>
      <c r="AC175" s="147"/>
      <c r="AD175" s="147"/>
    </row>
    <row r="176" spans="1:30" s="81" customFormat="1" x14ac:dyDescent="0.25">
      <c r="A176" s="79"/>
      <c r="B176" s="79"/>
      <c r="C176" s="79"/>
      <c r="D176" s="79"/>
      <c r="E176" s="79"/>
      <c r="F176" s="79"/>
      <c r="G176" s="79"/>
      <c r="H176" s="79"/>
      <c r="I176" s="79"/>
      <c r="J176" s="79"/>
      <c r="K176" s="80"/>
      <c r="P176" s="82"/>
      <c r="Q176" s="82"/>
      <c r="R176" s="82"/>
      <c r="S176" s="82"/>
      <c r="T176" s="82"/>
      <c r="U176" s="82"/>
      <c r="V176" s="82"/>
      <c r="W176" s="82"/>
      <c r="X176" s="82"/>
      <c r="Y176" s="82"/>
      <c r="Z176" s="82"/>
      <c r="AA176" s="82"/>
      <c r="AC176" s="147"/>
      <c r="AD176" s="147"/>
    </row>
    <row r="177" spans="1:30" s="81" customFormat="1" x14ac:dyDescent="0.25">
      <c r="A177" s="79"/>
      <c r="B177" s="79"/>
      <c r="C177" s="79"/>
      <c r="D177" s="79"/>
      <c r="E177" s="79"/>
      <c r="F177" s="79"/>
      <c r="G177" s="79"/>
      <c r="H177" s="79"/>
      <c r="I177" s="79"/>
      <c r="J177" s="79"/>
      <c r="K177" s="80"/>
      <c r="P177" s="82"/>
      <c r="Q177" s="82"/>
      <c r="R177" s="82"/>
      <c r="S177" s="82"/>
      <c r="T177" s="82"/>
      <c r="U177" s="82"/>
      <c r="V177" s="82"/>
      <c r="W177" s="82"/>
      <c r="X177" s="82"/>
      <c r="Y177" s="82"/>
      <c r="Z177" s="82"/>
      <c r="AA177" s="82"/>
      <c r="AC177" s="147"/>
      <c r="AD177" s="147"/>
    </row>
    <row r="178" spans="1:30" s="81" customFormat="1" x14ac:dyDescent="0.25">
      <c r="A178" s="79"/>
      <c r="B178" s="79"/>
      <c r="C178" s="79"/>
      <c r="D178" s="79"/>
      <c r="E178" s="79"/>
      <c r="F178" s="79"/>
      <c r="G178" s="79"/>
      <c r="H178" s="79"/>
      <c r="I178" s="79"/>
      <c r="J178" s="79"/>
      <c r="K178" s="80"/>
      <c r="P178" s="82"/>
      <c r="Q178" s="82"/>
      <c r="R178" s="82"/>
      <c r="S178" s="82"/>
      <c r="T178" s="82"/>
      <c r="U178" s="82"/>
      <c r="V178" s="82"/>
      <c r="W178" s="82"/>
      <c r="X178" s="82"/>
      <c r="Y178" s="82"/>
      <c r="Z178" s="82"/>
      <c r="AA178" s="82"/>
      <c r="AC178" s="147"/>
      <c r="AD178" s="147"/>
    </row>
    <row r="179" spans="1:30" s="81" customFormat="1" x14ac:dyDescent="0.25">
      <c r="A179" s="79"/>
      <c r="B179" s="79"/>
      <c r="C179" s="79"/>
      <c r="D179" s="79"/>
      <c r="E179" s="79"/>
      <c r="F179" s="79"/>
      <c r="G179" s="79"/>
      <c r="H179" s="79"/>
      <c r="I179" s="79"/>
      <c r="J179" s="79"/>
      <c r="K179" s="80"/>
      <c r="P179" s="82"/>
      <c r="Q179" s="82"/>
      <c r="R179" s="82"/>
      <c r="S179" s="82"/>
      <c r="T179" s="82"/>
      <c r="U179" s="82"/>
      <c r="V179" s="82"/>
      <c r="W179" s="82"/>
      <c r="X179" s="82"/>
      <c r="Y179" s="82"/>
      <c r="Z179" s="82"/>
      <c r="AA179" s="82"/>
      <c r="AC179" s="147"/>
      <c r="AD179" s="147"/>
    </row>
    <row r="180" spans="1:30" s="81" customFormat="1" x14ac:dyDescent="0.25">
      <c r="A180" s="79"/>
      <c r="B180" s="79"/>
      <c r="C180" s="79"/>
      <c r="D180" s="79"/>
      <c r="E180" s="79"/>
      <c r="F180" s="79"/>
      <c r="G180" s="79"/>
      <c r="H180" s="79"/>
      <c r="I180" s="79"/>
      <c r="J180" s="79"/>
      <c r="K180" s="80"/>
      <c r="P180" s="82"/>
      <c r="Q180" s="82"/>
      <c r="R180" s="82"/>
      <c r="S180" s="82"/>
      <c r="T180" s="82"/>
      <c r="U180" s="82"/>
      <c r="V180" s="82"/>
      <c r="W180" s="82"/>
      <c r="X180" s="82"/>
      <c r="Y180" s="82"/>
      <c r="Z180" s="82"/>
      <c r="AA180" s="82"/>
      <c r="AC180" s="147"/>
      <c r="AD180" s="147"/>
    </row>
    <row r="181" spans="1:30" s="81" customFormat="1" x14ac:dyDescent="0.25">
      <c r="A181" s="79"/>
      <c r="B181" s="79"/>
      <c r="C181" s="79"/>
      <c r="D181" s="79"/>
      <c r="E181" s="79"/>
      <c r="F181" s="79"/>
      <c r="G181" s="79"/>
      <c r="H181" s="79"/>
      <c r="I181" s="79"/>
      <c r="J181" s="79"/>
      <c r="K181" s="80"/>
      <c r="P181" s="82"/>
      <c r="Q181" s="82"/>
      <c r="R181" s="82"/>
      <c r="S181" s="82"/>
      <c r="T181" s="82"/>
      <c r="U181" s="82"/>
      <c r="V181" s="82"/>
      <c r="W181" s="82"/>
      <c r="X181" s="82"/>
      <c r="Y181" s="82"/>
      <c r="Z181" s="82"/>
      <c r="AA181" s="82"/>
      <c r="AC181" s="147"/>
      <c r="AD181" s="147"/>
    </row>
    <row r="182" spans="1:30" s="81" customFormat="1" x14ac:dyDescent="0.25">
      <c r="A182" s="79"/>
      <c r="B182" s="79"/>
      <c r="C182" s="79"/>
      <c r="D182" s="79"/>
      <c r="E182" s="79"/>
      <c r="F182" s="79"/>
      <c r="G182" s="79"/>
      <c r="H182" s="79"/>
      <c r="I182" s="79"/>
      <c r="J182" s="79"/>
      <c r="K182" s="80"/>
      <c r="P182" s="82"/>
      <c r="Q182" s="82"/>
      <c r="R182" s="82"/>
      <c r="S182" s="82"/>
      <c r="T182" s="82"/>
      <c r="U182" s="82"/>
      <c r="V182" s="82"/>
      <c r="W182" s="82"/>
      <c r="X182" s="82"/>
      <c r="Y182" s="82"/>
      <c r="Z182" s="82"/>
      <c r="AA182" s="82"/>
      <c r="AC182" s="147"/>
      <c r="AD182" s="147"/>
    </row>
    <row r="183" spans="1:30" s="81" customFormat="1" x14ac:dyDescent="0.25">
      <c r="A183" s="79"/>
      <c r="B183" s="79"/>
      <c r="C183" s="79"/>
      <c r="D183" s="79"/>
      <c r="E183" s="79"/>
      <c r="F183" s="79"/>
      <c r="G183" s="79"/>
      <c r="H183" s="79"/>
      <c r="I183" s="79"/>
      <c r="J183" s="79"/>
      <c r="K183" s="80"/>
      <c r="P183" s="82"/>
      <c r="Q183" s="82"/>
      <c r="R183" s="82"/>
      <c r="S183" s="82"/>
      <c r="T183" s="82"/>
      <c r="U183" s="82"/>
      <c r="V183" s="82"/>
      <c r="W183" s="82"/>
      <c r="X183" s="82"/>
      <c r="Y183" s="82"/>
      <c r="Z183" s="82"/>
      <c r="AA183" s="82"/>
      <c r="AC183" s="147"/>
      <c r="AD183" s="147"/>
    </row>
    <row r="184" spans="1:30" s="81" customFormat="1" x14ac:dyDescent="0.25">
      <c r="A184" s="79"/>
      <c r="B184" s="79"/>
      <c r="C184" s="79"/>
      <c r="D184" s="79"/>
      <c r="E184" s="79"/>
      <c r="F184" s="79"/>
      <c r="G184" s="79"/>
      <c r="H184" s="79"/>
      <c r="I184" s="79"/>
      <c r="J184" s="79"/>
      <c r="K184" s="80"/>
      <c r="P184" s="82"/>
      <c r="Q184" s="82"/>
      <c r="R184" s="82"/>
      <c r="S184" s="82"/>
      <c r="T184" s="82"/>
      <c r="U184" s="82"/>
      <c r="V184" s="82"/>
      <c r="W184" s="82"/>
      <c r="X184" s="82"/>
      <c r="Y184" s="82"/>
      <c r="Z184" s="82"/>
      <c r="AA184" s="82"/>
      <c r="AC184" s="147"/>
      <c r="AD184" s="147"/>
    </row>
    <row r="185" spans="1:30" s="81" customFormat="1" x14ac:dyDescent="0.25">
      <c r="A185" s="79"/>
      <c r="B185" s="79"/>
      <c r="C185" s="79"/>
      <c r="D185" s="79"/>
      <c r="E185" s="79"/>
      <c r="F185" s="79"/>
      <c r="G185" s="79"/>
      <c r="H185" s="79"/>
      <c r="I185" s="79"/>
      <c r="J185" s="79"/>
      <c r="K185" s="80"/>
      <c r="P185" s="82"/>
      <c r="Q185" s="82"/>
      <c r="R185" s="82"/>
      <c r="S185" s="82"/>
      <c r="T185" s="82"/>
      <c r="U185" s="82"/>
      <c r="V185" s="82"/>
      <c r="W185" s="82"/>
      <c r="X185" s="82"/>
      <c r="Y185" s="82"/>
      <c r="Z185" s="82"/>
      <c r="AA185" s="82"/>
      <c r="AC185" s="147"/>
      <c r="AD185" s="147"/>
    </row>
    <row r="186" spans="1:30" s="81" customFormat="1" x14ac:dyDescent="0.25">
      <c r="A186" s="79"/>
      <c r="B186" s="79"/>
      <c r="C186" s="79"/>
      <c r="D186" s="79"/>
      <c r="E186" s="79"/>
      <c r="F186" s="79"/>
      <c r="G186" s="79"/>
      <c r="H186" s="79"/>
      <c r="I186" s="79"/>
      <c r="J186" s="79"/>
      <c r="K186" s="80"/>
      <c r="P186" s="82"/>
      <c r="Q186" s="82"/>
      <c r="R186" s="82"/>
      <c r="S186" s="82"/>
      <c r="T186" s="82"/>
      <c r="U186" s="82"/>
      <c r="V186" s="82"/>
      <c r="W186" s="82"/>
      <c r="X186" s="82"/>
      <c r="Y186" s="82"/>
      <c r="Z186" s="82"/>
      <c r="AA186" s="82"/>
      <c r="AC186" s="147"/>
      <c r="AD186" s="147"/>
    </row>
    <row r="187" spans="1:30" s="81" customFormat="1" x14ac:dyDescent="0.25">
      <c r="A187" s="79"/>
      <c r="B187" s="79"/>
      <c r="C187" s="79"/>
      <c r="D187" s="79"/>
      <c r="E187" s="79"/>
      <c r="F187" s="79"/>
      <c r="G187" s="79"/>
      <c r="H187" s="79"/>
      <c r="I187" s="79"/>
      <c r="J187" s="79"/>
      <c r="K187" s="80"/>
      <c r="P187" s="82"/>
      <c r="Q187" s="82"/>
      <c r="R187" s="82"/>
      <c r="S187" s="82"/>
      <c r="T187" s="82"/>
      <c r="U187" s="82"/>
      <c r="V187" s="82"/>
      <c r="W187" s="82"/>
      <c r="X187" s="82"/>
      <c r="Y187" s="82"/>
      <c r="Z187" s="82"/>
      <c r="AA187" s="82"/>
      <c r="AC187" s="147"/>
      <c r="AD187" s="147"/>
    </row>
    <row r="188" spans="1:30" s="81" customFormat="1" x14ac:dyDescent="0.25">
      <c r="A188" s="79"/>
      <c r="B188" s="79"/>
      <c r="C188" s="79"/>
      <c r="D188" s="79"/>
      <c r="E188" s="79"/>
      <c r="F188" s="79"/>
      <c r="G188" s="79"/>
      <c r="H188" s="79"/>
      <c r="I188" s="79"/>
      <c r="J188" s="79"/>
      <c r="K188" s="80"/>
      <c r="P188" s="82"/>
      <c r="Q188" s="82"/>
      <c r="R188" s="82"/>
      <c r="S188" s="82"/>
      <c r="T188" s="82"/>
      <c r="U188" s="82"/>
      <c r="V188" s="82"/>
      <c r="W188" s="82"/>
      <c r="X188" s="82"/>
      <c r="Y188" s="82"/>
      <c r="Z188" s="82"/>
      <c r="AA188" s="82"/>
      <c r="AC188" s="147"/>
      <c r="AD188" s="147"/>
    </row>
    <row r="189" spans="1:30" s="81" customFormat="1" x14ac:dyDescent="0.25">
      <c r="A189" s="79"/>
      <c r="B189" s="79"/>
      <c r="C189" s="79"/>
      <c r="D189" s="79"/>
      <c r="E189" s="79"/>
      <c r="F189" s="79"/>
      <c r="G189" s="79"/>
      <c r="H189" s="79"/>
      <c r="I189" s="79"/>
      <c r="J189" s="79"/>
      <c r="K189" s="80"/>
      <c r="P189" s="82"/>
      <c r="Q189" s="82"/>
      <c r="R189" s="82"/>
      <c r="S189" s="82"/>
      <c r="T189" s="82"/>
      <c r="U189" s="82"/>
      <c r="V189" s="82"/>
      <c r="W189" s="82"/>
      <c r="X189" s="82"/>
      <c r="Y189" s="82"/>
      <c r="Z189" s="82"/>
      <c r="AA189" s="82"/>
      <c r="AC189" s="147"/>
      <c r="AD189" s="147"/>
    </row>
    <row r="190" spans="1:30" s="81" customFormat="1" x14ac:dyDescent="0.25">
      <c r="A190" s="79"/>
      <c r="B190" s="79"/>
      <c r="C190" s="79"/>
      <c r="D190" s="79"/>
      <c r="E190" s="79"/>
      <c r="F190" s="79"/>
      <c r="G190" s="79"/>
      <c r="H190" s="79"/>
      <c r="I190" s="79"/>
      <c r="J190" s="79"/>
      <c r="K190" s="80"/>
      <c r="P190" s="82"/>
      <c r="Q190" s="82"/>
      <c r="R190" s="82"/>
      <c r="S190" s="82"/>
      <c r="T190" s="82"/>
      <c r="U190" s="82"/>
      <c r="V190" s="82"/>
      <c r="W190" s="82"/>
      <c r="X190" s="82"/>
      <c r="Y190" s="82"/>
      <c r="Z190" s="82"/>
      <c r="AA190" s="82"/>
      <c r="AC190" s="147"/>
      <c r="AD190" s="147"/>
    </row>
    <row r="191" spans="1:30" s="81" customFormat="1" x14ac:dyDescent="0.25">
      <c r="A191" s="79"/>
      <c r="B191" s="79"/>
      <c r="C191" s="79"/>
      <c r="D191" s="79"/>
      <c r="E191" s="79"/>
      <c r="F191" s="79"/>
      <c r="G191" s="79"/>
      <c r="H191" s="79"/>
      <c r="I191" s="79"/>
      <c r="J191" s="79"/>
      <c r="K191" s="80"/>
      <c r="P191" s="82"/>
      <c r="Q191" s="82"/>
      <c r="R191" s="82"/>
      <c r="S191" s="82"/>
      <c r="T191" s="82"/>
      <c r="U191" s="82"/>
      <c r="V191" s="82"/>
      <c r="W191" s="82"/>
      <c r="X191" s="82"/>
      <c r="Y191" s="82"/>
      <c r="Z191" s="82"/>
      <c r="AA191" s="82"/>
      <c r="AC191" s="147"/>
      <c r="AD191" s="147"/>
    </row>
    <row r="192" spans="1:30" s="81" customFormat="1" x14ac:dyDescent="0.25">
      <c r="A192" s="79"/>
      <c r="B192" s="79"/>
      <c r="C192" s="79"/>
      <c r="D192" s="79"/>
      <c r="E192" s="79"/>
      <c r="F192" s="79"/>
      <c r="G192" s="79"/>
      <c r="H192" s="79"/>
      <c r="I192" s="79"/>
      <c r="J192" s="79"/>
      <c r="K192" s="80"/>
      <c r="P192" s="82"/>
      <c r="Q192" s="82"/>
      <c r="R192" s="82"/>
      <c r="S192" s="82"/>
      <c r="T192" s="82"/>
      <c r="U192" s="82"/>
      <c r="V192" s="82"/>
      <c r="W192" s="82"/>
      <c r="X192" s="82"/>
      <c r="Y192" s="82"/>
      <c r="Z192" s="82"/>
      <c r="AA192" s="82"/>
      <c r="AC192" s="147"/>
      <c r="AD192" s="147"/>
    </row>
    <row r="193" spans="1:30" s="81" customFormat="1" x14ac:dyDescent="0.25">
      <c r="A193" s="79"/>
      <c r="B193" s="79"/>
      <c r="C193" s="79"/>
      <c r="D193" s="79"/>
      <c r="E193" s="79"/>
      <c r="F193" s="79"/>
      <c r="G193" s="79"/>
      <c r="H193" s="79"/>
      <c r="I193" s="79"/>
      <c r="J193" s="79"/>
      <c r="K193" s="80"/>
      <c r="P193" s="82"/>
      <c r="Q193" s="82"/>
      <c r="R193" s="82"/>
      <c r="S193" s="82"/>
      <c r="T193" s="82"/>
      <c r="U193" s="82"/>
      <c r="V193" s="82"/>
      <c r="W193" s="82"/>
      <c r="X193" s="82"/>
      <c r="Y193" s="82"/>
      <c r="Z193" s="82"/>
      <c r="AA193" s="82"/>
      <c r="AC193" s="147"/>
      <c r="AD193" s="147"/>
    </row>
    <row r="194" spans="1:30" s="81" customFormat="1" x14ac:dyDescent="0.25">
      <c r="A194" s="79"/>
      <c r="B194" s="79"/>
      <c r="C194" s="79"/>
      <c r="D194" s="79"/>
      <c r="E194" s="79"/>
      <c r="F194" s="79"/>
      <c r="G194" s="79"/>
      <c r="H194" s="79"/>
      <c r="I194" s="79"/>
      <c r="J194" s="79"/>
      <c r="K194" s="80"/>
      <c r="P194" s="82"/>
      <c r="Q194" s="82"/>
      <c r="R194" s="82"/>
      <c r="S194" s="82"/>
      <c r="T194" s="82"/>
      <c r="U194" s="82"/>
      <c r="V194" s="82"/>
      <c r="W194" s="82"/>
      <c r="X194" s="82"/>
      <c r="Y194" s="82"/>
      <c r="Z194" s="82"/>
      <c r="AA194" s="82"/>
      <c r="AC194" s="147"/>
      <c r="AD194" s="147"/>
    </row>
    <row r="195" spans="1:30" s="81" customFormat="1" x14ac:dyDescent="0.25">
      <c r="A195" s="79"/>
      <c r="B195" s="79"/>
      <c r="C195" s="79"/>
      <c r="D195" s="79"/>
      <c r="E195" s="79"/>
      <c r="F195" s="79"/>
      <c r="G195" s="79"/>
      <c r="H195" s="79"/>
      <c r="I195" s="79"/>
      <c r="J195" s="79"/>
      <c r="K195" s="80"/>
      <c r="P195" s="82"/>
      <c r="Q195" s="82"/>
      <c r="R195" s="82"/>
      <c r="S195" s="82"/>
      <c r="T195" s="82"/>
      <c r="U195" s="82"/>
      <c r="V195" s="82"/>
      <c r="W195" s="82"/>
      <c r="X195" s="82"/>
      <c r="Y195" s="82"/>
      <c r="Z195" s="82"/>
      <c r="AA195" s="82"/>
      <c r="AC195" s="147"/>
      <c r="AD195" s="147"/>
    </row>
    <row r="196" spans="1:30" s="81" customFormat="1" x14ac:dyDescent="0.25">
      <c r="A196" s="79"/>
      <c r="B196" s="79"/>
      <c r="C196" s="79"/>
      <c r="D196" s="79"/>
      <c r="E196" s="79"/>
      <c r="F196" s="79"/>
      <c r="G196" s="79"/>
      <c r="H196" s="79"/>
      <c r="I196" s="79"/>
      <c r="J196" s="79"/>
      <c r="K196" s="80"/>
      <c r="P196" s="82"/>
      <c r="Q196" s="82"/>
      <c r="R196" s="82"/>
      <c r="S196" s="82"/>
      <c r="T196" s="82"/>
      <c r="U196" s="82"/>
      <c r="V196" s="82"/>
      <c r="W196" s="82"/>
      <c r="X196" s="82"/>
      <c r="Y196" s="82"/>
      <c r="Z196" s="82"/>
      <c r="AA196" s="82"/>
      <c r="AC196" s="147"/>
      <c r="AD196" s="147"/>
    </row>
    <row r="197" spans="1:30" s="81" customFormat="1" x14ac:dyDescent="0.25">
      <c r="A197" s="79"/>
      <c r="B197" s="79"/>
      <c r="C197" s="79"/>
      <c r="D197" s="79"/>
      <c r="E197" s="79"/>
      <c r="F197" s="79"/>
      <c r="G197" s="79"/>
      <c r="H197" s="79"/>
      <c r="I197" s="79"/>
      <c r="J197" s="79"/>
      <c r="K197" s="80"/>
      <c r="P197" s="82"/>
      <c r="Q197" s="82"/>
      <c r="R197" s="82"/>
      <c r="S197" s="82"/>
      <c r="T197" s="82"/>
      <c r="U197" s="82"/>
      <c r="V197" s="82"/>
      <c r="W197" s="82"/>
      <c r="X197" s="82"/>
      <c r="Y197" s="82"/>
      <c r="Z197" s="82"/>
      <c r="AA197" s="82"/>
      <c r="AC197" s="147"/>
      <c r="AD197" s="147"/>
    </row>
    <row r="198" spans="1:30" s="81" customFormat="1" x14ac:dyDescent="0.25">
      <c r="A198" s="79"/>
      <c r="B198" s="79"/>
      <c r="C198" s="79"/>
      <c r="D198" s="79"/>
      <c r="E198" s="79"/>
      <c r="F198" s="79"/>
      <c r="G198" s="79"/>
      <c r="H198" s="79"/>
      <c r="I198" s="79"/>
      <c r="J198" s="79"/>
      <c r="K198" s="80"/>
      <c r="P198" s="82"/>
      <c r="Q198" s="82"/>
      <c r="R198" s="82"/>
      <c r="S198" s="82"/>
      <c r="T198" s="82"/>
      <c r="U198" s="82"/>
      <c r="V198" s="82"/>
      <c r="W198" s="82"/>
      <c r="X198" s="82"/>
      <c r="Y198" s="82"/>
      <c r="Z198" s="82"/>
      <c r="AA198" s="82"/>
      <c r="AC198" s="147"/>
      <c r="AD198" s="147"/>
    </row>
    <row r="199" spans="1:30" s="81" customFormat="1" x14ac:dyDescent="0.25">
      <c r="A199" s="79"/>
      <c r="B199" s="79"/>
      <c r="C199" s="79"/>
      <c r="D199" s="79"/>
      <c r="E199" s="79"/>
      <c r="F199" s="79"/>
      <c r="G199" s="79"/>
      <c r="H199" s="79"/>
      <c r="I199" s="79"/>
      <c r="J199" s="79"/>
      <c r="K199" s="80"/>
      <c r="P199" s="82"/>
      <c r="Q199" s="82"/>
      <c r="R199" s="82"/>
      <c r="S199" s="82"/>
      <c r="T199" s="82"/>
      <c r="U199" s="82"/>
      <c r="V199" s="82"/>
      <c r="W199" s="82"/>
      <c r="X199" s="82"/>
      <c r="Y199" s="82"/>
      <c r="Z199" s="82"/>
      <c r="AA199" s="82"/>
      <c r="AC199" s="147"/>
      <c r="AD199" s="147"/>
    </row>
    <row r="200" spans="1:30" s="81" customFormat="1" x14ac:dyDescent="0.25">
      <c r="A200" s="79"/>
      <c r="B200" s="79"/>
      <c r="C200" s="79"/>
      <c r="D200" s="79"/>
      <c r="E200" s="79"/>
      <c r="F200" s="79"/>
      <c r="G200" s="79"/>
      <c r="H200" s="79"/>
      <c r="I200" s="79"/>
      <c r="J200" s="79"/>
      <c r="K200" s="80"/>
      <c r="P200" s="82"/>
      <c r="Q200" s="82"/>
      <c r="R200" s="82"/>
      <c r="S200" s="82"/>
      <c r="T200" s="82"/>
      <c r="U200" s="82"/>
      <c r="V200" s="82"/>
      <c r="W200" s="82"/>
      <c r="X200" s="82"/>
      <c r="Y200" s="82"/>
      <c r="Z200" s="82"/>
      <c r="AA200" s="82"/>
      <c r="AC200" s="147"/>
      <c r="AD200" s="147"/>
    </row>
    <row r="201" spans="1:30" s="81" customFormat="1" x14ac:dyDescent="0.25">
      <c r="A201" s="79"/>
      <c r="B201" s="79"/>
      <c r="C201" s="79"/>
      <c r="D201" s="79"/>
      <c r="E201" s="79"/>
      <c r="F201" s="79"/>
      <c r="G201" s="79"/>
      <c r="H201" s="79"/>
      <c r="I201" s="79"/>
      <c r="J201" s="79"/>
      <c r="K201" s="80"/>
      <c r="P201" s="82"/>
      <c r="Q201" s="82"/>
      <c r="R201" s="82"/>
      <c r="S201" s="82"/>
      <c r="T201" s="82"/>
      <c r="U201" s="82"/>
      <c r="V201" s="82"/>
      <c r="W201" s="82"/>
      <c r="X201" s="82"/>
      <c r="Y201" s="82"/>
      <c r="Z201" s="82"/>
      <c r="AA201" s="82"/>
      <c r="AC201" s="147"/>
      <c r="AD201" s="147"/>
    </row>
    <row r="202" spans="1:30" s="81" customFormat="1" x14ac:dyDescent="0.25">
      <c r="A202" s="79"/>
      <c r="B202" s="79"/>
      <c r="C202" s="79"/>
      <c r="D202" s="79"/>
      <c r="E202" s="79"/>
      <c r="F202" s="79"/>
      <c r="G202" s="79"/>
      <c r="H202" s="79"/>
      <c r="I202" s="79"/>
      <c r="J202" s="79"/>
      <c r="K202" s="80"/>
      <c r="P202" s="82"/>
      <c r="Q202" s="82"/>
      <c r="R202" s="82"/>
      <c r="S202" s="82"/>
      <c r="T202" s="82"/>
      <c r="U202" s="82"/>
      <c r="V202" s="82"/>
      <c r="W202" s="82"/>
      <c r="X202" s="82"/>
      <c r="Y202" s="82"/>
      <c r="Z202" s="82"/>
      <c r="AA202" s="82"/>
      <c r="AC202" s="147"/>
      <c r="AD202" s="147"/>
    </row>
    <row r="203" spans="1:30" s="81" customFormat="1" x14ac:dyDescent="0.25">
      <c r="A203" s="79"/>
      <c r="B203" s="79"/>
      <c r="C203" s="79"/>
      <c r="D203" s="79"/>
      <c r="E203" s="79"/>
      <c r="F203" s="79"/>
      <c r="G203" s="79"/>
      <c r="H203" s="79"/>
      <c r="I203" s="79"/>
      <c r="J203" s="79"/>
      <c r="K203" s="80"/>
      <c r="P203" s="82"/>
      <c r="Q203" s="82"/>
      <c r="R203" s="82"/>
      <c r="S203" s="82"/>
      <c r="T203" s="82"/>
      <c r="U203" s="82"/>
      <c r="V203" s="82"/>
      <c r="W203" s="82"/>
      <c r="X203" s="82"/>
      <c r="Y203" s="82"/>
      <c r="Z203" s="82"/>
      <c r="AA203" s="82"/>
      <c r="AC203" s="147"/>
      <c r="AD203" s="147"/>
    </row>
    <row r="204" spans="1:30" s="81" customFormat="1" x14ac:dyDescent="0.25">
      <c r="A204" s="79"/>
      <c r="B204" s="79"/>
      <c r="C204" s="79"/>
      <c r="D204" s="79"/>
      <c r="E204" s="79"/>
      <c r="F204" s="79"/>
      <c r="G204" s="79"/>
      <c r="H204" s="79"/>
      <c r="I204" s="79"/>
      <c r="J204" s="79"/>
      <c r="K204" s="80"/>
      <c r="P204" s="82"/>
      <c r="Q204" s="82"/>
      <c r="R204" s="82"/>
      <c r="S204" s="82"/>
      <c r="T204" s="82"/>
      <c r="U204" s="82"/>
      <c r="V204" s="82"/>
      <c r="W204" s="82"/>
      <c r="X204" s="82"/>
      <c r="Y204" s="82"/>
      <c r="Z204" s="82"/>
      <c r="AA204" s="82"/>
      <c r="AC204" s="147"/>
      <c r="AD204" s="147"/>
    </row>
    <row r="205" spans="1:30" s="81" customFormat="1" x14ac:dyDescent="0.25">
      <c r="A205" s="79"/>
      <c r="B205" s="79"/>
      <c r="C205" s="79"/>
      <c r="D205" s="79"/>
      <c r="E205" s="79"/>
      <c r="F205" s="79"/>
      <c r="G205" s="79"/>
      <c r="H205" s="79"/>
      <c r="I205" s="79"/>
      <c r="J205" s="79"/>
      <c r="K205" s="80"/>
      <c r="P205" s="82"/>
      <c r="Q205" s="82"/>
      <c r="R205" s="82"/>
      <c r="S205" s="82"/>
      <c r="T205" s="82"/>
      <c r="U205" s="82"/>
      <c r="V205" s="82"/>
      <c r="W205" s="82"/>
      <c r="X205" s="82"/>
      <c r="Y205" s="82"/>
      <c r="Z205" s="82"/>
      <c r="AA205" s="82"/>
      <c r="AC205" s="147"/>
      <c r="AD205" s="147"/>
    </row>
    <row r="206" spans="1:30" s="81" customFormat="1" x14ac:dyDescent="0.25">
      <c r="A206" s="79"/>
      <c r="B206" s="79"/>
      <c r="C206" s="79"/>
      <c r="D206" s="79"/>
      <c r="E206" s="79"/>
      <c r="F206" s="79"/>
      <c r="G206" s="79"/>
      <c r="H206" s="79"/>
      <c r="I206" s="79"/>
      <c r="J206" s="79"/>
      <c r="K206" s="80"/>
      <c r="P206" s="82"/>
      <c r="Q206" s="82"/>
      <c r="R206" s="82"/>
      <c r="S206" s="82"/>
      <c r="T206" s="82"/>
      <c r="U206" s="82"/>
      <c r="V206" s="82"/>
      <c r="W206" s="82"/>
      <c r="X206" s="82"/>
      <c r="Y206" s="82"/>
      <c r="Z206" s="82"/>
      <c r="AA206" s="82"/>
      <c r="AC206" s="147"/>
      <c r="AD206" s="147"/>
    </row>
    <row r="207" spans="1:30" s="81" customFormat="1" x14ac:dyDescent="0.25">
      <c r="A207" s="79"/>
      <c r="B207" s="79"/>
      <c r="C207" s="79"/>
      <c r="D207" s="79"/>
      <c r="E207" s="79"/>
      <c r="F207" s="79"/>
      <c r="G207" s="79"/>
      <c r="H207" s="79"/>
      <c r="I207" s="79"/>
      <c r="J207" s="79"/>
      <c r="K207" s="80"/>
      <c r="P207" s="82"/>
      <c r="Q207" s="82"/>
      <c r="R207" s="82"/>
      <c r="S207" s="82"/>
      <c r="T207" s="82"/>
      <c r="U207" s="82"/>
      <c r="V207" s="82"/>
      <c r="W207" s="82"/>
      <c r="X207" s="82"/>
      <c r="Y207" s="82"/>
      <c r="Z207" s="82"/>
      <c r="AA207" s="82"/>
      <c r="AC207" s="147"/>
      <c r="AD207" s="147"/>
    </row>
    <row r="208" spans="1:30" s="81" customFormat="1" x14ac:dyDescent="0.25">
      <c r="A208" s="79"/>
      <c r="B208" s="79"/>
      <c r="C208" s="79"/>
      <c r="D208" s="79"/>
      <c r="E208" s="79"/>
      <c r="F208" s="79"/>
      <c r="G208" s="79"/>
      <c r="H208" s="79"/>
      <c r="I208" s="79"/>
      <c r="J208" s="79"/>
      <c r="K208" s="80"/>
      <c r="P208" s="82"/>
      <c r="Q208" s="82"/>
      <c r="R208" s="82"/>
      <c r="S208" s="82"/>
      <c r="T208" s="82"/>
      <c r="U208" s="82"/>
      <c r="V208" s="82"/>
      <c r="W208" s="82"/>
      <c r="X208" s="82"/>
      <c r="Y208" s="82"/>
      <c r="Z208" s="82"/>
      <c r="AA208" s="82"/>
      <c r="AC208" s="147"/>
      <c r="AD208" s="147"/>
    </row>
    <row r="209" spans="1:30" s="81" customFormat="1" x14ac:dyDescent="0.25">
      <c r="A209" s="79"/>
      <c r="B209" s="79"/>
      <c r="C209" s="79"/>
      <c r="D209" s="79"/>
      <c r="E209" s="79"/>
      <c r="F209" s="79"/>
      <c r="G209" s="79"/>
      <c r="H209" s="79"/>
      <c r="I209" s="79"/>
      <c r="J209" s="79"/>
      <c r="K209" s="80"/>
      <c r="P209" s="82"/>
      <c r="Q209" s="82"/>
      <c r="R209" s="82"/>
      <c r="S209" s="82"/>
      <c r="T209" s="82"/>
      <c r="U209" s="82"/>
      <c r="V209" s="82"/>
      <c r="W209" s="82"/>
      <c r="X209" s="82"/>
      <c r="Y209" s="82"/>
      <c r="Z209" s="82"/>
      <c r="AA209" s="82"/>
      <c r="AC209" s="147"/>
      <c r="AD209" s="147"/>
    </row>
    <row r="210" spans="1:30" s="81" customFormat="1" x14ac:dyDescent="0.25">
      <c r="A210" s="79"/>
      <c r="B210" s="79"/>
      <c r="C210" s="79"/>
      <c r="D210" s="79"/>
      <c r="E210" s="79"/>
      <c r="F210" s="79"/>
      <c r="G210" s="79"/>
      <c r="H210" s="79"/>
      <c r="I210" s="79"/>
      <c r="J210" s="79"/>
      <c r="K210" s="80"/>
      <c r="P210" s="82"/>
      <c r="Q210" s="82"/>
      <c r="R210" s="82"/>
      <c r="S210" s="82"/>
      <c r="T210" s="82"/>
      <c r="U210" s="82"/>
      <c r="V210" s="82"/>
      <c r="W210" s="82"/>
      <c r="X210" s="82"/>
      <c r="Y210" s="82"/>
      <c r="Z210" s="82"/>
      <c r="AA210" s="82"/>
      <c r="AC210" s="147"/>
      <c r="AD210" s="147"/>
    </row>
    <row r="211" spans="1:30" s="81" customFormat="1" x14ac:dyDescent="0.25">
      <c r="A211" s="79"/>
      <c r="B211" s="79"/>
      <c r="C211" s="79"/>
      <c r="D211" s="79"/>
      <c r="E211" s="79"/>
      <c r="F211" s="79"/>
      <c r="G211" s="79"/>
      <c r="H211" s="79"/>
      <c r="I211" s="79"/>
      <c r="J211" s="79"/>
      <c r="K211" s="80"/>
      <c r="P211" s="82"/>
      <c r="Q211" s="82"/>
      <c r="R211" s="82"/>
      <c r="S211" s="82"/>
      <c r="T211" s="82"/>
      <c r="U211" s="82"/>
      <c r="V211" s="82"/>
      <c r="W211" s="82"/>
      <c r="X211" s="82"/>
      <c r="Y211" s="82"/>
      <c r="Z211" s="82"/>
      <c r="AA211" s="82"/>
      <c r="AC211" s="147"/>
      <c r="AD211" s="147"/>
    </row>
    <row r="212" spans="1:30" s="81" customFormat="1" x14ac:dyDescent="0.25">
      <c r="A212" s="79"/>
      <c r="B212" s="79"/>
      <c r="C212" s="79"/>
      <c r="D212" s="79"/>
      <c r="E212" s="79"/>
      <c r="F212" s="79"/>
      <c r="G212" s="79"/>
      <c r="H212" s="79"/>
      <c r="I212" s="79"/>
      <c r="J212" s="79"/>
      <c r="K212" s="80"/>
      <c r="P212" s="82"/>
      <c r="Q212" s="82"/>
      <c r="R212" s="82"/>
      <c r="S212" s="82"/>
      <c r="T212" s="82"/>
      <c r="U212" s="82"/>
      <c r="V212" s="82"/>
      <c r="W212" s="82"/>
      <c r="X212" s="82"/>
      <c r="Y212" s="82"/>
      <c r="Z212" s="82"/>
      <c r="AA212" s="82"/>
      <c r="AC212" s="147"/>
      <c r="AD212" s="147"/>
    </row>
    <row r="213" spans="1:30" s="81" customFormat="1" x14ac:dyDescent="0.25">
      <c r="A213" s="79"/>
      <c r="B213" s="79"/>
      <c r="C213" s="79"/>
      <c r="D213" s="79"/>
      <c r="E213" s="79"/>
      <c r="F213" s="79"/>
      <c r="G213" s="79"/>
      <c r="H213" s="79"/>
      <c r="I213" s="79"/>
      <c r="J213" s="79"/>
      <c r="K213" s="80"/>
      <c r="P213" s="82"/>
      <c r="Q213" s="82"/>
      <c r="R213" s="82"/>
      <c r="S213" s="82"/>
      <c r="T213" s="82"/>
      <c r="U213" s="82"/>
      <c r="V213" s="82"/>
      <c r="W213" s="82"/>
      <c r="X213" s="82"/>
      <c r="Y213" s="82"/>
      <c r="Z213" s="82"/>
      <c r="AA213" s="82"/>
      <c r="AC213" s="147"/>
      <c r="AD213" s="147"/>
    </row>
    <row r="214" spans="1:30" s="81" customFormat="1" x14ac:dyDescent="0.25">
      <c r="A214" s="79"/>
      <c r="B214" s="79"/>
      <c r="C214" s="79"/>
      <c r="D214" s="79"/>
      <c r="E214" s="79"/>
      <c r="F214" s="79"/>
      <c r="G214" s="79"/>
      <c r="H214" s="79"/>
      <c r="I214" s="79"/>
      <c r="J214" s="79"/>
      <c r="K214" s="80"/>
      <c r="P214" s="82"/>
      <c r="Q214" s="82"/>
      <c r="R214" s="82"/>
      <c r="S214" s="82"/>
      <c r="T214" s="82"/>
      <c r="U214" s="82"/>
      <c r="V214" s="82"/>
      <c r="W214" s="82"/>
      <c r="X214" s="82"/>
      <c r="Y214" s="82"/>
      <c r="Z214" s="82"/>
      <c r="AA214" s="82"/>
      <c r="AC214" s="147"/>
      <c r="AD214" s="147"/>
    </row>
    <row r="215" spans="1:30" s="81" customFormat="1" x14ac:dyDescent="0.25">
      <c r="A215" s="79"/>
      <c r="B215" s="79"/>
      <c r="C215" s="79"/>
      <c r="D215" s="79"/>
      <c r="E215" s="79"/>
      <c r="F215" s="79"/>
      <c r="G215" s="79"/>
      <c r="H215" s="79"/>
      <c r="I215" s="79"/>
      <c r="J215" s="79"/>
      <c r="K215" s="80"/>
      <c r="P215" s="82"/>
      <c r="Q215" s="82"/>
      <c r="R215" s="82"/>
      <c r="S215" s="82"/>
      <c r="T215" s="82"/>
      <c r="U215" s="82"/>
      <c r="V215" s="82"/>
      <c r="W215" s="82"/>
      <c r="X215" s="82"/>
      <c r="Y215" s="82"/>
      <c r="Z215" s="82"/>
      <c r="AA215" s="82"/>
      <c r="AC215" s="147"/>
      <c r="AD215" s="147"/>
    </row>
    <row r="216" spans="1:30" s="81" customFormat="1" x14ac:dyDescent="0.25">
      <c r="A216" s="79"/>
      <c r="B216" s="79"/>
      <c r="C216" s="79"/>
      <c r="D216" s="79"/>
      <c r="E216" s="79"/>
      <c r="F216" s="79"/>
      <c r="G216" s="79"/>
      <c r="H216" s="79"/>
      <c r="I216" s="79"/>
      <c r="J216" s="79"/>
      <c r="K216" s="80"/>
      <c r="P216" s="82"/>
      <c r="Q216" s="82"/>
      <c r="R216" s="82"/>
      <c r="S216" s="82"/>
      <c r="T216" s="82"/>
      <c r="U216" s="82"/>
      <c r="V216" s="82"/>
      <c r="W216" s="82"/>
      <c r="X216" s="82"/>
      <c r="Y216" s="82"/>
      <c r="Z216" s="82"/>
      <c r="AA216" s="82"/>
      <c r="AC216" s="147"/>
      <c r="AD216" s="147"/>
    </row>
    <row r="217" spans="1:30" s="81" customFormat="1" x14ac:dyDescent="0.25">
      <c r="A217" s="79"/>
      <c r="B217" s="79"/>
      <c r="C217" s="79"/>
      <c r="D217" s="79"/>
      <c r="E217" s="79"/>
      <c r="F217" s="79"/>
      <c r="G217" s="79"/>
      <c r="H217" s="79"/>
      <c r="I217" s="79"/>
      <c r="J217" s="79"/>
      <c r="K217" s="80"/>
      <c r="P217" s="82"/>
      <c r="Q217" s="82"/>
      <c r="R217" s="82"/>
      <c r="S217" s="82"/>
      <c r="T217" s="82"/>
      <c r="U217" s="82"/>
      <c r="V217" s="82"/>
      <c r="W217" s="82"/>
      <c r="X217" s="82"/>
      <c r="Y217" s="82"/>
      <c r="Z217" s="82"/>
      <c r="AA217" s="82"/>
      <c r="AC217" s="147"/>
      <c r="AD217" s="147"/>
    </row>
    <row r="218" spans="1:30" s="81" customFormat="1" x14ac:dyDescent="0.25">
      <c r="A218" s="79"/>
      <c r="B218" s="79"/>
      <c r="C218" s="79"/>
      <c r="D218" s="79"/>
      <c r="E218" s="79"/>
      <c r="F218" s="79"/>
      <c r="G218" s="79"/>
      <c r="H218" s="79"/>
      <c r="I218" s="79"/>
      <c r="J218" s="79"/>
      <c r="K218" s="80"/>
      <c r="P218" s="82"/>
      <c r="Q218" s="82"/>
      <c r="R218" s="82"/>
      <c r="S218" s="82"/>
      <c r="T218" s="82"/>
      <c r="U218" s="82"/>
      <c r="V218" s="82"/>
      <c r="W218" s="82"/>
      <c r="X218" s="82"/>
      <c r="Y218" s="82"/>
      <c r="Z218" s="82"/>
      <c r="AA218" s="82"/>
      <c r="AC218" s="147"/>
      <c r="AD218" s="147"/>
    </row>
    <row r="219" spans="1:30" s="81" customFormat="1" x14ac:dyDescent="0.25">
      <c r="A219" s="79"/>
      <c r="B219" s="79"/>
      <c r="C219" s="79"/>
      <c r="D219" s="79"/>
      <c r="E219" s="79"/>
      <c r="F219" s="79"/>
      <c r="G219" s="79"/>
      <c r="H219" s="79"/>
      <c r="I219" s="79"/>
      <c r="J219" s="79"/>
      <c r="K219" s="80"/>
      <c r="P219" s="82"/>
      <c r="Q219" s="82"/>
      <c r="R219" s="82"/>
      <c r="S219" s="82"/>
      <c r="T219" s="82"/>
      <c r="U219" s="82"/>
      <c r="V219" s="82"/>
      <c r="W219" s="82"/>
      <c r="X219" s="82"/>
      <c r="Y219" s="82"/>
      <c r="Z219" s="82"/>
      <c r="AA219" s="82"/>
      <c r="AC219" s="147"/>
      <c r="AD219" s="147"/>
    </row>
    <row r="220" spans="1:30" s="81" customFormat="1" x14ac:dyDescent="0.25">
      <c r="A220" s="79"/>
      <c r="B220" s="79"/>
      <c r="C220" s="79"/>
      <c r="D220" s="79"/>
      <c r="E220" s="79"/>
      <c r="F220" s="79"/>
      <c r="G220" s="79"/>
      <c r="H220" s="79"/>
      <c r="I220" s="79"/>
      <c r="J220" s="79"/>
      <c r="K220" s="80"/>
      <c r="P220" s="82"/>
      <c r="Q220" s="82"/>
      <c r="R220" s="82"/>
      <c r="S220" s="82"/>
      <c r="T220" s="82"/>
      <c r="U220" s="82"/>
      <c r="V220" s="82"/>
      <c r="W220" s="82"/>
      <c r="X220" s="82"/>
      <c r="Y220" s="82"/>
      <c r="Z220" s="82"/>
      <c r="AA220" s="82"/>
      <c r="AC220" s="147"/>
      <c r="AD220" s="147"/>
    </row>
    <row r="221" spans="1:30" s="81" customFormat="1" x14ac:dyDescent="0.25">
      <c r="A221" s="79"/>
      <c r="B221" s="79"/>
      <c r="C221" s="79"/>
      <c r="D221" s="79"/>
      <c r="E221" s="79"/>
      <c r="F221" s="79"/>
      <c r="G221" s="79"/>
      <c r="H221" s="79"/>
      <c r="I221" s="79"/>
      <c r="J221" s="79"/>
      <c r="K221" s="80"/>
      <c r="P221" s="82"/>
      <c r="Q221" s="82"/>
      <c r="R221" s="82"/>
      <c r="S221" s="82"/>
      <c r="T221" s="82"/>
      <c r="U221" s="82"/>
      <c r="V221" s="82"/>
      <c r="W221" s="82"/>
      <c r="X221" s="82"/>
      <c r="Y221" s="82"/>
      <c r="Z221" s="82"/>
      <c r="AA221" s="82"/>
    </row>
    <row r="222" spans="1:30" s="81" customFormat="1" x14ac:dyDescent="0.25">
      <c r="A222" s="79"/>
      <c r="B222" s="79"/>
      <c r="C222" s="79"/>
      <c r="D222" s="79"/>
      <c r="E222" s="79"/>
      <c r="F222" s="79"/>
      <c r="G222" s="79"/>
      <c r="H222" s="79"/>
      <c r="I222" s="79"/>
      <c r="J222" s="79"/>
      <c r="K222" s="80"/>
      <c r="P222" s="82"/>
      <c r="Q222" s="82"/>
      <c r="R222" s="82"/>
      <c r="S222" s="82"/>
      <c r="T222" s="82"/>
      <c r="U222" s="82"/>
      <c r="V222" s="82"/>
      <c r="W222" s="82"/>
      <c r="X222" s="82"/>
      <c r="Y222" s="82"/>
      <c r="Z222" s="82"/>
      <c r="AA222" s="82"/>
    </row>
    <row r="223" spans="1:30" s="81" customFormat="1" x14ac:dyDescent="0.25">
      <c r="A223" s="79"/>
      <c r="B223" s="79"/>
      <c r="C223" s="79"/>
      <c r="D223" s="79"/>
      <c r="E223" s="79"/>
      <c r="F223" s="79"/>
      <c r="G223" s="79"/>
      <c r="H223" s="79"/>
      <c r="I223" s="79"/>
      <c r="J223" s="79"/>
      <c r="K223" s="80"/>
      <c r="P223" s="82"/>
      <c r="Q223" s="82"/>
      <c r="R223" s="82"/>
      <c r="S223" s="82"/>
      <c r="T223" s="82"/>
      <c r="U223" s="82"/>
      <c r="V223" s="82"/>
      <c r="W223" s="82"/>
      <c r="X223" s="82"/>
      <c r="Y223" s="82"/>
      <c r="Z223" s="82"/>
      <c r="AA223" s="82"/>
    </row>
    <row r="224" spans="1:30" s="81" customFormat="1" x14ac:dyDescent="0.25">
      <c r="A224" s="79"/>
      <c r="B224" s="79"/>
      <c r="C224" s="79"/>
      <c r="D224" s="79"/>
      <c r="E224" s="79"/>
      <c r="F224" s="79"/>
      <c r="G224" s="79"/>
      <c r="H224" s="79"/>
      <c r="I224" s="79"/>
      <c r="J224" s="79"/>
      <c r="K224" s="80"/>
      <c r="P224" s="82"/>
      <c r="Q224" s="82"/>
      <c r="R224" s="82"/>
      <c r="S224" s="82"/>
      <c r="T224" s="82"/>
      <c r="U224" s="82"/>
      <c r="V224" s="82"/>
      <c r="W224" s="82"/>
      <c r="X224" s="82"/>
      <c r="Y224" s="82"/>
      <c r="Z224" s="82"/>
      <c r="AA224" s="82"/>
    </row>
    <row r="225" spans="1:27" s="81" customFormat="1" x14ac:dyDescent="0.25">
      <c r="A225" s="79"/>
      <c r="B225" s="79"/>
      <c r="C225" s="79"/>
      <c r="D225" s="79"/>
      <c r="E225" s="79"/>
      <c r="F225" s="79"/>
      <c r="G225" s="79"/>
      <c r="H225" s="79"/>
      <c r="I225" s="79"/>
      <c r="J225" s="79"/>
      <c r="K225" s="80"/>
      <c r="P225" s="82"/>
      <c r="Q225" s="82"/>
      <c r="R225" s="82"/>
      <c r="S225" s="82"/>
      <c r="T225" s="82"/>
      <c r="U225" s="82"/>
      <c r="V225" s="82"/>
      <c r="W225" s="82"/>
      <c r="X225" s="82"/>
      <c r="Y225" s="82"/>
      <c r="Z225" s="82"/>
      <c r="AA225" s="82"/>
    </row>
    <row r="226" spans="1:27" s="81" customFormat="1" x14ac:dyDescent="0.25">
      <c r="A226" s="79"/>
      <c r="B226" s="79"/>
      <c r="C226" s="79"/>
      <c r="D226" s="79"/>
      <c r="E226" s="79"/>
      <c r="F226" s="79"/>
      <c r="G226" s="79"/>
      <c r="H226" s="79"/>
      <c r="I226" s="79"/>
      <c r="J226" s="79"/>
      <c r="K226" s="80"/>
      <c r="P226" s="82"/>
      <c r="Q226" s="82"/>
      <c r="R226" s="82"/>
      <c r="S226" s="82"/>
      <c r="T226" s="82"/>
      <c r="U226" s="82"/>
      <c r="V226" s="82"/>
      <c r="W226" s="82"/>
      <c r="X226" s="82"/>
      <c r="Y226" s="82"/>
      <c r="Z226" s="82"/>
      <c r="AA226" s="82"/>
    </row>
    <row r="227" spans="1:27" s="81" customFormat="1" x14ac:dyDescent="0.25">
      <c r="A227" s="79"/>
      <c r="B227" s="79"/>
      <c r="C227" s="79"/>
      <c r="D227" s="79"/>
      <c r="E227" s="79"/>
      <c r="F227" s="79"/>
      <c r="G227" s="79"/>
      <c r="H227" s="79"/>
      <c r="I227" s="79"/>
      <c r="J227" s="79"/>
      <c r="K227" s="80"/>
      <c r="P227" s="82"/>
      <c r="Q227" s="82"/>
      <c r="R227" s="82"/>
      <c r="S227" s="82"/>
      <c r="T227" s="82"/>
      <c r="U227" s="82"/>
      <c r="V227" s="82"/>
      <c r="W227" s="82"/>
      <c r="X227" s="82"/>
      <c r="Y227" s="82"/>
      <c r="Z227" s="82"/>
      <c r="AA227" s="82"/>
    </row>
    <row r="228" spans="1:27" s="81" customFormat="1" x14ac:dyDescent="0.25">
      <c r="A228" s="79"/>
      <c r="B228" s="79"/>
      <c r="C228" s="79"/>
      <c r="D228" s="79"/>
      <c r="E228" s="79"/>
      <c r="F228" s="79"/>
      <c r="G228" s="79"/>
      <c r="H228" s="79"/>
      <c r="I228" s="79"/>
      <c r="J228" s="79"/>
      <c r="K228" s="80"/>
      <c r="P228" s="82"/>
      <c r="Q228" s="82"/>
      <c r="R228" s="82"/>
      <c r="S228" s="82"/>
      <c r="T228" s="82"/>
      <c r="U228" s="82"/>
      <c r="V228" s="82"/>
      <c r="W228" s="82"/>
      <c r="X228" s="82"/>
      <c r="Y228" s="82"/>
      <c r="Z228" s="82"/>
      <c r="AA228" s="82"/>
    </row>
    <row r="229" spans="1:27" s="81" customFormat="1" x14ac:dyDescent="0.25">
      <c r="A229" s="79"/>
      <c r="B229" s="79"/>
      <c r="C229" s="79"/>
      <c r="D229" s="79"/>
      <c r="E229" s="79"/>
      <c r="F229" s="79"/>
      <c r="G229" s="79"/>
      <c r="H229" s="79"/>
      <c r="I229" s="79"/>
      <c r="J229" s="79"/>
      <c r="K229" s="80"/>
      <c r="P229" s="82"/>
      <c r="Q229" s="82"/>
      <c r="R229" s="82"/>
      <c r="S229" s="82"/>
      <c r="T229" s="82"/>
      <c r="U229" s="82"/>
      <c r="V229" s="82"/>
      <c r="W229" s="82"/>
      <c r="X229" s="82"/>
      <c r="Y229" s="82"/>
      <c r="Z229" s="82"/>
      <c r="AA229" s="82"/>
    </row>
    <row r="230" spans="1:27" s="81" customFormat="1" x14ac:dyDescent="0.25">
      <c r="A230" s="79"/>
      <c r="B230" s="79"/>
      <c r="C230" s="79"/>
      <c r="D230" s="79"/>
      <c r="E230" s="79"/>
      <c r="F230" s="79"/>
      <c r="G230" s="79"/>
      <c r="H230" s="79"/>
      <c r="I230" s="79"/>
      <c r="J230" s="79"/>
      <c r="K230" s="80"/>
      <c r="P230" s="82"/>
      <c r="Q230" s="82"/>
      <c r="R230" s="82"/>
      <c r="S230" s="82"/>
      <c r="T230" s="82"/>
      <c r="U230" s="82"/>
      <c r="V230" s="82"/>
      <c r="W230" s="82"/>
      <c r="X230" s="82"/>
      <c r="Y230" s="82"/>
      <c r="Z230" s="82"/>
      <c r="AA230" s="82"/>
    </row>
    <row r="231" spans="1:27" s="81" customFormat="1" x14ac:dyDescent="0.25">
      <c r="A231" s="79"/>
      <c r="B231" s="79"/>
      <c r="C231" s="79"/>
      <c r="D231" s="79"/>
      <c r="E231" s="79"/>
      <c r="F231" s="79"/>
      <c r="G231" s="79"/>
      <c r="H231" s="79"/>
      <c r="I231" s="79"/>
      <c r="J231" s="79"/>
      <c r="K231" s="80"/>
      <c r="P231" s="82"/>
      <c r="Q231" s="82"/>
      <c r="R231" s="82"/>
      <c r="S231" s="82"/>
      <c r="T231" s="82"/>
      <c r="U231" s="82"/>
      <c r="V231" s="82"/>
      <c r="W231" s="82"/>
      <c r="X231" s="82"/>
      <c r="Y231" s="82"/>
      <c r="Z231" s="82"/>
      <c r="AA231" s="82"/>
    </row>
    <row r="232" spans="1:27" s="81" customFormat="1" x14ac:dyDescent="0.25">
      <c r="A232" s="79"/>
      <c r="B232" s="79"/>
      <c r="C232" s="79"/>
      <c r="D232" s="79"/>
      <c r="E232" s="79"/>
      <c r="F232" s="79"/>
      <c r="G232" s="79"/>
      <c r="H232" s="79"/>
      <c r="I232" s="79"/>
      <c r="J232" s="79"/>
      <c r="K232" s="80"/>
      <c r="P232" s="82"/>
      <c r="Q232" s="82"/>
      <c r="R232" s="82"/>
      <c r="S232" s="82"/>
      <c r="T232" s="82"/>
      <c r="U232" s="82"/>
      <c r="V232" s="82"/>
      <c r="W232" s="82"/>
      <c r="X232" s="82"/>
      <c r="Y232" s="82"/>
      <c r="Z232" s="82"/>
      <c r="AA232" s="82"/>
    </row>
    <row r="233" spans="1:27" s="81" customFormat="1" x14ac:dyDescent="0.25">
      <c r="A233" s="79"/>
      <c r="B233" s="79"/>
      <c r="C233" s="79"/>
      <c r="D233" s="79"/>
      <c r="E233" s="79"/>
      <c r="F233" s="79"/>
      <c r="G233" s="79"/>
      <c r="H233" s="79"/>
      <c r="I233" s="79"/>
      <c r="J233" s="79"/>
      <c r="K233" s="80"/>
      <c r="P233" s="82"/>
      <c r="Q233" s="82"/>
      <c r="R233" s="82"/>
      <c r="S233" s="82"/>
      <c r="T233" s="82"/>
      <c r="U233" s="82"/>
      <c r="V233" s="82"/>
      <c r="W233" s="82"/>
      <c r="X233" s="82"/>
      <c r="Y233" s="82"/>
      <c r="Z233" s="82"/>
      <c r="AA233" s="82"/>
    </row>
    <row r="234" spans="1:27" s="81" customFormat="1" x14ac:dyDescent="0.25">
      <c r="A234" s="79"/>
      <c r="B234" s="79"/>
      <c r="C234" s="79"/>
      <c r="D234" s="79"/>
      <c r="E234" s="79"/>
      <c r="F234" s="79"/>
      <c r="G234" s="79"/>
      <c r="H234" s="79"/>
      <c r="I234" s="79"/>
      <c r="J234" s="79"/>
      <c r="K234" s="80"/>
      <c r="P234" s="82"/>
      <c r="Q234" s="82"/>
      <c r="R234" s="82"/>
      <c r="S234" s="82"/>
      <c r="T234" s="82"/>
      <c r="U234" s="82"/>
      <c r="V234" s="82"/>
      <c r="W234" s="82"/>
      <c r="X234" s="82"/>
      <c r="Y234" s="82"/>
      <c r="Z234" s="82"/>
      <c r="AA234" s="82"/>
    </row>
    <row r="235" spans="1:27" s="81" customFormat="1" x14ac:dyDescent="0.25">
      <c r="A235" s="79"/>
      <c r="B235" s="79"/>
      <c r="C235" s="79"/>
      <c r="D235" s="79"/>
      <c r="E235" s="79"/>
      <c r="F235" s="79"/>
      <c r="G235" s="79"/>
      <c r="H235" s="79"/>
      <c r="I235" s="79"/>
      <c r="J235" s="79"/>
      <c r="K235" s="80"/>
      <c r="P235" s="82"/>
      <c r="Q235" s="82"/>
      <c r="R235" s="82"/>
      <c r="S235" s="82"/>
      <c r="T235" s="82"/>
      <c r="U235" s="82"/>
      <c r="V235" s="82"/>
      <c r="W235" s="82"/>
      <c r="X235" s="82"/>
      <c r="Y235" s="82"/>
      <c r="Z235" s="82"/>
      <c r="AA235" s="82"/>
    </row>
    <row r="236" spans="1:27" s="81" customFormat="1" x14ac:dyDescent="0.25">
      <c r="A236" s="79"/>
      <c r="B236" s="79"/>
      <c r="C236" s="79"/>
      <c r="D236" s="79"/>
      <c r="E236" s="79"/>
      <c r="F236" s="79"/>
      <c r="G236" s="79"/>
      <c r="H236" s="79"/>
      <c r="I236" s="79"/>
      <c r="J236" s="79"/>
      <c r="K236" s="80"/>
      <c r="P236" s="82"/>
      <c r="Q236" s="82"/>
      <c r="R236" s="82"/>
      <c r="S236" s="82"/>
      <c r="T236" s="82"/>
      <c r="U236" s="82"/>
      <c r="V236" s="82"/>
      <c r="W236" s="82"/>
      <c r="X236" s="82"/>
      <c r="Y236" s="82"/>
      <c r="Z236" s="82"/>
      <c r="AA236" s="82"/>
    </row>
    <row r="237" spans="1:27" s="81" customFormat="1" x14ac:dyDescent="0.25">
      <c r="A237" s="79"/>
      <c r="B237" s="79"/>
      <c r="C237" s="79"/>
      <c r="D237" s="79"/>
      <c r="E237" s="79"/>
      <c r="F237" s="79"/>
      <c r="G237" s="79"/>
      <c r="H237" s="79"/>
      <c r="I237" s="79"/>
      <c r="J237" s="79"/>
      <c r="K237" s="80"/>
      <c r="P237" s="82"/>
      <c r="Q237" s="82"/>
      <c r="R237" s="82"/>
      <c r="S237" s="82"/>
      <c r="T237" s="82"/>
      <c r="U237" s="82"/>
      <c r="V237" s="82"/>
      <c r="W237" s="82"/>
      <c r="X237" s="82"/>
      <c r="Y237" s="82"/>
      <c r="Z237" s="82"/>
      <c r="AA237" s="82"/>
    </row>
    <row r="238" spans="1:27" s="81" customFormat="1" x14ac:dyDescent="0.25">
      <c r="A238" s="79"/>
      <c r="B238" s="79"/>
      <c r="C238" s="79"/>
      <c r="D238" s="79"/>
      <c r="E238" s="79"/>
      <c r="F238" s="79"/>
      <c r="G238" s="79"/>
      <c r="H238" s="79"/>
      <c r="I238" s="79"/>
      <c r="J238" s="79"/>
      <c r="K238" s="80"/>
      <c r="P238" s="82"/>
      <c r="Q238" s="82"/>
      <c r="R238" s="82"/>
      <c r="S238" s="82"/>
      <c r="T238" s="82"/>
      <c r="U238" s="82"/>
      <c r="V238" s="82"/>
      <c r="W238" s="82"/>
      <c r="X238" s="82"/>
      <c r="Y238" s="82"/>
      <c r="Z238" s="82"/>
      <c r="AA238" s="82"/>
    </row>
    <row r="239" spans="1:27" s="81" customFormat="1" x14ac:dyDescent="0.25">
      <c r="A239" s="79"/>
      <c r="B239" s="79"/>
      <c r="C239" s="79"/>
      <c r="D239" s="79"/>
      <c r="E239" s="79"/>
      <c r="F239" s="79"/>
      <c r="G239" s="79"/>
      <c r="H239" s="79"/>
      <c r="I239" s="79"/>
      <c r="J239" s="79"/>
      <c r="K239" s="80"/>
      <c r="P239" s="82"/>
      <c r="Q239" s="82"/>
      <c r="R239" s="82"/>
      <c r="S239" s="82"/>
      <c r="T239" s="82"/>
      <c r="U239" s="82"/>
      <c r="V239" s="82"/>
      <c r="W239" s="82"/>
      <c r="X239" s="82"/>
      <c r="Y239" s="82"/>
      <c r="Z239" s="82"/>
      <c r="AA239" s="82"/>
    </row>
    <row r="240" spans="1:27" s="81" customFormat="1" x14ac:dyDescent="0.25">
      <c r="A240" s="79"/>
      <c r="B240" s="79"/>
      <c r="C240" s="79"/>
      <c r="D240" s="79"/>
      <c r="E240" s="79"/>
      <c r="F240" s="79"/>
      <c r="G240" s="79"/>
      <c r="H240" s="79"/>
      <c r="I240" s="79"/>
      <c r="J240" s="79"/>
      <c r="K240" s="80"/>
      <c r="P240" s="82"/>
      <c r="Q240" s="82"/>
      <c r="R240" s="82"/>
      <c r="S240" s="82"/>
      <c r="T240" s="82"/>
      <c r="U240" s="82"/>
      <c r="V240" s="82"/>
      <c r="W240" s="82"/>
      <c r="X240" s="82"/>
      <c r="Y240" s="82"/>
      <c r="Z240" s="82"/>
      <c r="AA240" s="82"/>
    </row>
    <row r="241" spans="1:27" s="81" customFormat="1" x14ac:dyDescent="0.25">
      <c r="A241" s="79"/>
      <c r="B241" s="79"/>
      <c r="C241" s="79"/>
      <c r="D241" s="79"/>
      <c r="E241" s="79"/>
      <c r="F241" s="79"/>
      <c r="G241" s="79"/>
      <c r="H241" s="79"/>
      <c r="I241" s="79"/>
      <c r="J241" s="79"/>
      <c r="K241" s="80"/>
      <c r="P241" s="82"/>
      <c r="Q241" s="82"/>
      <c r="R241" s="82"/>
      <c r="S241" s="82"/>
      <c r="T241" s="82"/>
      <c r="U241" s="82"/>
      <c r="V241" s="82"/>
      <c r="W241" s="82"/>
      <c r="X241" s="82"/>
      <c r="Y241" s="82"/>
      <c r="Z241" s="82"/>
      <c r="AA241" s="82"/>
    </row>
    <row r="242" spans="1:27" s="81" customFormat="1" x14ac:dyDescent="0.25">
      <c r="A242" s="79"/>
      <c r="B242" s="79"/>
      <c r="C242" s="79"/>
      <c r="D242" s="79"/>
      <c r="E242" s="79"/>
      <c r="F242" s="79"/>
      <c r="G242" s="79"/>
      <c r="H242" s="79"/>
      <c r="I242" s="79"/>
      <c r="J242" s="79"/>
      <c r="K242" s="80"/>
      <c r="P242" s="82"/>
      <c r="Q242" s="82"/>
      <c r="R242" s="82"/>
      <c r="S242" s="82"/>
      <c r="T242" s="82"/>
      <c r="U242" s="82"/>
      <c r="V242" s="82"/>
      <c r="W242" s="82"/>
      <c r="X242" s="82"/>
      <c r="Y242" s="82"/>
      <c r="Z242" s="82"/>
      <c r="AA242" s="82"/>
    </row>
    <row r="243" spans="1:27" s="81" customFormat="1" x14ac:dyDescent="0.25">
      <c r="A243" s="79"/>
      <c r="B243" s="79"/>
      <c r="C243" s="79"/>
      <c r="D243" s="79"/>
      <c r="E243" s="79"/>
      <c r="F243" s="79"/>
      <c r="G243" s="79"/>
      <c r="H243" s="79"/>
      <c r="I243" s="79"/>
      <c r="J243" s="79"/>
      <c r="K243" s="80"/>
      <c r="P243" s="82"/>
      <c r="Q243" s="82"/>
      <c r="R243" s="82"/>
      <c r="S243" s="82"/>
      <c r="T243" s="82"/>
      <c r="U243" s="82"/>
      <c r="V243" s="82"/>
      <c r="W243" s="82"/>
      <c r="X243" s="82"/>
      <c r="Y243" s="82"/>
      <c r="Z243" s="82"/>
      <c r="AA243" s="82"/>
    </row>
    <row r="244" spans="1:27" s="81" customFormat="1" x14ac:dyDescent="0.25">
      <c r="A244" s="79"/>
      <c r="B244" s="79"/>
      <c r="C244" s="79"/>
      <c r="D244" s="79"/>
      <c r="E244" s="79"/>
      <c r="F244" s="79"/>
      <c r="G244" s="79"/>
      <c r="H244" s="79"/>
      <c r="I244" s="79"/>
      <c r="J244" s="79"/>
      <c r="K244" s="80"/>
      <c r="P244" s="82"/>
      <c r="Q244" s="82"/>
      <c r="R244" s="82"/>
      <c r="S244" s="82"/>
      <c r="T244" s="82"/>
      <c r="U244" s="82"/>
      <c r="V244" s="82"/>
      <c r="W244" s="82"/>
      <c r="X244" s="82"/>
      <c r="Y244" s="82"/>
      <c r="Z244" s="82"/>
      <c r="AA244" s="82"/>
    </row>
    <row r="245" spans="1:27" s="81" customFormat="1" x14ac:dyDescent="0.25">
      <c r="A245" s="79"/>
      <c r="B245" s="79"/>
      <c r="C245" s="79"/>
      <c r="D245" s="79"/>
      <c r="E245" s="79"/>
      <c r="F245" s="79"/>
      <c r="G245" s="79"/>
      <c r="H245" s="79"/>
      <c r="I245" s="79"/>
      <c r="J245" s="79"/>
      <c r="K245" s="80"/>
      <c r="P245" s="82"/>
      <c r="Q245" s="82"/>
      <c r="R245" s="82"/>
      <c r="S245" s="82"/>
      <c r="T245" s="82"/>
      <c r="U245" s="82"/>
      <c r="V245" s="82"/>
      <c r="W245" s="82"/>
      <c r="X245" s="82"/>
      <c r="Y245" s="82"/>
      <c r="Z245" s="82"/>
      <c r="AA245" s="82"/>
    </row>
    <row r="246" spans="1:27" s="81" customFormat="1" x14ac:dyDescent="0.25">
      <c r="A246" s="79"/>
      <c r="B246" s="79"/>
      <c r="C246" s="79"/>
      <c r="D246" s="79"/>
      <c r="E246" s="79"/>
      <c r="F246" s="79"/>
      <c r="G246" s="79"/>
      <c r="H246" s="79"/>
      <c r="I246" s="79"/>
      <c r="J246" s="79"/>
      <c r="K246" s="80"/>
      <c r="P246" s="82"/>
      <c r="Q246" s="82"/>
      <c r="R246" s="82"/>
      <c r="S246" s="82"/>
      <c r="T246" s="82"/>
      <c r="U246" s="82"/>
      <c r="V246" s="82"/>
      <c r="W246" s="82"/>
      <c r="X246" s="82"/>
      <c r="Y246" s="82"/>
      <c r="Z246" s="82"/>
      <c r="AA246" s="82"/>
    </row>
    <row r="247" spans="1:27" s="81" customFormat="1" x14ac:dyDescent="0.25">
      <c r="A247" s="79"/>
      <c r="B247" s="79"/>
      <c r="C247" s="79"/>
      <c r="D247" s="79"/>
      <c r="E247" s="79"/>
      <c r="F247" s="79"/>
      <c r="G247" s="79"/>
      <c r="H247" s="79"/>
      <c r="I247" s="79"/>
      <c r="J247" s="79"/>
      <c r="K247" s="80"/>
      <c r="P247" s="82"/>
      <c r="Q247" s="82"/>
      <c r="R247" s="82"/>
      <c r="S247" s="82"/>
      <c r="T247" s="82"/>
      <c r="U247" s="82"/>
      <c r="V247" s="82"/>
      <c r="W247" s="82"/>
      <c r="X247" s="82"/>
      <c r="Y247" s="82"/>
      <c r="Z247" s="82"/>
      <c r="AA247" s="82"/>
    </row>
    <row r="248" spans="1:27" s="81" customFormat="1" x14ac:dyDescent="0.25">
      <c r="A248" s="79"/>
      <c r="B248" s="79"/>
      <c r="C248" s="79"/>
      <c r="D248" s="79"/>
      <c r="E248" s="79"/>
      <c r="F248" s="79"/>
      <c r="G248" s="79"/>
      <c r="H248" s="79"/>
      <c r="I248" s="79"/>
      <c r="J248" s="79"/>
      <c r="K248" s="80"/>
      <c r="P248" s="82"/>
      <c r="Q248" s="82"/>
      <c r="R248" s="82"/>
      <c r="S248" s="82"/>
      <c r="T248" s="82"/>
      <c r="U248" s="82"/>
      <c r="V248" s="82"/>
      <c r="W248" s="82"/>
      <c r="X248" s="82"/>
      <c r="Y248" s="82"/>
      <c r="Z248" s="82"/>
      <c r="AA248" s="82"/>
    </row>
    <row r="249" spans="1:27" s="81" customFormat="1" x14ac:dyDescent="0.25">
      <c r="A249" s="79"/>
      <c r="B249" s="79"/>
      <c r="C249" s="79"/>
      <c r="D249" s="79"/>
      <c r="E249" s="79"/>
      <c r="F249" s="79"/>
      <c r="G249" s="79"/>
      <c r="H249" s="79"/>
      <c r="I249" s="79"/>
      <c r="J249" s="79"/>
      <c r="K249" s="80"/>
      <c r="P249" s="82"/>
      <c r="Q249" s="82"/>
      <c r="R249" s="82"/>
      <c r="S249" s="82"/>
      <c r="T249" s="82"/>
      <c r="U249" s="82"/>
      <c r="V249" s="82"/>
      <c r="W249" s="82"/>
      <c r="X249" s="82"/>
      <c r="Y249" s="82"/>
      <c r="Z249" s="82"/>
      <c r="AA249" s="82"/>
    </row>
    <row r="250" spans="1:27" s="81" customFormat="1" x14ac:dyDescent="0.25">
      <c r="A250" s="79"/>
      <c r="B250" s="79"/>
      <c r="C250" s="79"/>
      <c r="D250" s="79"/>
      <c r="E250" s="79"/>
      <c r="F250" s="79"/>
      <c r="G250" s="79"/>
      <c r="H250" s="79"/>
      <c r="I250" s="79"/>
      <c r="J250" s="79"/>
      <c r="K250" s="80"/>
      <c r="P250" s="82"/>
      <c r="Q250" s="82"/>
      <c r="R250" s="82"/>
      <c r="S250" s="82"/>
      <c r="T250" s="82"/>
      <c r="U250" s="82"/>
      <c r="V250" s="82"/>
      <c r="W250" s="82"/>
      <c r="X250" s="82"/>
      <c r="Y250" s="82"/>
      <c r="Z250" s="82"/>
      <c r="AA250" s="82"/>
    </row>
    <row r="251" spans="1:27" s="81" customFormat="1" x14ac:dyDescent="0.25">
      <c r="A251" s="79"/>
      <c r="B251" s="79"/>
      <c r="C251" s="79"/>
      <c r="D251" s="79"/>
      <c r="E251" s="79"/>
      <c r="F251" s="79"/>
      <c r="G251" s="79"/>
      <c r="H251" s="79"/>
      <c r="I251" s="79"/>
      <c r="J251" s="79"/>
      <c r="K251" s="80"/>
      <c r="P251" s="82"/>
      <c r="Q251" s="82"/>
      <c r="R251" s="82"/>
      <c r="S251" s="82"/>
      <c r="T251" s="82"/>
      <c r="U251" s="82"/>
      <c r="V251" s="82"/>
      <c r="W251" s="82"/>
      <c r="X251" s="82"/>
      <c r="Y251" s="82"/>
      <c r="Z251" s="82"/>
      <c r="AA251" s="82"/>
    </row>
    <row r="252" spans="1:27" s="81" customFormat="1" x14ac:dyDescent="0.25">
      <c r="A252" s="79"/>
      <c r="B252" s="79"/>
      <c r="C252" s="79"/>
      <c r="D252" s="79"/>
      <c r="E252" s="79"/>
      <c r="F252" s="79"/>
      <c r="G252" s="79"/>
      <c r="H252" s="79"/>
      <c r="I252" s="79"/>
      <c r="J252" s="79"/>
      <c r="K252" s="80"/>
      <c r="P252" s="82"/>
      <c r="Q252" s="82"/>
      <c r="R252" s="82"/>
      <c r="S252" s="82"/>
      <c r="T252" s="82"/>
      <c r="U252" s="82"/>
      <c r="V252" s="82"/>
      <c r="W252" s="82"/>
      <c r="X252" s="82"/>
      <c r="Y252" s="82"/>
      <c r="Z252" s="82"/>
      <c r="AA252" s="82"/>
    </row>
    <row r="253" spans="1:27" s="81" customFormat="1" x14ac:dyDescent="0.25">
      <c r="A253" s="79"/>
      <c r="B253" s="79"/>
      <c r="C253" s="79"/>
      <c r="D253" s="79"/>
      <c r="E253" s="79"/>
      <c r="F253" s="79"/>
      <c r="G253" s="79"/>
      <c r="H253" s="79"/>
      <c r="I253" s="79"/>
      <c r="J253" s="79"/>
      <c r="K253" s="80"/>
      <c r="P253" s="82"/>
      <c r="Q253" s="82"/>
      <c r="R253" s="82"/>
      <c r="S253" s="82"/>
      <c r="T253" s="82"/>
      <c r="U253" s="82"/>
      <c r="V253" s="82"/>
      <c r="W253" s="82"/>
      <c r="X253" s="82"/>
      <c r="Y253" s="82"/>
      <c r="Z253" s="82"/>
      <c r="AA253" s="82"/>
    </row>
    <row r="254" spans="1:27" s="81" customFormat="1" x14ac:dyDescent="0.25">
      <c r="A254" s="79"/>
      <c r="B254" s="79"/>
      <c r="C254" s="79"/>
      <c r="D254" s="79"/>
      <c r="E254" s="79"/>
      <c r="F254" s="79"/>
      <c r="G254" s="79"/>
      <c r="H254" s="79"/>
      <c r="I254" s="79"/>
      <c r="J254" s="79"/>
      <c r="K254" s="80"/>
      <c r="P254" s="82"/>
      <c r="Q254" s="82"/>
      <c r="R254" s="82"/>
      <c r="S254" s="82"/>
      <c r="T254" s="82"/>
      <c r="U254" s="82"/>
      <c r="V254" s="82"/>
      <c r="W254" s="82"/>
      <c r="X254" s="82"/>
      <c r="Y254" s="82"/>
      <c r="Z254" s="82"/>
      <c r="AA254" s="82"/>
    </row>
    <row r="255" spans="1:27" s="81" customFormat="1" x14ac:dyDescent="0.25">
      <c r="A255" s="79"/>
      <c r="B255" s="79"/>
      <c r="C255" s="79"/>
      <c r="D255" s="79"/>
      <c r="E255" s="79"/>
      <c r="F255" s="79"/>
      <c r="G255" s="79"/>
      <c r="H255" s="79"/>
      <c r="I255" s="79"/>
      <c r="J255" s="79"/>
      <c r="K255" s="80"/>
      <c r="P255" s="82"/>
      <c r="Q255" s="82"/>
      <c r="R255" s="82"/>
      <c r="S255" s="82"/>
      <c r="T255" s="82"/>
      <c r="U255" s="82"/>
      <c r="V255" s="82"/>
      <c r="W255" s="82"/>
      <c r="X255" s="82"/>
      <c r="Y255" s="82"/>
      <c r="Z255" s="82"/>
      <c r="AA255" s="82"/>
    </row>
    <row r="256" spans="1:27" s="81" customFormat="1" x14ac:dyDescent="0.25">
      <c r="A256" s="79"/>
      <c r="B256" s="79"/>
      <c r="C256" s="79"/>
      <c r="D256" s="79"/>
      <c r="E256" s="79"/>
      <c r="F256" s="79"/>
      <c r="G256" s="79"/>
      <c r="H256" s="79"/>
      <c r="I256" s="79"/>
      <c r="J256" s="79"/>
      <c r="K256" s="80"/>
      <c r="P256" s="82"/>
      <c r="Q256" s="82"/>
      <c r="R256" s="82"/>
      <c r="S256" s="82"/>
      <c r="T256" s="82"/>
      <c r="U256" s="82"/>
      <c r="V256" s="82"/>
      <c r="W256" s="82"/>
      <c r="X256" s="82"/>
      <c r="Y256" s="82"/>
      <c r="Z256" s="82"/>
      <c r="AA256" s="82"/>
    </row>
    <row r="257" spans="1:27" s="81" customFormat="1" x14ac:dyDescent="0.25">
      <c r="A257" s="79"/>
      <c r="B257" s="79"/>
      <c r="C257" s="79"/>
      <c r="D257" s="79"/>
      <c r="E257" s="79"/>
      <c r="F257" s="79"/>
      <c r="G257" s="79"/>
      <c r="H257" s="79"/>
      <c r="I257" s="79"/>
      <c r="J257" s="79"/>
      <c r="K257" s="80"/>
      <c r="P257" s="82"/>
      <c r="Q257" s="82"/>
      <c r="R257" s="82"/>
      <c r="S257" s="82"/>
      <c r="T257" s="82"/>
      <c r="U257" s="82"/>
      <c r="V257" s="82"/>
      <c r="W257" s="82"/>
      <c r="X257" s="82"/>
      <c r="Y257" s="82"/>
      <c r="Z257" s="82"/>
      <c r="AA257" s="82"/>
    </row>
    <row r="258" spans="1:27" s="81" customFormat="1" x14ac:dyDescent="0.25">
      <c r="A258" s="79"/>
      <c r="B258" s="79"/>
      <c r="C258" s="79"/>
      <c r="D258" s="79"/>
      <c r="E258" s="79"/>
      <c r="F258" s="79"/>
      <c r="G258" s="79"/>
      <c r="H258" s="79"/>
      <c r="I258" s="79"/>
      <c r="J258" s="79"/>
      <c r="K258" s="80"/>
      <c r="P258" s="82"/>
      <c r="Q258" s="82"/>
      <c r="R258" s="82"/>
      <c r="S258" s="82"/>
      <c r="T258" s="82"/>
      <c r="U258" s="82"/>
      <c r="V258" s="82"/>
      <c r="W258" s="82"/>
      <c r="X258" s="82"/>
      <c r="Y258" s="82"/>
      <c r="Z258" s="82"/>
      <c r="AA258" s="82"/>
    </row>
    <row r="259" spans="1:27" s="81" customFormat="1" x14ac:dyDescent="0.25">
      <c r="A259" s="79"/>
      <c r="B259" s="79"/>
      <c r="C259" s="79"/>
      <c r="D259" s="79"/>
      <c r="E259" s="79"/>
      <c r="F259" s="79"/>
      <c r="G259" s="79"/>
      <c r="H259" s="79"/>
      <c r="I259" s="79"/>
      <c r="J259" s="79"/>
      <c r="K259" s="80"/>
      <c r="P259" s="82"/>
      <c r="Q259" s="82"/>
      <c r="R259" s="82"/>
      <c r="S259" s="82"/>
      <c r="T259" s="82"/>
      <c r="U259" s="82"/>
      <c r="V259" s="82"/>
      <c r="W259" s="82"/>
      <c r="X259" s="82"/>
      <c r="Y259" s="82"/>
      <c r="Z259" s="82"/>
      <c r="AA259" s="82"/>
    </row>
    <row r="260" spans="1:27" s="81" customFormat="1" x14ac:dyDescent="0.25">
      <c r="A260" s="79"/>
      <c r="B260" s="79"/>
      <c r="C260" s="79"/>
      <c r="D260" s="79"/>
      <c r="E260" s="79"/>
      <c r="F260" s="79"/>
      <c r="G260" s="79"/>
      <c r="H260" s="79"/>
      <c r="I260" s="79"/>
      <c r="J260" s="79"/>
      <c r="K260" s="80"/>
      <c r="P260" s="82"/>
      <c r="Q260" s="82"/>
      <c r="R260" s="82"/>
      <c r="S260" s="82"/>
      <c r="T260" s="82"/>
      <c r="U260" s="82"/>
      <c r="V260" s="82"/>
      <c r="W260" s="82"/>
      <c r="X260" s="82"/>
      <c r="Y260" s="82"/>
      <c r="Z260" s="82"/>
      <c r="AA260" s="82"/>
    </row>
    <row r="261" spans="1:27" s="81" customFormat="1" x14ac:dyDescent="0.25">
      <c r="A261" s="79"/>
      <c r="B261" s="79"/>
      <c r="C261" s="79"/>
      <c r="D261" s="79"/>
      <c r="E261" s="79"/>
      <c r="F261" s="79"/>
      <c r="G261" s="79"/>
      <c r="H261" s="79"/>
      <c r="I261" s="79"/>
      <c r="J261" s="79"/>
      <c r="K261" s="80"/>
      <c r="P261" s="82"/>
      <c r="Q261" s="82"/>
      <c r="R261" s="82"/>
      <c r="S261" s="82"/>
      <c r="T261" s="82"/>
      <c r="U261" s="82"/>
      <c r="V261" s="82"/>
      <c r="W261" s="82"/>
      <c r="X261" s="82"/>
      <c r="Y261" s="82"/>
      <c r="Z261" s="82"/>
      <c r="AA261" s="82"/>
    </row>
    <row r="262" spans="1:27" s="81" customFormat="1" x14ac:dyDescent="0.25">
      <c r="A262" s="79"/>
      <c r="B262" s="79"/>
      <c r="C262" s="79"/>
      <c r="D262" s="79"/>
      <c r="E262" s="79"/>
      <c r="F262" s="79"/>
      <c r="G262" s="79"/>
      <c r="H262" s="79"/>
      <c r="I262" s="79"/>
      <c r="J262" s="79"/>
      <c r="K262" s="80"/>
      <c r="P262" s="82"/>
      <c r="Q262" s="82"/>
      <c r="R262" s="82"/>
      <c r="S262" s="82"/>
      <c r="T262" s="82"/>
      <c r="U262" s="82"/>
      <c r="V262" s="82"/>
      <c r="W262" s="82"/>
      <c r="X262" s="82"/>
      <c r="Y262" s="82"/>
      <c r="Z262" s="82"/>
      <c r="AA262" s="82"/>
    </row>
    <row r="263" spans="1:27" s="81" customFormat="1" x14ac:dyDescent="0.25">
      <c r="A263" s="79"/>
      <c r="B263" s="79"/>
      <c r="C263" s="79"/>
      <c r="D263" s="79"/>
      <c r="E263" s="79"/>
      <c r="F263" s="79"/>
      <c r="G263" s="79"/>
      <c r="H263" s="79"/>
      <c r="I263" s="79"/>
      <c r="J263" s="79"/>
      <c r="K263" s="80"/>
      <c r="P263" s="82"/>
      <c r="Q263" s="82"/>
      <c r="R263" s="82"/>
      <c r="S263" s="82"/>
      <c r="T263" s="82"/>
      <c r="U263" s="82"/>
      <c r="V263" s="82"/>
      <c r="W263" s="82"/>
      <c r="X263" s="82"/>
      <c r="Y263" s="82"/>
      <c r="Z263" s="82"/>
      <c r="AA263" s="82"/>
    </row>
    <row r="264" spans="1:27" s="81" customFormat="1" x14ac:dyDescent="0.25">
      <c r="A264" s="79"/>
      <c r="B264" s="79"/>
      <c r="C264" s="79"/>
      <c r="D264" s="79"/>
      <c r="E264" s="79"/>
      <c r="F264" s="79"/>
      <c r="G264" s="79"/>
      <c r="H264" s="79"/>
      <c r="I264" s="79"/>
      <c r="J264" s="79"/>
      <c r="K264" s="80"/>
      <c r="P264" s="82"/>
      <c r="Q264" s="82"/>
      <c r="R264" s="82"/>
      <c r="S264" s="82"/>
      <c r="T264" s="82"/>
      <c r="U264" s="82"/>
      <c r="V264" s="82"/>
      <c r="W264" s="82"/>
      <c r="X264" s="82"/>
      <c r="Y264" s="82"/>
      <c r="Z264" s="82"/>
      <c r="AA264" s="82"/>
    </row>
    <row r="265" spans="1:27" s="81" customFormat="1" x14ac:dyDescent="0.25">
      <c r="A265" s="79"/>
      <c r="B265" s="79"/>
      <c r="C265" s="79"/>
      <c r="D265" s="79"/>
      <c r="E265" s="79"/>
      <c r="F265" s="79"/>
      <c r="G265" s="79"/>
      <c r="H265" s="79"/>
      <c r="I265" s="79"/>
      <c r="J265" s="79"/>
      <c r="K265" s="80"/>
      <c r="P265" s="82"/>
      <c r="Q265" s="82"/>
      <c r="R265" s="82"/>
      <c r="S265" s="82"/>
      <c r="T265" s="82"/>
      <c r="U265" s="82"/>
      <c r="V265" s="82"/>
      <c r="W265" s="82"/>
      <c r="X265" s="82"/>
      <c r="Y265" s="82"/>
      <c r="Z265" s="82"/>
      <c r="AA265" s="82"/>
    </row>
    <row r="266" spans="1:27" s="81" customFormat="1" x14ac:dyDescent="0.25">
      <c r="A266" s="79"/>
      <c r="B266" s="79"/>
      <c r="C266" s="79"/>
      <c r="D266" s="79"/>
      <c r="E266" s="79"/>
      <c r="F266" s="79"/>
      <c r="G266" s="79"/>
      <c r="H266" s="79"/>
      <c r="I266" s="79"/>
      <c r="J266" s="79"/>
      <c r="K266" s="80"/>
      <c r="P266" s="82"/>
      <c r="Q266" s="82"/>
      <c r="R266" s="82"/>
      <c r="S266" s="82"/>
      <c r="T266" s="82"/>
      <c r="U266" s="82"/>
      <c r="V266" s="82"/>
      <c r="W266" s="82"/>
      <c r="X266" s="82"/>
      <c r="Y266" s="82"/>
      <c r="Z266" s="82"/>
      <c r="AA266" s="82"/>
    </row>
    <row r="267" spans="1:27" s="81" customFormat="1" x14ac:dyDescent="0.25">
      <c r="A267" s="79"/>
      <c r="B267" s="79"/>
      <c r="C267" s="79"/>
      <c r="D267" s="79"/>
      <c r="E267" s="79"/>
      <c r="F267" s="79"/>
      <c r="G267" s="79"/>
      <c r="H267" s="79"/>
      <c r="I267" s="79"/>
      <c r="J267" s="79"/>
      <c r="K267" s="80"/>
      <c r="P267" s="82"/>
      <c r="Q267" s="82"/>
      <c r="R267" s="82"/>
      <c r="S267" s="82"/>
      <c r="T267" s="82"/>
      <c r="U267" s="82"/>
      <c r="V267" s="82"/>
      <c r="W267" s="82"/>
      <c r="X267" s="82"/>
      <c r="Y267" s="82"/>
      <c r="Z267" s="82"/>
      <c r="AA267" s="82"/>
    </row>
    <row r="268" spans="1:27" s="81" customFormat="1" x14ac:dyDescent="0.25">
      <c r="A268" s="79"/>
      <c r="B268" s="79"/>
      <c r="C268" s="79"/>
      <c r="D268" s="79"/>
      <c r="E268" s="79"/>
      <c r="F268" s="79"/>
      <c r="G268" s="79"/>
      <c r="H268" s="79"/>
      <c r="I268" s="79"/>
      <c r="J268" s="79"/>
      <c r="K268" s="80"/>
      <c r="P268" s="82"/>
      <c r="Q268" s="82"/>
      <c r="R268" s="82"/>
      <c r="S268" s="82"/>
      <c r="T268" s="82"/>
      <c r="U268" s="82"/>
      <c r="V268" s="82"/>
      <c r="W268" s="82"/>
      <c r="X268" s="82"/>
      <c r="Y268" s="82"/>
      <c r="Z268" s="82"/>
      <c r="AA268" s="82"/>
    </row>
    <row r="269" spans="1:27" s="81" customFormat="1" x14ac:dyDescent="0.25">
      <c r="A269" s="79"/>
      <c r="B269" s="79"/>
      <c r="C269" s="79"/>
      <c r="D269" s="79"/>
      <c r="E269" s="79"/>
      <c r="F269" s="79"/>
      <c r="G269" s="79"/>
      <c r="H269" s="79"/>
      <c r="I269" s="79"/>
      <c r="J269" s="79"/>
      <c r="K269" s="80"/>
      <c r="P269" s="82"/>
      <c r="Q269" s="82"/>
      <c r="R269" s="82"/>
      <c r="S269" s="82"/>
      <c r="T269" s="82"/>
      <c r="U269" s="82"/>
      <c r="V269" s="82"/>
      <c r="W269" s="82"/>
      <c r="X269" s="82"/>
      <c r="Y269" s="82"/>
      <c r="Z269" s="82"/>
      <c r="AA269" s="82"/>
    </row>
    <row r="270" spans="1:27" s="81" customFormat="1" x14ac:dyDescent="0.25">
      <c r="A270" s="79"/>
      <c r="B270" s="79"/>
      <c r="C270" s="79"/>
      <c r="D270" s="79"/>
      <c r="E270" s="79"/>
      <c r="F270" s="79"/>
      <c r="G270" s="79"/>
      <c r="H270" s="79"/>
      <c r="I270" s="79"/>
      <c r="J270" s="79"/>
      <c r="K270" s="80"/>
      <c r="P270" s="82"/>
      <c r="Q270" s="82"/>
      <c r="R270" s="82"/>
      <c r="S270" s="82"/>
      <c r="T270" s="82"/>
      <c r="U270" s="82"/>
      <c r="V270" s="82"/>
      <c r="W270" s="82"/>
      <c r="X270" s="82"/>
      <c r="Y270" s="82"/>
      <c r="Z270" s="82"/>
      <c r="AA270" s="82"/>
    </row>
    <row r="271" spans="1:27" s="81" customFormat="1" x14ac:dyDescent="0.25">
      <c r="A271" s="79"/>
      <c r="B271" s="79"/>
      <c r="C271" s="79"/>
      <c r="D271" s="79"/>
      <c r="E271" s="79"/>
      <c r="F271" s="79"/>
      <c r="G271" s="79"/>
      <c r="H271" s="79"/>
      <c r="I271" s="79"/>
      <c r="J271" s="79"/>
      <c r="K271" s="80"/>
      <c r="P271" s="82"/>
      <c r="Q271" s="82"/>
      <c r="R271" s="82"/>
      <c r="S271" s="82"/>
      <c r="T271" s="82"/>
      <c r="U271" s="82"/>
      <c r="V271" s="82"/>
      <c r="W271" s="82"/>
      <c r="X271" s="82"/>
      <c r="Y271" s="82"/>
      <c r="Z271" s="82"/>
      <c r="AA271" s="82"/>
    </row>
    <row r="272" spans="1:27" s="81" customFormat="1" x14ac:dyDescent="0.25">
      <c r="A272" s="79"/>
      <c r="B272" s="79"/>
      <c r="C272" s="79"/>
      <c r="D272" s="79"/>
      <c r="E272" s="79"/>
      <c r="F272" s="79"/>
      <c r="G272" s="79"/>
      <c r="H272" s="79"/>
      <c r="I272" s="79"/>
      <c r="J272" s="79"/>
      <c r="K272" s="80"/>
      <c r="P272" s="82"/>
      <c r="Q272" s="82"/>
      <c r="R272" s="82"/>
      <c r="S272" s="82"/>
      <c r="T272" s="82"/>
      <c r="U272" s="82"/>
      <c r="V272" s="82"/>
      <c r="W272" s="82"/>
      <c r="X272" s="82"/>
      <c r="Y272" s="82"/>
      <c r="Z272" s="82"/>
      <c r="AA272" s="82"/>
    </row>
    <row r="273" spans="1:27" s="81" customFormat="1" x14ac:dyDescent="0.25">
      <c r="A273" s="79"/>
      <c r="B273" s="79"/>
      <c r="C273" s="79"/>
      <c r="D273" s="79"/>
      <c r="E273" s="79"/>
      <c r="F273" s="79"/>
      <c r="G273" s="79"/>
      <c r="H273" s="79"/>
      <c r="I273" s="79"/>
      <c r="J273" s="79"/>
      <c r="K273" s="80"/>
      <c r="P273" s="82"/>
      <c r="Q273" s="82"/>
      <c r="R273" s="82"/>
      <c r="S273" s="82"/>
      <c r="T273" s="82"/>
      <c r="U273" s="82"/>
      <c r="V273" s="82"/>
      <c r="W273" s="82"/>
      <c r="X273" s="82"/>
      <c r="Y273" s="82"/>
      <c r="Z273" s="82"/>
      <c r="AA273" s="82"/>
    </row>
    <row r="274" spans="1:27" s="81" customFormat="1" x14ac:dyDescent="0.25">
      <c r="A274" s="79"/>
      <c r="B274" s="79"/>
      <c r="C274" s="79"/>
      <c r="D274" s="79"/>
      <c r="E274" s="79"/>
      <c r="F274" s="79"/>
      <c r="G274" s="79"/>
      <c r="H274" s="79"/>
      <c r="I274" s="79"/>
      <c r="J274" s="79"/>
      <c r="K274" s="80"/>
      <c r="P274" s="82"/>
      <c r="Q274" s="82"/>
      <c r="R274" s="82"/>
      <c r="S274" s="82"/>
      <c r="T274" s="82"/>
      <c r="U274" s="82"/>
      <c r="V274" s="82"/>
      <c r="W274" s="82"/>
      <c r="X274" s="82"/>
      <c r="Y274" s="82"/>
      <c r="Z274" s="82"/>
      <c r="AA274" s="82"/>
    </row>
    <row r="275" spans="1:27" s="81" customFormat="1" x14ac:dyDescent="0.25">
      <c r="A275" s="79"/>
      <c r="B275" s="79"/>
      <c r="C275" s="79"/>
      <c r="D275" s="79"/>
      <c r="E275" s="79"/>
      <c r="F275" s="79"/>
      <c r="G275" s="79"/>
      <c r="H275" s="79"/>
      <c r="I275" s="79"/>
      <c r="J275" s="79"/>
      <c r="K275" s="80"/>
      <c r="P275" s="82"/>
      <c r="Q275" s="82"/>
      <c r="R275" s="82"/>
      <c r="S275" s="82"/>
      <c r="T275" s="82"/>
      <c r="U275" s="82"/>
      <c r="V275" s="82"/>
      <c r="W275" s="82"/>
      <c r="X275" s="82"/>
      <c r="Y275" s="82"/>
      <c r="Z275" s="82"/>
      <c r="AA275" s="82"/>
    </row>
    <row r="276" spans="1:27" s="81" customFormat="1" x14ac:dyDescent="0.25">
      <c r="A276" s="79"/>
      <c r="B276" s="79"/>
      <c r="C276" s="79"/>
      <c r="D276" s="79"/>
      <c r="E276" s="79"/>
      <c r="F276" s="79"/>
      <c r="G276" s="79"/>
      <c r="H276" s="79"/>
      <c r="I276" s="79"/>
      <c r="J276" s="79"/>
      <c r="K276" s="80"/>
      <c r="P276" s="82"/>
      <c r="Q276" s="82"/>
      <c r="R276" s="82"/>
      <c r="S276" s="82"/>
      <c r="T276" s="82"/>
      <c r="U276" s="82"/>
      <c r="V276" s="82"/>
      <c r="W276" s="82"/>
      <c r="X276" s="82"/>
      <c r="Y276" s="82"/>
      <c r="Z276" s="82"/>
      <c r="AA276" s="82"/>
    </row>
    <row r="277" spans="1:27" s="81" customFormat="1" x14ac:dyDescent="0.25">
      <c r="A277" s="79"/>
      <c r="B277" s="79"/>
      <c r="C277" s="79"/>
      <c r="D277" s="79"/>
      <c r="E277" s="79"/>
      <c r="F277" s="79"/>
      <c r="G277" s="79"/>
      <c r="H277" s="79"/>
      <c r="I277" s="79"/>
      <c r="J277" s="79"/>
      <c r="K277" s="80"/>
      <c r="P277" s="82"/>
      <c r="Q277" s="82"/>
      <c r="R277" s="82"/>
      <c r="S277" s="82"/>
      <c r="T277" s="82"/>
      <c r="U277" s="82"/>
      <c r="V277" s="82"/>
      <c r="W277" s="82"/>
      <c r="X277" s="82"/>
      <c r="Y277" s="82"/>
      <c r="Z277" s="82"/>
      <c r="AA277" s="82"/>
    </row>
    <row r="278" spans="1:27" s="81" customFormat="1" x14ac:dyDescent="0.25">
      <c r="A278" s="79"/>
      <c r="B278" s="79"/>
      <c r="C278" s="79"/>
      <c r="D278" s="79"/>
      <c r="E278" s="79"/>
      <c r="F278" s="79"/>
      <c r="G278" s="79"/>
      <c r="H278" s="79"/>
      <c r="I278" s="79"/>
      <c r="J278" s="79"/>
      <c r="K278" s="80"/>
      <c r="P278" s="82"/>
      <c r="Q278" s="82"/>
      <c r="R278" s="82"/>
      <c r="S278" s="82"/>
      <c r="T278" s="82"/>
      <c r="U278" s="82"/>
      <c r="V278" s="82"/>
      <c r="W278" s="82"/>
      <c r="X278" s="82"/>
      <c r="Y278" s="82"/>
      <c r="Z278" s="82"/>
      <c r="AA278" s="82"/>
    </row>
    <row r="279" spans="1:27" s="81" customFormat="1" x14ac:dyDescent="0.25">
      <c r="A279" s="79"/>
      <c r="B279" s="79"/>
      <c r="C279" s="79"/>
      <c r="D279" s="79"/>
      <c r="E279" s="79"/>
      <c r="F279" s="79"/>
      <c r="G279" s="79"/>
      <c r="H279" s="79"/>
      <c r="I279" s="79"/>
      <c r="J279" s="79"/>
      <c r="K279" s="80"/>
      <c r="P279" s="82"/>
      <c r="Q279" s="82"/>
      <c r="R279" s="82"/>
      <c r="S279" s="82"/>
      <c r="T279" s="82"/>
      <c r="U279" s="82"/>
      <c r="V279" s="82"/>
      <c r="W279" s="82"/>
      <c r="X279" s="82"/>
      <c r="Y279" s="82"/>
      <c r="Z279" s="82"/>
      <c r="AA279" s="82"/>
    </row>
    <row r="280" spans="1:27" s="81" customFormat="1" x14ac:dyDescent="0.25">
      <c r="A280" s="79"/>
      <c r="B280" s="79"/>
      <c r="C280" s="79"/>
      <c r="D280" s="79"/>
      <c r="E280" s="79"/>
      <c r="F280" s="79"/>
      <c r="G280" s="79"/>
      <c r="H280" s="79"/>
      <c r="I280" s="79"/>
      <c r="J280" s="79"/>
      <c r="K280" s="80"/>
      <c r="P280" s="82"/>
      <c r="Q280" s="82"/>
      <c r="R280" s="82"/>
      <c r="S280" s="82"/>
      <c r="T280" s="82"/>
      <c r="U280" s="82"/>
      <c r="V280" s="82"/>
      <c r="W280" s="82"/>
      <c r="X280" s="82"/>
      <c r="Y280" s="82"/>
      <c r="Z280" s="82"/>
      <c r="AA280" s="82"/>
    </row>
    <row r="281" spans="1:27" s="81" customFormat="1" x14ac:dyDescent="0.25">
      <c r="A281" s="79"/>
      <c r="B281" s="79"/>
      <c r="C281" s="79"/>
      <c r="D281" s="79"/>
      <c r="E281" s="79"/>
      <c r="F281" s="79"/>
      <c r="G281" s="79"/>
      <c r="H281" s="79"/>
      <c r="I281" s="79"/>
      <c r="J281" s="79"/>
      <c r="K281" s="80"/>
      <c r="P281" s="82"/>
      <c r="Q281" s="82"/>
      <c r="R281" s="82"/>
      <c r="S281" s="82"/>
      <c r="T281" s="82"/>
      <c r="U281" s="82"/>
      <c r="V281" s="82"/>
      <c r="W281" s="82"/>
      <c r="X281" s="82"/>
      <c r="Y281" s="82"/>
      <c r="Z281" s="82"/>
      <c r="AA281" s="82"/>
    </row>
    <row r="282" spans="1:27" s="81" customFormat="1" x14ac:dyDescent="0.25">
      <c r="A282" s="79"/>
      <c r="B282" s="79"/>
      <c r="C282" s="79"/>
      <c r="D282" s="79"/>
      <c r="E282" s="79"/>
      <c r="F282" s="79"/>
      <c r="G282" s="79"/>
      <c r="H282" s="79"/>
      <c r="I282" s="79"/>
      <c r="J282" s="79"/>
      <c r="K282" s="80"/>
      <c r="P282" s="82"/>
      <c r="Q282" s="82"/>
      <c r="R282" s="82"/>
      <c r="S282" s="82"/>
      <c r="T282" s="82"/>
      <c r="U282" s="82"/>
      <c r="V282" s="82"/>
      <c r="W282" s="82"/>
      <c r="X282" s="82"/>
      <c r="Y282" s="82"/>
      <c r="Z282" s="82"/>
      <c r="AA282" s="82"/>
    </row>
    <row r="283" spans="1:27" s="81" customFormat="1" x14ac:dyDescent="0.25">
      <c r="A283" s="79"/>
      <c r="B283" s="79"/>
      <c r="C283" s="79"/>
      <c r="D283" s="79"/>
      <c r="E283" s="79"/>
      <c r="F283" s="79"/>
      <c r="G283" s="79"/>
      <c r="H283" s="79"/>
      <c r="I283" s="79"/>
      <c r="J283" s="79"/>
      <c r="K283" s="80"/>
      <c r="P283" s="82"/>
      <c r="Q283" s="82"/>
      <c r="R283" s="82"/>
      <c r="S283" s="82"/>
      <c r="T283" s="82"/>
      <c r="U283" s="82"/>
      <c r="V283" s="82"/>
      <c r="W283" s="82"/>
      <c r="X283" s="82"/>
      <c r="Y283" s="82"/>
      <c r="Z283" s="82"/>
      <c r="AA283" s="82"/>
    </row>
    <row r="284" spans="1:27" s="81" customFormat="1" x14ac:dyDescent="0.25">
      <c r="A284" s="79"/>
      <c r="B284" s="79"/>
      <c r="C284" s="79"/>
      <c r="D284" s="79"/>
      <c r="E284" s="79"/>
      <c r="F284" s="79"/>
      <c r="G284" s="79"/>
      <c r="H284" s="79"/>
      <c r="I284" s="79"/>
      <c r="J284" s="79"/>
      <c r="K284" s="80"/>
      <c r="P284" s="82"/>
      <c r="Q284" s="82"/>
      <c r="R284" s="82"/>
      <c r="S284" s="82"/>
      <c r="T284" s="82"/>
      <c r="U284" s="82"/>
      <c r="V284" s="82"/>
      <c r="W284" s="82"/>
      <c r="X284" s="82"/>
      <c r="Y284" s="82"/>
      <c r="Z284" s="82"/>
      <c r="AA284" s="82"/>
    </row>
    <row r="285" spans="1:27" s="81" customFormat="1" x14ac:dyDescent="0.25">
      <c r="A285" s="79"/>
      <c r="B285" s="79"/>
      <c r="C285" s="79"/>
      <c r="D285" s="79"/>
      <c r="E285" s="79"/>
      <c r="F285" s="79"/>
      <c r="G285" s="79"/>
      <c r="H285" s="79"/>
      <c r="I285" s="79"/>
      <c r="J285" s="79"/>
      <c r="K285" s="80"/>
      <c r="P285" s="82"/>
      <c r="Q285" s="82"/>
      <c r="R285" s="82"/>
      <c r="S285" s="82"/>
      <c r="T285" s="82"/>
      <c r="U285" s="82"/>
      <c r="V285" s="82"/>
      <c r="W285" s="82"/>
      <c r="X285" s="82"/>
      <c r="Y285" s="82"/>
      <c r="Z285" s="82"/>
      <c r="AA285" s="82"/>
    </row>
    <row r="286" spans="1:27" s="81" customFormat="1" x14ac:dyDescent="0.25">
      <c r="A286" s="79"/>
      <c r="B286" s="79"/>
      <c r="C286" s="79"/>
      <c r="D286" s="79"/>
      <c r="E286" s="79"/>
      <c r="F286" s="79"/>
      <c r="G286" s="79"/>
      <c r="H286" s="79"/>
      <c r="I286" s="79"/>
      <c r="J286" s="79"/>
      <c r="K286" s="80"/>
      <c r="P286" s="82"/>
      <c r="Q286" s="82"/>
      <c r="R286" s="82"/>
      <c r="S286" s="82"/>
      <c r="T286" s="82"/>
      <c r="U286" s="82"/>
      <c r="V286" s="82"/>
      <c r="W286" s="82"/>
      <c r="X286" s="82"/>
      <c r="Y286" s="82"/>
      <c r="Z286" s="82"/>
      <c r="AA286" s="82"/>
    </row>
    <row r="287" spans="1:27" s="81" customFormat="1" x14ac:dyDescent="0.25">
      <c r="A287" s="79"/>
      <c r="B287" s="79"/>
      <c r="C287" s="79"/>
      <c r="D287" s="79"/>
      <c r="E287" s="79"/>
      <c r="F287" s="79"/>
      <c r="G287" s="79"/>
      <c r="H287" s="79"/>
      <c r="I287" s="79"/>
      <c r="J287" s="79"/>
      <c r="K287" s="80"/>
      <c r="P287" s="82"/>
      <c r="Q287" s="82"/>
      <c r="R287" s="82"/>
      <c r="S287" s="82"/>
      <c r="T287" s="82"/>
      <c r="U287" s="82"/>
      <c r="V287" s="82"/>
      <c r="W287" s="82"/>
      <c r="X287" s="82"/>
      <c r="Y287" s="82"/>
      <c r="Z287" s="82"/>
      <c r="AA287" s="82"/>
    </row>
    <row r="288" spans="1:27" s="81" customFormat="1" x14ac:dyDescent="0.25">
      <c r="A288" s="79"/>
      <c r="B288" s="79"/>
      <c r="C288" s="79"/>
      <c r="D288" s="79"/>
      <c r="E288" s="79"/>
      <c r="F288" s="79"/>
      <c r="G288" s="79"/>
      <c r="H288" s="79"/>
      <c r="I288" s="79"/>
      <c r="J288" s="79"/>
      <c r="K288" s="80"/>
      <c r="P288" s="82"/>
      <c r="Q288" s="82"/>
      <c r="R288" s="82"/>
      <c r="S288" s="82"/>
      <c r="T288" s="82"/>
      <c r="U288" s="82"/>
      <c r="V288" s="82"/>
      <c r="W288" s="82"/>
      <c r="X288" s="82"/>
      <c r="Y288" s="82"/>
      <c r="Z288" s="82"/>
      <c r="AA288" s="82"/>
    </row>
    <row r="289" spans="1:27" s="81" customFormat="1" x14ac:dyDescent="0.25">
      <c r="A289" s="79"/>
      <c r="B289" s="79"/>
      <c r="C289" s="79"/>
      <c r="D289" s="79"/>
      <c r="E289" s="79"/>
      <c r="F289" s="79"/>
      <c r="G289" s="79"/>
      <c r="H289" s="79"/>
      <c r="I289" s="79"/>
      <c r="J289" s="79"/>
      <c r="K289" s="80"/>
      <c r="P289" s="82"/>
      <c r="Q289" s="82"/>
      <c r="R289" s="82"/>
      <c r="S289" s="82"/>
      <c r="T289" s="82"/>
      <c r="U289" s="82"/>
      <c r="V289" s="82"/>
      <c r="W289" s="82"/>
      <c r="X289" s="82"/>
      <c r="Y289" s="82"/>
      <c r="Z289" s="82"/>
      <c r="AA289" s="82"/>
    </row>
    <row r="290" spans="1:27" s="81" customFormat="1" x14ac:dyDescent="0.25">
      <c r="A290" s="79"/>
      <c r="B290" s="79"/>
      <c r="C290" s="79"/>
      <c r="D290" s="79"/>
      <c r="E290" s="79"/>
      <c r="F290" s="79"/>
      <c r="G290" s="79"/>
      <c r="H290" s="79"/>
      <c r="I290" s="79"/>
      <c r="J290" s="79"/>
      <c r="K290" s="80"/>
      <c r="P290" s="82"/>
      <c r="Q290" s="82"/>
      <c r="R290" s="82"/>
      <c r="S290" s="82"/>
      <c r="T290" s="82"/>
      <c r="U290" s="82"/>
      <c r="V290" s="82"/>
      <c r="W290" s="82"/>
      <c r="X290" s="82"/>
      <c r="Y290" s="82"/>
      <c r="Z290" s="82"/>
      <c r="AA290" s="82"/>
    </row>
    <row r="291" spans="1:27" s="81" customFormat="1" x14ac:dyDescent="0.25">
      <c r="A291" s="79"/>
      <c r="B291" s="79"/>
      <c r="C291" s="79"/>
      <c r="D291" s="79"/>
      <c r="E291" s="79"/>
      <c r="F291" s="79"/>
      <c r="G291" s="79"/>
      <c r="H291" s="79"/>
      <c r="I291" s="79"/>
      <c r="J291" s="79"/>
      <c r="K291" s="80"/>
      <c r="P291" s="82"/>
      <c r="Q291" s="82"/>
      <c r="R291" s="82"/>
      <c r="S291" s="82"/>
      <c r="T291" s="82"/>
      <c r="U291" s="82"/>
      <c r="V291" s="82"/>
      <c r="W291" s="82"/>
      <c r="X291" s="82"/>
      <c r="Y291" s="82"/>
      <c r="Z291" s="82"/>
      <c r="AA291" s="82"/>
    </row>
    <row r="292" spans="1:27" s="81" customFormat="1" x14ac:dyDescent="0.25">
      <c r="A292" s="79"/>
      <c r="B292" s="79"/>
      <c r="C292" s="79"/>
      <c r="D292" s="79"/>
      <c r="E292" s="79"/>
      <c r="F292" s="79"/>
      <c r="G292" s="79"/>
      <c r="H292" s="79"/>
      <c r="I292" s="79"/>
      <c r="J292" s="79"/>
      <c r="K292" s="80"/>
      <c r="P292" s="82"/>
      <c r="Q292" s="82"/>
      <c r="R292" s="82"/>
      <c r="S292" s="82"/>
      <c r="T292" s="82"/>
      <c r="U292" s="82"/>
      <c r="V292" s="82"/>
      <c r="W292" s="82"/>
      <c r="X292" s="82"/>
      <c r="Y292" s="82"/>
      <c r="Z292" s="82"/>
      <c r="AA292" s="82"/>
    </row>
    <row r="293" spans="1:27" s="81" customFormat="1" x14ac:dyDescent="0.25">
      <c r="A293" s="79"/>
      <c r="B293" s="79"/>
      <c r="C293" s="79"/>
      <c r="D293" s="79"/>
      <c r="E293" s="79"/>
      <c r="F293" s="79"/>
      <c r="G293" s="79"/>
      <c r="H293" s="79"/>
      <c r="I293" s="79"/>
      <c r="J293" s="79"/>
      <c r="K293" s="80"/>
      <c r="P293" s="82"/>
      <c r="Q293" s="82"/>
      <c r="R293" s="82"/>
      <c r="S293" s="82"/>
      <c r="T293" s="82"/>
      <c r="U293" s="82"/>
      <c r="V293" s="82"/>
      <c r="W293" s="82"/>
      <c r="X293" s="82"/>
      <c r="Y293" s="82"/>
      <c r="Z293" s="82"/>
      <c r="AA293" s="82"/>
    </row>
    <row r="294" spans="1:27" s="81" customFormat="1" x14ac:dyDescent="0.25">
      <c r="A294" s="79"/>
      <c r="B294" s="79"/>
      <c r="C294" s="79"/>
      <c r="D294" s="79"/>
      <c r="E294" s="79"/>
      <c r="F294" s="79"/>
      <c r="G294" s="79"/>
      <c r="H294" s="79"/>
      <c r="I294" s="79"/>
      <c r="J294" s="79"/>
      <c r="K294" s="80"/>
      <c r="P294" s="82"/>
      <c r="Q294" s="82"/>
      <c r="R294" s="82"/>
      <c r="S294" s="82"/>
      <c r="T294" s="82"/>
      <c r="U294" s="82"/>
      <c r="V294" s="82"/>
      <c r="W294" s="82"/>
      <c r="X294" s="82"/>
      <c r="Y294" s="82"/>
      <c r="Z294" s="82"/>
      <c r="AA294" s="82"/>
    </row>
    <row r="295" spans="1:27" s="81" customFormat="1" x14ac:dyDescent="0.25">
      <c r="A295" s="79"/>
      <c r="B295" s="79"/>
      <c r="C295" s="79"/>
      <c r="D295" s="79"/>
      <c r="E295" s="79"/>
      <c r="F295" s="79"/>
      <c r="G295" s="79"/>
      <c r="H295" s="79"/>
      <c r="I295" s="79"/>
      <c r="J295" s="79"/>
      <c r="K295" s="80"/>
      <c r="P295" s="82"/>
      <c r="Q295" s="82"/>
      <c r="R295" s="82"/>
      <c r="S295" s="82"/>
      <c r="T295" s="82"/>
      <c r="U295" s="82"/>
      <c r="V295" s="82"/>
      <c r="W295" s="82"/>
      <c r="X295" s="82"/>
      <c r="Y295" s="82"/>
      <c r="Z295" s="82"/>
      <c r="AA295" s="82"/>
    </row>
    <row r="296" spans="1:27" s="81" customFormat="1" x14ac:dyDescent="0.25">
      <c r="A296" s="79"/>
      <c r="B296" s="79"/>
      <c r="C296" s="79"/>
      <c r="D296" s="79"/>
      <c r="E296" s="79"/>
      <c r="F296" s="79"/>
      <c r="G296" s="79"/>
      <c r="H296" s="79"/>
      <c r="I296" s="79"/>
      <c r="J296" s="79"/>
      <c r="K296" s="80"/>
      <c r="P296" s="82"/>
      <c r="Q296" s="82"/>
      <c r="R296" s="82"/>
      <c r="S296" s="82"/>
      <c r="T296" s="82"/>
      <c r="U296" s="82"/>
      <c r="V296" s="82"/>
      <c r="W296" s="82"/>
      <c r="X296" s="82"/>
      <c r="Y296" s="82"/>
      <c r="Z296" s="82"/>
      <c r="AA296" s="82"/>
    </row>
    <row r="297" spans="1:27" s="81" customFormat="1" x14ac:dyDescent="0.25">
      <c r="A297" s="79"/>
      <c r="B297" s="79"/>
      <c r="C297" s="79"/>
      <c r="D297" s="79"/>
      <c r="E297" s="79"/>
      <c r="F297" s="79"/>
      <c r="G297" s="79"/>
      <c r="H297" s="79"/>
      <c r="I297" s="79"/>
      <c r="J297" s="79"/>
      <c r="K297" s="80"/>
      <c r="P297" s="82"/>
      <c r="Q297" s="82"/>
      <c r="R297" s="82"/>
      <c r="S297" s="82"/>
      <c r="T297" s="82"/>
      <c r="U297" s="82"/>
      <c r="V297" s="82"/>
      <c r="W297" s="82"/>
      <c r="X297" s="82"/>
      <c r="Y297" s="82"/>
      <c r="Z297" s="82"/>
      <c r="AA297" s="82"/>
    </row>
    <row r="298" spans="1:27" s="81" customFormat="1" x14ac:dyDescent="0.25">
      <c r="A298" s="79"/>
      <c r="B298" s="79"/>
      <c r="C298" s="79"/>
      <c r="D298" s="79"/>
      <c r="E298" s="79"/>
      <c r="F298" s="79"/>
      <c r="G298" s="79"/>
      <c r="H298" s="79"/>
      <c r="I298" s="79"/>
      <c r="J298" s="79"/>
      <c r="K298" s="80"/>
      <c r="P298" s="82"/>
      <c r="Q298" s="82"/>
      <c r="R298" s="82"/>
      <c r="S298" s="82"/>
      <c r="T298" s="82"/>
      <c r="U298" s="82"/>
      <c r="V298" s="82"/>
      <c r="W298" s="82"/>
      <c r="X298" s="82"/>
      <c r="Y298" s="82"/>
      <c r="Z298" s="82"/>
      <c r="AA298" s="82"/>
    </row>
    <row r="299" spans="1:27" s="81" customFormat="1" x14ac:dyDescent="0.25">
      <c r="A299" s="79"/>
      <c r="B299" s="79"/>
      <c r="C299" s="79"/>
      <c r="D299" s="79"/>
      <c r="E299" s="79"/>
      <c r="F299" s="79"/>
      <c r="G299" s="79"/>
      <c r="H299" s="79"/>
      <c r="I299" s="79"/>
      <c r="J299" s="79"/>
      <c r="K299" s="80"/>
      <c r="P299" s="82"/>
      <c r="Q299" s="82"/>
      <c r="R299" s="82"/>
      <c r="S299" s="82"/>
      <c r="T299" s="82"/>
      <c r="U299" s="82"/>
      <c r="V299" s="82"/>
      <c r="W299" s="82"/>
      <c r="X299" s="82"/>
      <c r="Y299" s="82"/>
      <c r="Z299" s="82"/>
      <c r="AA299" s="82"/>
    </row>
    <row r="300" spans="1:27" s="81" customFormat="1" x14ac:dyDescent="0.25">
      <c r="A300" s="79"/>
      <c r="B300" s="79"/>
      <c r="C300" s="79"/>
      <c r="D300" s="79"/>
      <c r="E300" s="79"/>
      <c r="F300" s="79"/>
      <c r="G300" s="79"/>
      <c r="H300" s="79"/>
      <c r="I300" s="79"/>
      <c r="J300" s="79"/>
      <c r="K300" s="80"/>
      <c r="P300" s="82"/>
      <c r="Q300" s="82"/>
      <c r="R300" s="82"/>
      <c r="S300" s="82"/>
      <c r="T300" s="82"/>
      <c r="U300" s="82"/>
      <c r="V300" s="82"/>
      <c r="W300" s="82"/>
      <c r="X300" s="82"/>
      <c r="Y300" s="82"/>
      <c r="Z300" s="82"/>
      <c r="AA300" s="82"/>
    </row>
    <row r="301" spans="1:27" s="81" customFormat="1" x14ac:dyDescent="0.25">
      <c r="A301" s="79"/>
      <c r="B301" s="79"/>
      <c r="C301" s="79"/>
      <c r="D301" s="79"/>
      <c r="E301" s="79"/>
      <c r="F301" s="79"/>
      <c r="G301" s="79"/>
      <c r="H301" s="79"/>
      <c r="I301" s="79"/>
      <c r="J301" s="79"/>
      <c r="K301" s="80"/>
      <c r="P301" s="82"/>
      <c r="Q301" s="82"/>
      <c r="R301" s="82"/>
      <c r="S301" s="82"/>
      <c r="T301" s="82"/>
      <c r="U301" s="82"/>
      <c r="V301" s="82"/>
      <c r="W301" s="82"/>
      <c r="X301" s="82"/>
      <c r="Y301" s="82"/>
      <c r="Z301" s="82"/>
      <c r="AA301" s="82"/>
    </row>
    <row r="302" spans="1:27" s="81" customFormat="1" x14ac:dyDescent="0.25">
      <c r="A302" s="79"/>
      <c r="B302" s="79"/>
      <c r="C302" s="79"/>
      <c r="D302" s="79"/>
      <c r="E302" s="79"/>
      <c r="F302" s="79"/>
      <c r="G302" s="79"/>
      <c r="H302" s="79"/>
      <c r="I302" s="79"/>
      <c r="J302" s="79"/>
      <c r="K302" s="80"/>
      <c r="P302" s="82"/>
      <c r="Q302" s="82"/>
      <c r="R302" s="82"/>
      <c r="S302" s="82"/>
      <c r="T302" s="82"/>
      <c r="U302" s="82"/>
      <c r="V302" s="82"/>
      <c r="W302" s="82"/>
      <c r="X302" s="82"/>
      <c r="Y302" s="82"/>
      <c r="Z302" s="82"/>
      <c r="AA302" s="82"/>
    </row>
    <row r="303" spans="1:27" s="81" customFormat="1" x14ac:dyDescent="0.25">
      <c r="A303" s="79"/>
      <c r="B303" s="79"/>
      <c r="C303" s="79"/>
      <c r="D303" s="79"/>
      <c r="E303" s="79"/>
      <c r="F303" s="79"/>
      <c r="G303" s="79"/>
      <c r="H303" s="79"/>
      <c r="I303" s="79"/>
      <c r="J303" s="79"/>
      <c r="K303" s="80"/>
      <c r="P303" s="82"/>
      <c r="Q303" s="82"/>
      <c r="R303" s="82"/>
      <c r="S303" s="82"/>
      <c r="T303" s="82"/>
      <c r="U303" s="82"/>
      <c r="V303" s="82"/>
      <c r="W303" s="82"/>
      <c r="X303" s="82"/>
      <c r="Y303" s="82"/>
      <c r="Z303" s="82"/>
      <c r="AA303" s="82"/>
    </row>
    <row r="304" spans="1:27" s="81" customFormat="1" x14ac:dyDescent="0.25">
      <c r="A304" s="79"/>
      <c r="B304" s="79"/>
      <c r="C304" s="79"/>
      <c r="D304" s="79"/>
      <c r="E304" s="79"/>
      <c r="F304" s="79"/>
      <c r="G304" s="79"/>
      <c r="H304" s="79"/>
      <c r="I304" s="79"/>
      <c r="J304" s="79"/>
      <c r="K304" s="80"/>
      <c r="P304" s="82"/>
      <c r="Q304" s="82"/>
      <c r="R304" s="82"/>
      <c r="S304" s="82"/>
      <c r="T304" s="82"/>
      <c r="U304" s="82"/>
      <c r="V304" s="82"/>
      <c r="W304" s="82"/>
      <c r="X304" s="82"/>
      <c r="Y304" s="82"/>
      <c r="Z304" s="82"/>
      <c r="AA304" s="82"/>
    </row>
    <row r="305" spans="1:27" s="81" customFormat="1" x14ac:dyDescent="0.25">
      <c r="A305" s="79"/>
      <c r="B305" s="79"/>
      <c r="C305" s="79"/>
      <c r="D305" s="79"/>
      <c r="E305" s="79"/>
      <c r="F305" s="79"/>
      <c r="G305" s="79"/>
      <c r="H305" s="79"/>
      <c r="I305" s="79"/>
      <c r="J305" s="79"/>
      <c r="K305" s="80"/>
      <c r="P305" s="82"/>
      <c r="Q305" s="82"/>
      <c r="R305" s="82"/>
      <c r="S305" s="82"/>
      <c r="T305" s="82"/>
      <c r="U305" s="82"/>
      <c r="V305" s="82"/>
      <c r="W305" s="82"/>
      <c r="X305" s="82"/>
      <c r="Y305" s="82"/>
      <c r="Z305" s="82"/>
      <c r="AA305" s="82"/>
    </row>
    <row r="306" spans="1:27" s="81" customFormat="1" x14ac:dyDescent="0.25">
      <c r="A306" s="79"/>
      <c r="B306" s="79"/>
      <c r="C306" s="79"/>
      <c r="D306" s="79"/>
      <c r="E306" s="79"/>
      <c r="F306" s="79"/>
      <c r="G306" s="79"/>
      <c r="H306" s="79"/>
      <c r="I306" s="79"/>
      <c r="J306" s="79"/>
      <c r="K306" s="80"/>
      <c r="P306" s="82"/>
      <c r="Q306" s="82"/>
      <c r="R306" s="82"/>
      <c r="S306" s="82"/>
      <c r="T306" s="82"/>
      <c r="U306" s="82"/>
      <c r="V306" s="82"/>
      <c r="W306" s="82"/>
      <c r="X306" s="82"/>
      <c r="Y306" s="82"/>
      <c r="Z306" s="82"/>
      <c r="AA306" s="82"/>
    </row>
    <row r="307" spans="1:27" s="81" customFormat="1" x14ac:dyDescent="0.25">
      <c r="A307" s="79"/>
      <c r="B307" s="79"/>
      <c r="C307" s="79"/>
      <c r="D307" s="79"/>
      <c r="E307" s="79"/>
      <c r="F307" s="79"/>
      <c r="G307" s="79"/>
      <c r="H307" s="79"/>
      <c r="I307" s="79"/>
      <c r="J307" s="79"/>
      <c r="K307" s="80"/>
      <c r="P307" s="82"/>
      <c r="Q307" s="82"/>
      <c r="R307" s="82"/>
      <c r="S307" s="82"/>
      <c r="T307" s="82"/>
      <c r="U307" s="82"/>
      <c r="V307" s="82"/>
      <c r="W307" s="82"/>
      <c r="X307" s="82"/>
      <c r="Y307" s="82"/>
      <c r="Z307" s="82"/>
      <c r="AA307" s="82"/>
    </row>
    <row r="308" spans="1:27" s="81" customFormat="1" x14ac:dyDescent="0.25">
      <c r="A308" s="79"/>
      <c r="B308" s="79"/>
      <c r="C308" s="79"/>
      <c r="D308" s="79"/>
      <c r="E308" s="79"/>
      <c r="F308" s="79"/>
      <c r="G308" s="79"/>
      <c r="H308" s="79"/>
      <c r="I308" s="79"/>
      <c r="J308" s="79"/>
      <c r="K308" s="80"/>
      <c r="P308" s="82"/>
      <c r="Q308" s="82"/>
      <c r="R308" s="82"/>
      <c r="S308" s="82"/>
      <c r="T308" s="82"/>
      <c r="U308" s="82"/>
      <c r="V308" s="82"/>
      <c r="W308" s="82"/>
      <c r="X308" s="82"/>
      <c r="Y308" s="82"/>
      <c r="Z308" s="82"/>
      <c r="AA308" s="82"/>
    </row>
    <row r="309" spans="1:27" s="81" customFormat="1" x14ac:dyDescent="0.25">
      <c r="A309" s="79"/>
      <c r="B309" s="79"/>
      <c r="C309" s="79"/>
      <c r="D309" s="79"/>
      <c r="E309" s="79"/>
      <c r="F309" s="79"/>
      <c r="G309" s="79"/>
      <c r="H309" s="79"/>
      <c r="I309" s="79"/>
      <c r="J309" s="79"/>
      <c r="K309" s="80"/>
      <c r="P309" s="82"/>
      <c r="Q309" s="82"/>
      <c r="R309" s="82"/>
      <c r="S309" s="82"/>
      <c r="T309" s="82"/>
      <c r="U309" s="82"/>
      <c r="V309" s="82"/>
      <c r="W309" s="82"/>
      <c r="X309" s="82"/>
      <c r="Y309" s="82"/>
      <c r="Z309" s="82"/>
      <c r="AA309" s="82"/>
    </row>
    <row r="310" spans="1:27" s="81" customFormat="1" x14ac:dyDescent="0.25">
      <c r="A310" s="79"/>
      <c r="B310" s="79"/>
      <c r="C310" s="79"/>
      <c r="D310" s="79"/>
      <c r="E310" s="79"/>
      <c r="F310" s="79"/>
      <c r="G310" s="79"/>
      <c r="H310" s="79"/>
      <c r="I310" s="79"/>
      <c r="J310" s="79"/>
      <c r="K310" s="80"/>
      <c r="P310" s="82"/>
      <c r="Q310" s="82"/>
      <c r="R310" s="82"/>
      <c r="S310" s="82"/>
      <c r="T310" s="82"/>
      <c r="U310" s="82"/>
      <c r="V310" s="82"/>
      <c r="W310" s="82"/>
      <c r="X310" s="82"/>
      <c r="Y310" s="82"/>
      <c r="Z310" s="82"/>
      <c r="AA310" s="82"/>
    </row>
    <row r="311" spans="1:27" s="81" customFormat="1" x14ac:dyDescent="0.25">
      <c r="A311" s="79"/>
      <c r="B311" s="79"/>
      <c r="C311" s="79"/>
      <c r="D311" s="79"/>
      <c r="E311" s="79"/>
      <c r="F311" s="79"/>
      <c r="G311" s="79"/>
      <c r="H311" s="79"/>
      <c r="I311" s="79"/>
      <c r="J311" s="79"/>
      <c r="K311" s="80"/>
      <c r="P311" s="82"/>
      <c r="Q311" s="82"/>
      <c r="R311" s="82"/>
      <c r="S311" s="82"/>
      <c r="T311" s="82"/>
      <c r="U311" s="82"/>
      <c r="V311" s="82"/>
      <c r="W311" s="82"/>
      <c r="X311" s="82"/>
      <c r="Y311" s="82"/>
      <c r="Z311" s="82"/>
      <c r="AA311" s="82"/>
    </row>
    <row r="312" spans="1:27" s="81" customFormat="1" x14ac:dyDescent="0.25">
      <c r="A312" s="79"/>
      <c r="B312" s="79"/>
      <c r="C312" s="79"/>
      <c r="D312" s="79"/>
      <c r="E312" s="79"/>
      <c r="F312" s="79"/>
      <c r="G312" s="79"/>
      <c r="H312" s="79"/>
      <c r="I312" s="79"/>
      <c r="J312" s="79"/>
      <c r="K312" s="80"/>
      <c r="P312" s="82"/>
      <c r="Q312" s="82"/>
      <c r="R312" s="82"/>
      <c r="S312" s="82"/>
      <c r="T312" s="82"/>
      <c r="U312" s="82"/>
      <c r="V312" s="82"/>
      <c r="W312" s="82"/>
      <c r="X312" s="82"/>
      <c r="Y312" s="82"/>
      <c r="Z312" s="82"/>
      <c r="AA312" s="82"/>
    </row>
    <row r="313" spans="1:27" s="81" customFormat="1" x14ac:dyDescent="0.25">
      <c r="A313" s="79"/>
      <c r="B313" s="79"/>
      <c r="C313" s="79"/>
      <c r="D313" s="79"/>
      <c r="E313" s="79"/>
      <c r="F313" s="79"/>
      <c r="G313" s="79"/>
      <c r="H313" s="79"/>
      <c r="I313" s="79"/>
      <c r="J313" s="79"/>
      <c r="K313" s="80"/>
      <c r="P313" s="82"/>
      <c r="Q313" s="82"/>
      <c r="R313" s="82"/>
      <c r="S313" s="82"/>
      <c r="T313" s="82"/>
      <c r="U313" s="82"/>
      <c r="V313" s="82"/>
      <c r="W313" s="82"/>
      <c r="X313" s="82"/>
      <c r="Y313" s="82"/>
      <c r="Z313" s="82"/>
      <c r="AA313" s="82"/>
    </row>
    <row r="314" spans="1:27" s="81" customFormat="1" x14ac:dyDescent="0.25">
      <c r="A314" s="79"/>
      <c r="B314" s="79"/>
      <c r="C314" s="79"/>
      <c r="D314" s="79"/>
      <c r="E314" s="79"/>
      <c r="F314" s="79"/>
      <c r="G314" s="79"/>
      <c r="H314" s="79"/>
      <c r="I314" s="79"/>
      <c r="J314" s="79"/>
      <c r="K314" s="80"/>
      <c r="P314" s="82"/>
      <c r="Q314" s="82"/>
      <c r="R314" s="82"/>
      <c r="S314" s="82"/>
      <c r="T314" s="82"/>
      <c r="U314" s="82"/>
      <c r="V314" s="82"/>
      <c r="W314" s="82"/>
      <c r="X314" s="82"/>
      <c r="Y314" s="82"/>
      <c r="Z314" s="82"/>
      <c r="AA314" s="82"/>
    </row>
    <row r="315" spans="1:27" s="81" customFormat="1" x14ac:dyDescent="0.25">
      <c r="A315" s="79"/>
      <c r="B315" s="79"/>
      <c r="C315" s="79"/>
      <c r="D315" s="79"/>
      <c r="E315" s="79"/>
      <c r="F315" s="79"/>
      <c r="G315" s="79"/>
      <c r="H315" s="79"/>
      <c r="I315" s="79"/>
      <c r="J315" s="79"/>
      <c r="K315" s="80"/>
      <c r="P315" s="82"/>
      <c r="Q315" s="82"/>
      <c r="R315" s="82"/>
      <c r="S315" s="82"/>
      <c r="T315" s="82"/>
      <c r="U315" s="82"/>
      <c r="V315" s="82"/>
      <c r="W315" s="82"/>
      <c r="X315" s="82"/>
      <c r="Y315" s="82"/>
      <c r="Z315" s="82"/>
      <c r="AA315" s="82"/>
    </row>
    <row r="316" spans="1:27" s="81" customFormat="1" x14ac:dyDescent="0.25">
      <c r="A316" s="79"/>
      <c r="B316" s="79"/>
      <c r="C316" s="79"/>
      <c r="D316" s="79"/>
      <c r="E316" s="79"/>
      <c r="F316" s="79"/>
      <c r="G316" s="79"/>
      <c r="H316" s="79"/>
      <c r="I316" s="79"/>
      <c r="J316" s="79"/>
      <c r="K316" s="80"/>
      <c r="P316" s="82"/>
      <c r="Q316" s="82"/>
      <c r="R316" s="82"/>
      <c r="S316" s="82"/>
      <c r="T316" s="82"/>
      <c r="U316" s="82"/>
      <c r="V316" s="82"/>
      <c r="W316" s="82"/>
      <c r="X316" s="82"/>
      <c r="Y316" s="82"/>
      <c r="Z316" s="82"/>
      <c r="AA316" s="82"/>
    </row>
    <row r="317" spans="1:27" s="81" customFormat="1" x14ac:dyDescent="0.25">
      <c r="A317" s="79"/>
      <c r="B317" s="79"/>
      <c r="C317" s="79"/>
      <c r="D317" s="79"/>
      <c r="E317" s="79"/>
      <c r="F317" s="79"/>
      <c r="G317" s="79"/>
      <c r="H317" s="79"/>
      <c r="I317" s="79"/>
      <c r="J317" s="79"/>
      <c r="K317" s="80"/>
      <c r="P317" s="82"/>
      <c r="Q317" s="82"/>
      <c r="R317" s="82"/>
      <c r="S317" s="82"/>
      <c r="T317" s="82"/>
      <c r="U317" s="82"/>
      <c r="V317" s="82"/>
      <c r="W317" s="82"/>
      <c r="X317" s="82"/>
      <c r="Y317" s="82"/>
      <c r="Z317" s="82"/>
      <c r="AA317" s="82"/>
    </row>
    <row r="318" spans="1:27" s="81" customFormat="1" x14ac:dyDescent="0.25">
      <c r="A318" s="79"/>
      <c r="B318" s="79"/>
      <c r="C318" s="79"/>
      <c r="D318" s="79"/>
      <c r="E318" s="79"/>
      <c r="F318" s="79"/>
      <c r="G318" s="79"/>
      <c r="H318" s="79"/>
      <c r="I318" s="79"/>
      <c r="J318" s="79"/>
      <c r="K318" s="80"/>
      <c r="P318" s="82"/>
      <c r="Q318" s="82"/>
      <c r="R318" s="82"/>
      <c r="S318" s="82"/>
      <c r="T318" s="82"/>
      <c r="U318" s="82"/>
      <c r="V318" s="82"/>
      <c r="W318" s="82"/>
      <c r="X318" s="82"/>
      <c r="Y318" s="82"/>
      <c r="Z318" s="82"/>
      <c r="AA318" s="82"/>
    </row>
    <row r="319" spans="1:27" s="81" customFormat="1" x14ac:dyDescent="0.25">
      <c r="A319" s="79"/>
      <c r="B319" s="79"/>
      <c r="C319" s="79"/>
      <c r="D319" s="79"/>
      <c r="E319" s="79"/>
      <c r="F319" s="79"/>
      <c r="G319" s="79"/>
      <c r="H319" s="79"/>
      <c r="I319" s="79"/>
      <c r="J319" s="79"/>
      <c r="K319" s="80"/>
      <c r="P319" s="82"/>
      <c r="Q319" s="82"/>
      <c r="R319" s="82"/>
      <c r="S319" s="82"/>
      <c r="T319" s="82"/>
      <c r="U319" s="82"/>
      <c r="V319" s="82"/>
      <c r="W319" s="82"/>
      <c r="X319" s="82"/>
      <c r="Y319" s="82"/>
      <c r="Z319" s="82"/>
      <c r="AA319" s="82"/>
    </row>
    <row r="320" spans="1:27" s="81" customFormat="1" x14ac:dyDescent="0.25">
      <c r="A320" s="79"/>
      <c r="B320" s="79"/>
      <c r="C320" s="79"/>
      <c r="D320" s="79"/>
      <c r="E320" s="79"/>
      <c r="F320" s="79"/>
      <c r="G320" s="79"/>
      <c r="H320" s="79"/>
      <c r="I320" s="79"/>
      <c r="J320" s="79"/>
      <c r="K320" s="80"/>
      <c r="P320" s="82"/>
      <c r="Q320" s="82"/>
      <c r="R320" s="82"/>
      <c r="S320" s="82"/>
      <c r="T320" s="82"/>
      <c r="U320" s="82"/>
      <c r="V320" s="82"/>
      <c r="W320" s="82"/>
      <c r="X320" s="82"/>
      <c r="Y320" s="82"/>
      <c r="Z320" s="82"/>
      <c r="AA320" s="82"/>
    </row>
    <row r="321" spans="1:27" s="81" customFormat="1" x14ac:dyDescent="0.25">
      <c r="A321" s="79"/>
      <c r="B321" s="79"/>
      <c r="C321" s="79"/>
      <c r="D321" s="79"/>
      <c r="E321" s="79"/>
      <c r="F321" s="79"/>
      <c r="G321" s="79"/>
      <c r="H321" s="79"/>
      <c r="I321" s="79"/>
      <c r="J321" s="79"/>
      <c r="K321" s="80"/>
      <c r="P321" s="82"/>
      <c r="Q321" s="82"/>
      <c r="R321" s="82"/>
      <c r="S321" s="82"/>
      <c r="T321" s="82"/>
      <c r="U321" s="82"/>
      <c r="V321" s="82"/>
      <c r="W321" s="82"/>
      <c r="X321" s="82"/>
      <c r="Y321" s="82"/>
      <c r="Z321" s="82"/>
      <c r="AA321" s="82"/>
    </row>
    <row r="322" spans="1:27" s="81" customFormat="1" x14ac:dyDescent="0.25">
      <c r="A322" s="79"/>
      <c r="B322" s="79"/>
      <c r="C322" s="79"/>
      <c r="D322" s="79"/>
      <c r="E322" s="79"/>
      <c r="F322" s="79"/>
      <c r="G322" s="79"/>
      <c r="H322" s="79"/>
      <c r="I322" s="79"/>
      <c r="J322" s="79"/>
      <c r="K322" s="80"/>
      <c r="P322" s="82"/>
      <c r="Q322" s="82"/>
      <c r="R322" s="82"/>
      <c r="S322" s="82"/>
      <c r="T322" s="82"/>
      <c r="U322" s="82"/>
      <c r="V322" s="82"/>
      <c r="W322" s="82"/>
      <c r="X322" s="82"/>
      <c r="Y322" s="82"/>
      <c r="Z322" s="82"/>
      <c r="AA322" s="82"/>
    </row>
    <row r="323" spans="1:27" s="81" customFormat="1" x14ac:dyDescent="0.25">
      <c r="A323" s="79"/>
      <c r="B323" s="79"/>
      <c r="C323" s="79"/>
      <c r="D323" s="79"/>
      <c r="E323" s="79"/>
      <c r="F323" s="79"/>
      <c r="G323" s="79"/>
      <c r="H323" s="79"/>
      <c r="I323" s="79"/>
      <c r="J323" s="79"/>
      <c r="K323" s="80"/>
      <c r="P323" s="82"/>
      <c r="Q323" s="82"/>
      <c r="R323" s="82"/>
      <c r="S323" s="82"/>
      <c r="T323" s="82"/>
      <c r="U323" s="82"/>
      <c r="V323" s="82"/>
      <c r="W323" s="82"/>
      <c r="X323" s="82"/>
      <c r="Y323" s="82"/>
      <c r="Z323" s="82"/>
      <c r="AA323" s="82"/>
    </row>
    <row r="324" spans="1:27" s="81" customFormat="1" x14ac:dyDescent="0.25">
      <c r="A324" s="79"/>
      <c r="B324" s="79"/>
      <c r="C324" s="79"/>
      <c r="D324" s="79"/>
      <c r="E324" s="79"/>
      <c r="F324" s="79"/>
      <c r="G324" s="79"/>
      <c r="H324" s="79"/>
      <c r="I324" s="79"/>
      <c r="J324" s="79"/>
      <c r="K324" s="80"/>
      <c r="P324" s="82"/>
      <c r="Q324" s="82"/>
      <c r="R324" s="82"/>
      <c r="S324" s="82"/>
      <c r="T324" s="82"/>
      <c r="U324" s="82"/>
      <c r="V324" s="82"/>
      <c r="W324" s="82"/>
      <c r="X324" s="82"/>
      <c r="Y324" s="82"/>
      <c r="Z324" s="82"/>
      <c r="AA324" s="82"/>
    </row>
    <row r="325" spans="1:27" s="81" customFormat="1" x14ac:dyDescent="0.25">
      <c r="A325" s="79"/>
      <c r="B325" s="79"/>
      <c r="C325" s="79"/>
      <c r="D325" s="79"/>
      <c r="E325" s="79"/>
      <c r="F325" s="79"/>
      <c r="G325" s="79"/>
      <c r="H325" s="79"/>
      <c r="I325" s="79"/>
      <c r="J325" s="79"/>
      <c r="K325" s="80"/>
      <c r="P325" s="82"/>
      <c r="Q325" s="82"/>
      <c r="R325" s="82"/>
      <c r="S325" s="82"/>
      <c r="T325" s="82"/>
      <c r="U325" s="82"/>
      <c r="V325" s="82"/>
      <c r="W325" s="82"/>
      <c r="X325" s="82"/>
      <c r="Y325" s="82"/>
      <c r="Z325" s="82"/>
      <c r="AA325" s="82"/>
    </row>
    <row r="326" spans="1:27" s="81" customFormat="1" x14ac:dyDescent="0.25">
      <c r="A326" s="79"/>
      <c r="B326" s="79"/>
      <c r="C326" s="79"/>
      <c r="D326" s="79"/>
      <c r="E326" s="79"/>
      <c r="F326" s="79"/>
      <c r="G326" s="79"/>
      <c r="H326" s="79"/>
      <c r="I326" s="79"/>
      <c r="J326" s="79"/>
      <c r="K326" s="80"/>
      <c r="P326" s="82"/>
      <c r="Q326" s="82"/>
      <c r="R326" s="82"/>
      <c r="S326" s="82"/>
      <c r="T326" s="82"/>
      <c r="U326" s="82"/>
      <c r="V326" s="82"/>
      <c r="W326" s="82"/>
      <c r="X326" s="82"/>
      <c r="Y326" s="82"/>
      <c r="Z326" s="82"/>
      <c r="AA326" s="82"/>
    </row>
    <row r="327" spans="1:27" s="81" customFormat="1" x14ac:dyDescent="0.25">
      <c r="A327" s="79"/>
      <c r="B327" s="79"/>
      <c r="C327" s="79"/>
      <c r="D327" s="79"/>
      <c r="E327" s="79"/>
      <c r="F327" s="79"/>
      <c r="G327" s="79"/>
      <c r="H327" s="79"/>
      <c r="I327" s="79"/>
      <c r="J327" s="79"/>
      <c r="K327" s="80"/>
      <c r="P327" s="82"/>
      <c r="Q327" s="82"/>
      <c r="R327" s="82"/>
      <c r="S327" s="82"/>
      <c r="T327" s="82"/>
      <c r="U327" s="82"/>
      <c r="V327" s="82"/>
      <c r="W327" s="82"/>
      <c r="X327" s="82"/>
      <c r="Y327" s="82"/>
      <c r="Z327" s="82"/>
      <c r="AA327" s="82"/>
    </row>
    <row r="328" spans="1:27" s="81" customFormat="1" x14ac:dyDescent="0.25">
      <c r="A328" s="79"/>
      <c r="B328" s="79"/>
      <c r="C328" s="79"/>
      <c r="D328" s="79"/>
      <c r="E328" s="79"/>
      <c r="F328" s="79"/>
      <c r="G328" s="79"/>
      <c r="H328" s="79"/>
      <c r="I328" s="79"/>
      <c r="J328" s="79"/>
      <c r="K328" s="80"/>
      <c r="P328" s="82"/>
      <c r="Q328" s="82"/>
      <c r="R328" s="82"/>
      <c r="S328" s="82"/>
      <c r="T328" s="82"/>
      <c r="U328" s="82"/>
      <c r="V328" s="82"/>
      <c r="W328" s="82"/>
      <c r="X328" s="82"/>
      <c r="Y328" s="82"/>
      <c r="Z328" s="82"/>
      <c r="AA328" s="82"/>
    </row>
    <row r="329" spans="1:27" s="81" customFormat="1" x14ac:dyDescent="0.25">
      <c r="A329" s="79"/>
      <c r="B329" s="79"/>
      <c r="C329" s="79"/>
      <c r="D329" s="79"/>
      <c r="E329" s="79"/>
      <c r="F329" s="79"/>
      <c r="G329" s="79"/>
      <c r="H329" s="79"/>
      <c r="I329" s="79"/>
      <c r="J329" s="79"/>
      <c r="K329" s="80"/>
      <c r="P329" s="82"/>
      <c r="Q329" s="82"/>
      <c r="R329" s="82"/>
      <c r="S329" s="82"/>
      <c r="T329" s="82"/>
      <c r="U329" s="82"/>
      <c r="V329" s="82"/>
      <c r="W329" s="82"/>
      <c r="X329" s="82"/>
      <c r="Y329" s="82"/>
      <c r="Z329" s="82"/>
      <c r="AA329" s="82"/>
    </row>
    <row r="330" spans="1:27" s="81" customFormat="1" x14ac:dyDescent="0.25">
      <c r="A330" s="79"/>
      <c r="B330" s="79"/>
      <c r="C330" s="79"/>
      <c r="D330" s="79"/>
      <c r="E330" s="79"/>
      <c r="F330" s="79"/>
      <c r="G330" s="79"/>
      <c r="H330" s="79"/>
      <c r="I330" s="79"/>
      <c r="J330" s="79"/>
      <c r="K330" s="80"/>
      <c r="P330" s="82"/>
      <c r="Q330" s="82"/>
      <c r="R330" s="82"/>
      <c r="S330" s="82"/>
      <c r="T330" s="82"/>
      <c r="U330" s="82"/>
      <c r="V330" s="82"/>
      <c r="W330" s="82"/>
      <c r="X330" s="82"/>
      <c r="Y330" s="82"/>
      <c r="Z330" s="82"/>
      <c r="AA330" s="82"/>
    </row>
    <row r="331" spans="1:27" s="81" customFormat="1" x14ac:dyDescent="0.25">
      <c r="A331" s="79"/>
      <c r="B331" s="79"/>
      <c r="C331" s="79"/>
      <c r="D331" s="79"/>
      <c r="E331" s="79"/>
      <c r="F331" s="79"/>
      <c r="G331" s="79"/>
      <c r="H331" s="79"/>
      <c r="I331" s="79"/>
      <c r="J331" s="79"/>
      <c r="K331" s="80"/>
      <c r="P331" s="82"/>
      <c r="Q331" s="82"/>
      <c r="R331" s="82"/>
      <c r="S331" s="82"/>
      <c r="T331" s="82"/>
      <c r="U331" s="82"/>
      <c r="V331" s="82"/>
      <c r="W331" s="82"/>
      <c r="X331" s="82"/>
      <c r="Y331" s="82"/>
      <c r="Z331" s="82"/>
      <c r="AA331" s="82"/>
    </row>
    <row r="332" spans="1:27" s="81" customFormat="1" x14ac:dyDescent="0.25">
      <c r="A332" s="79"/>
      <c r="B332" s="79"/>
      <c r="C332" s="79"/>
      <c r="D332" s="79"/>
      <c r="E332" s="79"/>
      <c r="F332" s="79"/>
      <c r="G332" s="79"/>
      <c r="H332" s="79"/>
      <c r="I332" s="79"/>
      <c r="J332" s="79"/>
      <c r="K332" s="80"/>
      <c r="P332" s="82"/>
      <c r="Q332" s="82"/>
      <c r="R332" s="82"/>
      <c r="S332" s="82"/>
      <c r="T332" s="82"/>
      <c r="U332" s="82"/>
      <c r="V332" s="82"/>
      <c r="W332" s="82"/>
      <c r="X332" s="82"/>
      <c r="Y332" s="82"/>
      <c r="Z332" s="82"/>
      <c r="AA332" s="82"/>
    </row>
    <row r="333" spans="1:27" s="81" customFormat="1" x14ac:dyDescent="0.25">
      <c r="A333" s="79"/>
      <c r="B333" s="79"/>
      <c r="C333" s="79"/>
      <c r="D333" s="79"/>
      <c r="E333" s="79"/>
      <c r="F333" s="79"/>
      <c r="G333" s="79"/>
      <c r="H333" s="79"/>
      <c r="I333" s="79"/>
      <c r="J333" s="79"/>
      <c r="K333" s="80"/>
      <c r="P333" s="82"/>
      <c r="Q333" s="82"/>
      <c r="R333" s="82"/>
      <c r="S333" s="82"/>
      <c r="T333" s="82"/>
      <c r="U333" s="82"/>
      <c r="V333" s="82"/>
      <c r="W333" s="82"/>
      <c r="X333" s="82"/>
      <c r="Y333" s="82"/>
      <c r="Z333" s="82"/>
      <c r="AA333" s="82"/>
    </row>
    <row r="334" spans="1:27" s="81" customFormat="1" x14ac:dyDescent="0.25">
      <c r="A334" s="79"/>
      <c r="B334" s="79"/>
      <c r="C334" s="79"/>
      <c r="D334" s="79"/>
      <c r="E334" s="79"/>
      <c r="F334" s="79"/>
      <c r="G334" s="79"/>
      <c r="H334" s="79"/>
      <c r="I334" s="79"/>
      <c r="J334" s="79"/>
      <c r="K334" s="80"/>
      <c r="P334" s="82"/>
      <c r="Q334" s="82"/>
      <c r="R334" s="82"/>
      <c r="S334" s="82"/>
      <c r="T334" s="82"/>
      <c r="U334" s="82"/>
      <c r="V334" s="82"/>
      <c r="W334" s="82"/>
      <c r="X334" s="82"/>
      <c r="Y334" s="82"/>
      <c r="Z334" s="82"/>
      <c r="AA334" s="82"/>
    </row>
    <row r="335" spans="1:27" s="81" customFormat="1" x14ac:dyDescent="0.25">
      <c r="A335" s="79"/>
      <c r="B335" s="79"/>
      <c r="C335" s="79"/>
      <c r="D335" s="79"/>
      <c r="E335" s="79"/>
      <c r="F335" s="79"/>
      <c r="G335" s="79"/>
      <c r="H335" s="79"/>
      <c r="I335" s="79"/>
      <c r="J335" s="79"/>
      <c r="K335" s="80"/>
      <c r="P335" s="82"/>
      <c r="Q335" s="82"/>
      <c r="R335" s="82"/>
      <c r="S335" s="82"/>
      <c r="T335" s="82"/>
      <c r="U335" s="82"/>
      <c r="V335" s="82"/>
      <c r="W335" s="82"/>
      <c r="X335" s="82"/>
      <c r="Y335" s="82"/>
      <c r="Z335" s="82"/>
      <c r="AA335" s="82"/>
    </row>
    <row r="336" spans="1:27" s="81" customFormat="1" x14ac:dyDescent="0.25">
      <c r="A336" s="79"/>
      <c r="B336" s="79"/>
      <c r="C336" s="79"/>
      <c r="D336" s="79"/>
      <c r="E336" s="79"/>
      <c r="F336" s="79"/>
      <c r="G336" s="79"/>
      <c r="H336" s="79"/>
      <c r="I336" s="79"/>
      <c r="J336" s="79"/>
      <c r="K336" s="80"/>
      <c r="P336" s="82"/>
      <c r="Q336" s="82"/>
      <c r="R336" s="82"/>
      <c r="S336" s="82"/>
      <c r="T336" s="82"/>
      <c r="U336" s="82"/>
      <c r="V336" s="82"/>
      <c r="W336" s="82"/>
      <c r="X336" s="82"/>
      <c r="Y336" s="82"/>
      <c r="Z336" s="82"/>
      <c r="AA336" s="82"/>
    </row>
    <row r="337" spans="1:27" s="81" customFormat="1" x14ac:dyDescent="0.25">
      <c r="A337" s="79"/>
      <c r="B337" s="79"/>
      <c r="C337" s="79"/>
      <c r="D337" s="79"/>
      <c r="E337" s="79"/>
      <c r="F337" s="79"/>
      <c r="G337" s="79"/>
      <c r="H337" s="79"/>
      <c r="I337" s="79"/>
      <c r="J337" s="79"/>
      <c r="K337" s="80"/>
      <c r="P337" s="82"/>
      <c r="Q337" s="82"/>
      <c r="R337" s="82"/>
      <c r="S337" s="82"/>
      <c r="T337" s="82"/>
      <c r="U337" s="82"/>
      <c r="V337" s="82"/>
      <c r="W337" s="82"/>
      <c r="X337" s="82"/>
      <c r="Y337" s="82"/>
      <c r="Z337" s="82"/>
      <c r="AA337" s="82"/>
    </row>
    <row r="338" spans="1:27" s="81" customFormat="1" x14ac:dyDescent="0.25">
      <c r="A338" s="79"/>
      <c r="B338" s="79"/>
      <c r="C338" s="79"/>
      <c r="D338" s="79"/>
      <c r="E338" s="79"/>
      <c r="F338" s="79"/>
      <c r="G338" s="79"/>
      <c r="H338" s="79"/>
      <c r="I338" s="79"/>
      <c r="J338" s="79"/>
      <c r="K338" s="80"/>
      <c r="P338" s="82"/>
      <c r="Q338" s="82"/>
      <c r="R338" s="82"/>
      <c r="S338" s="82"/>
      <c r="T338" s="82"/>
      <c r="U338" s="82"/>
      <c r="V338" s="82"/>
      <c r="W338" s="82"/>
      <c r="X338" s="82"/>
      <c r="Y338" s="82"/>
      <c r="Z338" s="82"/>
      <c r="AA338" s="82"/>
    </row>
    <row r="339" spans="1:27" s="81" customFormat="1" x14ac:dyDescent="0.25">
      <c r="A339" s="79"/>
      <c r="B339" s="79"/>
      <c r="C339" s="79"/>
      <c r="D339" s="79"/>
      <c r="E339" s="79"/>
      <c r="F339" s="79"/>
      <c r="G339" s="79"/>
      <c r="H339" s="79"/>
      <c r="I339" s="79"/>
      <c r="J339" s="79"/>
      <c r="K339" s="80"/>
      <c r="P339" s="82"/>
      <c r="Q339" s="82"/>
      <c r="R339" s="82"/>
      <c r="S339" s="82"/>
      <c r="T339" s="82"/>
      <c r="U339" s="82"/>
      <c r="V339" s="82"/>
      <c r="W339" s="82"/>
      <c r="X339" s="82"/>
      <c r="Y339" s="82"/>
      <c r="Z339" s="82"/>
      <c r="AA339" s="82"/>
    </row>
    <row r="340" spans="1:27" s="81" customFormat="1" x14ac:dyDescent="0.25">
      <c r="A340" s="79"/>
      <c r="B340" s="79"/>
      <c r="C340" s="79"/>
      <c r="D340" s="79"/>
      <c r="E340" s="79"/>
      <c r="F340" s="79"/>
      <c r="G340" s="79"/>
      <c r="H340" s="79"/>
      <c r="I340" s="79"/>
      <c r="J340" s="79"/>
      <c r="K340" s="80"/>
      <c r="P340" s="82"/>
      <c r="Q340" s="82"/>
      <c r="R340" s="82"/>
      <c r="S340" s="82"/>
      <c r="T340" s="82"/>
      <c r="U340" s="82"/>
      <c r="V340" s="82"/>
      <c r="W340" s="82"/>
      <c r="X340" s="82"/>
      <c r="Y340" s="82"/>
      <c r="Z340" s="82"/>
      <c r="AA340" s="82"/>
    </row>
    <row r="341" spans="1:27" s="81" customFormat="1" x14ac:dyDescent="0.25">
      <c r="A341" s="79"/>
      <c r="B341" s="79"/>
      <c r="C341" s="79"/>
      <c r="D341" s="79"/>
      <c r="E341" s="79"/>
      <c r="F341" s="79"/>
      <c r="G341" s="79"/>
      <c r="H341" s="79"/>
      <c r="I341" s="79"/>
      <c r="J341" s="79"/>
      <c r="K341" s="80"/>
      <c r="P341" s="82"/>
      <c r="Q341" s="82"/>
      <c r="R341" s="82"/>
      <c r="S341" s="82"/>
      <c r="T341" s="82"/>
      <c r="U341" s="82"/>
      <c r="V341" s="82"/>
      <c r="W341" s="82"/>
      <c r="X341" s="82"/>
      <c r="Y341" s="82"/>
      <c r="Z341" s="82"/>
      <c r="AA341" s="82"/>
    </row>
    <row r="342" spans="1:27" s="81" customFormat="1" x14ac:dyDescent="0.25">
      <c r="A342" s="79"/>
      <c r="B342" s="79"/>
      <c r="C342" s="79"/>
      <c r="D342" s="79"/>
      <c r="E342" s="79"/>
      <c r="F342" s="79"/>
      <c r="G342" s="79"/>
      <c r="H342" s="79"/>
      <c r="I342" s="79"/>
      <c r="J342" s="79"/>
      <c r="K342" s="80"/>
      <c r="P342" s="82"/>
      <c r="Q342" s="82"/>
      <c r="R342" s="82"/>
      <c r="S342" s="82"/>
      <c r="T342" s="82"/>
      <c r="U342" s="82"/>
      <c r="V342" s="82"/>
      <c r="W342" s="82"/>
      <c r="X342" s="82"/>
      <c r="Y342" s="82"/>
      <c r="Z342" s="82"/>
      <c r="AA342" s="82"/>
    </row>
    <row r="343" spans="1:27" s="81" customFormat="1" x14ac:dyDescent="0.25">
      <c r="A343" s="79"/>
      <c r="B343" s="79"/>
      <c r="C343" s="79"/>
      <c r="D343" s="79"/>
      <c r="E343" s="79"/>
      <c r="F343" s="79"/>
      <c r="G343" s="79"/>
      <c r="H343" s="79"/>
      <c r="I343" s="79"/>
      <c r="J343" s="79"/>
      <c r="K343" s="80"/>
      <c r="P343" s="82"/>
      <c r="Q343" s="82"/>
      <c r="R343" s="82"/>
      <c r="S343" s="82"/>
      <c r="T343" s="82"/>
      <c r="U343" s="82"/>
      <c r="V343" s="82"/>
      <c r="W343" s="82"/>
      <c r="X343" s="82"/>
      <c r="Y343" s="82"/>
      <c r="Z343" s="82"/>
      <c r="AA343" s="82"/>
    </row>
    <row r="344" spans="1:27" s="81" customFormat="1" x14ac:dyDescent="0.25">
      <c r="A344" s="79"/>
      <c r="B344" s="79"/>
      <c r="C344" s="79"/>
      <c r="D344" s="79"/>
      <c r="E344" s="79"/>
      <c r="F344" s="79"/>
      <c r="G344" s="79"/>
      <c r="H344" s="79"/>
      <c r="I344" s="79"/>
      <c r="J344" s="79"/>
      <c r="K344" s="80"/>
      <c r="P344" s="82"/>
      <c r="Q344" s="82"/>
      <c r="R344" s="82"/>
      <c r="S344" s="82"/>
      <c r="T344" s="82"/>
      <c r="U344" s="82"/>
      <c r="V344" s="82"/>
      <c r="W344" s="82"/>
      <c r="X344" s="82"/>
      <c r="Y344" s="82"/>
      <c r="Z344" s="82"/>
      <c r="AA344" s="82"/>
    </row>
    <row r="345" spans="1:27" s="81" customFormat="1" x14ac:dyDescent="0.25">
      <c r="A345" s="79"/>
      <c r="B345" s="79"/>
      <c r="C345" s="79"/>
      <c r="D345" s="79"/>
      <c r="E345" s="79"/>
      <c r="F345" s="79"/>
      <c r="G345" s="79"/>
      <c r="H345" s="79"/>
      <c r="I345" s="79"/>
      <c r="J345" s="79"/>
      <c r="K345" s="80"/>
      <c r="P345" s="82"/>
      <c r="Q345" s="82"/>
      <c r="R345" s="82"/>
      <c r="S345" s="82"/>
      <c r="T345" s="82"/>
      <c r="U345" s="82"/>
      <c r="V345" s="82"/>
      <c r="W345" s="82"/>
      <c r="X345" s="82"/>
      <c r="Y345" s="82"/>
      <c r="Z345" s="82"/>
      <c r="AA345" s="82"/>
    </row>
    <row r="346" spans="1:27" s="81" customFormat="1" x14ac:dyDescent="0.25">
      <c r="A346" s="79"/>
      <c r="B346" s="79"/>
      <c r="C346" s="79"/>
      <c r="D346" s="79"/>
      <c r="E346" s="79"/>
      <c r="F346" s="79"/>
      <c r="G346" s="79"/>
      <c r="H346" s="79"/>
      <c r="I346" s="79"/>
      <c r="J346" s="79"/>
      <c r="K346" s="80"/>
      <c r="P346" s="82"/>
      <c r="Q346" s="82"/>
      <c r="R346" s="82"/>
      <c r="S346" s="82"/>
      <c r="T346" s="82"/>
      <c r="U346" s="82"/>
      <c r="V346" s="82"/>
      <c r="W346" s="82"/>
      <c r="X346" s="82"/>
      <c r="Y346" s="82"/>
      <c r="Z346" s="82"/>
      <c r="AA346" s="82"/>
    </row>
    <row r="347" spans="1:27" s="81" customFormat="1" x14ac:dyDescent="0.25">
      <c r="A347" s="79"/>
      <c r="B347" s="79"/>
      <c r="C347" s="79"/>
      <c r="D347" s="79"/>
      <c r="E347" s="79"/>
      <c r="F347" s="79"/>
      <c r="G347" s="79"/>
      <c r="H347" s="79"/>
      <c r="I347" s="79"/>
      <c r="J347" s="79"/>
      <c r="K347" s="80"/>
      <c r="P347" s="82"/>
      <c r="Q347" s="82"/>
      <c r="R347" s="82"/>
      <c r="S347" s="82"/>
      <c r="T347" s="82"/>
      <c r="U347" s="82"/>
      <c r="V347" s="82"/>
      <c r="W347" s="82"/>
      <c r="X347" s="82"/>
      <c r="Y347" s="82"/>
      <c r="Z347" s="82"/>
      <c r="AA347" s="82"/>
    </row>
    <row r="348" spans="1:27" s="81" customFormat="1" x14ac:dyDescent="0.25">
      <c r="A348" s="79"/>
      <c r="B348" s="79"/>
      <c r="C348" s="79"/>
      <c r="D348" s="79"/>
      <c r="E348" s="79"/>
      <c r="F348" s="79"/>
      <c r="G348" s="79"/>
      <c r="H348" s="79"/>
      <c r="I348" s="79"/>
      <c r="J348" s="79"/>
      <c r="K348" s="80"/>
      <c r="P348" s="82"/>
      <c r="Q348" s="82"/>
      <c r="R348" s="82"/>
      <c r="S348" s="82"/>
      <c r="T348" s="82"/>
      <c r="U348" s="82"/>
      <c r="V348" s="82"/>
      <c r="W348" s="82"/>
      <c r="X348" s="82"/>
      <c r="Y348" s="82"/>
      <c r="Z348" s="82"/>
      <c r="AA348" s="82"/>
    </row>
    <row r="349" spans="1:27" s="81" customFormat="1" x14ac:dyDescent="0.25">
      <c r="A349" s="79"/>
      <c r="B349" s="79"/>
      <c r="C349" s="79"/>
      <c r="D349" s="79"/>
      <c r="E349" s="79"/>
      <c r="F349" s="79"/>
      <c r="G349" s="79"/>
      <c r="H349" s="79"/>
      <c r="I349" s="79"/>
      <c r="J349" s="79"/>
      <c r="K349" s="80"/>
      <c r="P349" s="82"/>
      <c r="Q349" s="82"/>
      <c r="R349" s="82"/>
      <c r="S349" s="82"/>
      <c r="T349" s="82"/>
      <c r="U349" s="82"/>
      <c r="V349" s="82"/>
      <c r="W349" s="82"/>
      <c r="X349" s="82"/>
      <c r="Y349" s="82"/>
      <c r="Z349" s="82"/>
      <c r="AA349" s="82"/>
    </row>
    <row r="350" spans="1:27" s="81" customFormat="1" x14ac:dyDescent="0.25">
      <c r="A350" s="79"/>
      <c r="B350" s="79"/>
      <c r="C350" s="79"/>
      <c r="D350" s="79"/>
      <c r="E350" s="79"/>
      <c r="F350" s="79"/>
      <c r="G350" s="79"/>
      <c r="H350" s="79"/>
      <c r="I350" s="79"/>
      <c r="J350" s="79"/>
      <c r="K350" s="80"/>
      <c r="P350" s="82"/>
      <c r="Q350" s="82"/>
      <c r="R350" s="82"/>
      <c r="S350" s="82"/>
      <c r="T350" s="82"/>
      <c r="U350" s="82"/>
      <c r="V350" s="82"/>
      <c r="W350" s="82"/>
      <c r="X350" s="82"/>
      <c r="Y350" s="82"/>
      <c r="Z350" s="82"/>
      <c r="AA350" s="82"/>
    </row>
    <row r="351" spans="1:27" s="81" customFormat="1" x14ac:dyDescent="0.25">
      <c r="A351" s="79"/>
      <c r="B351" s="79"/>
      <c r="C351" s="79"/>
      <c r="D351" s="79"/>
      <c r="E351" s="79"/>
      <c r="F351" s="79"/>
      <c r="G351" s="79"/>
      <c r="H351" s="79"/>
      <c r="I351" s="79"/>
      <c r="J351" s="79"/>
      <c r="K351" s="80"/>
      <c r="P351" s="82"/>
      <c r="Q351" s="82"/>
      <c r="R351" s="82"/>
      <c r="S351" s="82"/>
      <c r="T351" s="82"/>
      <c r="U351" s="82"/>
      <c r="V351" s="82"/>
      <c r="W351" s="82"/>
      <c r="X351" s="82"/>
      <c r="Y351" s="82"/>
      <c r="Z351" s="82"/>
      <c r="AA351" s="82"/>
    </row>
    <row r="352" spans="1:27" s="81" customFormat="1" x14ac:dyDescent="0.25">
      <c r="A352" s="79"/>
      <c r="B352" s="79"/>
      <c r="C352" s="79"/>
      <c r="D352" s="79"/>
      <c r="E352" s="79"/>
      <c r="F352" s="79"/>
      <c r="G352" s="79"/>
      <c r="H352" s="79"/>
      <c r="I352" s="79"/>
      <c r="J352" s="79"/>
      <c r="K352" s="80"/>
      <c r="P352" s="82"/>
      <c r="Q352" s="82"/>
      <c r="R352" s="82"/>
      <c r="S352" s="82"/>
      <c r="T352" s="82"/>
      <c r="U352" s="82"/>
      <c r="V352" s="82"/>
      <c r="W352" s="82"/>
      <c r="X352" s="82"/>
      <c r="Y352" s="82"/>
      <c r="Z352" s="82"/>
      <c r="AA352" s="82"/>
    </row>
    <row r="353" spans="1:27" s="81" customFormat="1" x14ac:dyDescent="0.25">
      <c r="A353" s="79"/>
      <c r="B353" s="79"/>
      <c r="C353" s="79"/>
      <c r="D353" s="79"/>
      <c r="E353" s="79"/>
      <c r="F353" s="79"/>
      <c r="G353" s="79"/>
      <c r="H353" s="79"/>
      <c r="I353" s="79"/>
      <c r="J353" s="79"/>
      <c r="K353" s="80"/>
      <c r="P353" s="82"/>
      <c r="Q353" s="82"/>
      <c r="R353" s="82"/>
      <c r="S353" s="82"/>
      <c r="T353" s="82"/>
      <c r="U353" s="82"/>
      <c r="V353" s="82"/>
      <c r="W353" s="82"/>
      <c r="X353" s="82"/>
      <c r="Y353" s="82"/>
      <c r="Z353" s="82"/>
      <c r="AA353" s="82"/>
    </row>
    <row r="354" spans="1:27" s="81" customFormat="1" x14ac:dyDescent="0.25">
      <c r="A354" s="79"/>
      <c r="B354" s="79"/>
      <c r="C354" s="79"/>
      <c r="D354" s="79"/>
      <c r="E354" s="79"/>
      <c r="F354" s="79"/>
      <c r="G354" s="79"/>
      <c r="H354" s="79"/>
      <c r="I354" s="79"/>
      <c r="J354" s="79"/>
      <c r="K354" s="80"/>
      <c r="P354" s="82"/>
      <c r="Q354" s="82"/>
      <c r="R354" s="82"/>
      <c r="S354" s="82"/>
      <c r="T354" s="82"/>
      <c r="U354" s="82"/>
      <c r="V354" s="82"/>
      <c r="W354" s="82"/>
      <c r="X354" s="82"/>
      <c r="Y354" s="82"/>
      <c r="Z354" s="82"/>
      <c r="AA354" s="82"/>
    </row>
    <row r="355" spans="1:27" s="81" customFormat="1" x14ac:dyDescent="0.25">
      <c r="A355" s="79"/>
      <c r="B355" s="79"/>
      <c r="C355" s="79"/>
      <c r="D355" s="79"/>
      <c r="E355" s="79"/>
      <c r="F355" s="79"/>
      <c r="G355" s="79"/>
      <c r="H355" s="79"/>
      <c r="I355" s="79"/>
      <c r="J355" s="79"/>
      <c r="K355" s="80"/>
      <c r="P355" s="82"/>
      <c r="Q355" s="82"/>
      <c r="R355" s="82"/>
      <c r="S355" s="82"/>
      <c r="T355" s="82"/>
      <c r="U355" s="82"/>
      <c r="V355" s="82"/>
      <c r="W355" s="82"/>
      <c r="X355" s="82"/>
      <c r="Y355" s="82"/>
      <c r="Z355" s="82"/>
      <c r="AA355" s="82"/>
    </row>
    <row r="356" spans="1:27" s="81" customFormat="1" x14ac:dyDescent="0.25">
      <c r="A356" s="79"/>
      <c r="B356" s="79"/>
      <c r="C356" s="79"/>
      <c r="D356" s="79"/>
      <c r="E356" s="79"/>
      <c r="F356" s="79"/>
      <c r="G356" s="79"/>
      <c r="H356" s="79"/>
      <c r="I356" s="79"/>
      <c r="J356" s="79"/>
      <c r="K356" s="80"/>
      <c r="P356" s="82"/>
      <c r="Q356" s="82"/>
      <c r="R356" s="82"/>
      <c r="S356" s="82"/>
      <c r="T356" s="82"/>
      <c r="U356" s="82"/>
      <c r="V356" s="82"/>
      <c r="W356" s="82"/>
      <c r="X356" s="82"/>
      <c r="Y356" s="82"/>
      <c r="Z356" s="82"/>
      <c r="AA356" s="82"/>
    </row>
    <row r="357" spans="1:27" s="81" customFormat="1" x14ac:dyDescent="0.25">
      <c r="A357" s="79"/>
      <c r="B357" s="79"/>
      <c r="C357" s="79"/>
      <c r="D357" s="79"/>
      <c r="E357" s="79"/>
      <c r="F357" s="79"/>
      <c r="G357" s="79"/>
      <c r="H357" s="79"/>
      <c r="I357" s="79"/>
      <c r="J357" s="79"/>
      <c r="K357" s="80"/>
      <c r="P357" s="82"/>
      <c r="Q357" s="82"/>
      <c r="R357" s="82"/>
      <c r="S357" s="82"/>
      <c r="T357" s="82"/>
      <c r="U357" s="82"/>
      <c r="V357" s="82"/>
      <c r="W357" s="82"/>
      <c r="X357" s="82"/>
      <c r="Y357" s="82"/>
      <c r="Z357" s="82"/>
      <c r="AA357" s="82"/>
    </row>
    <row r="358" spans="1:27" s="81" customFormat="1" x14ac:dyDescent="0.25">
      <c r="A358" s="79"/>
      <c r="B358" s="79"/>
      <c r="C358" s="79"/>
      <c r="D358" s="79"/>
      <c r="E358" s="79"/>
      <c r="F358" s="79"/>
      <c r="G358" s="79"/>
      <c r="H358" s="79"/>
      <c r="I358" s="79"/>
      <c r="J358" s="79"/>
      <c r="K358" s="80"/>
      <c r="P358" s="82"/>
      <c r="Q358" s="82"/>
      <c r="R358" s="82"/>
      <c r="S358" s="82"/>
      <c r="T358" s="82"/>
      <c r="U358" s="82"/>
      <c r="V358" s="82"/>
      <c r="W358" s="82"/>
      <c r="X358" s="82"/>
      <c r="Y358" s="82"/>
      <c r="Z358" s="82"/>
      <c r="AA358" s="82"/>
    </row>
    <row r="359" spans="1:27" s="81" customFormat="1" x14ac:dyDescent="0.25">
      <c r="A359" s="79"/>
      <c r="B359" s="79"/>
      <c r="C359" s="79"/>
      <c r="D359" s="79"/>
      <c r="E359" s="79"/>
      <c r="F359" s="79"/>
      <c r="G359" s="79"/>
      <c r="H359" s="79"/>
      <c r="I359" s="79"/>
      <c r="J359" s="79"/>
      <c r="K359" s="80"/>
      <c r="P359" s="82"/>
      <c r="Q359" s="82"/>
      <c r="R359" s="82"/>
      <c r="S359" s="82"/>
      <c r="T359" s="82"/>
      <c r="U359" s="82"/>
      <c r="V359" s="82"/>
      <c r="W359" s="82"/>
      <c r="X359" s="82"/>
      <c r="Y359" s="82"/>
      <c r="Z359" s="82"/>
      <c r="AA359" s="82"/>
    </row>
    <row r="360" spans="1:27" s="81" customFormat="1" x14ac:dyDescent="0.25">
      <c r="A360" s="79"/>
      <c r="B360" s="79"/>
      <c r="C360" s="79"/>
      <c r="D360" s="79"/>
      <c r="E360" s="79"/>
      <c r="F360" s="79"/>
      <c r="G360" s="79"/>
      <c r="H360" s="79"/>
      <c r="I360" s="79"/>
      <c r="J360" s="79"/>
      <c r="K360" s="80"/>
      <c r="P360" s="82"/>
      <c r="Q360" s="82"/>
      <c r="R360" s="82"/>
      <c r="S360" s="82"/>
      <c r="T360" s="82"/>
      <c r="U360" s="82"/>
      <c r="V360" s="82"/>
      <c r="W360" s="82"/>
      <c r="X360" s="82"/>
      <c r="Y360" s="82"/>
      <c r="Z360" s="82"/>
      <c r="AA360" s="82"/>
    </row>
    <row r="361" spans="1:27" s="81" customFormat="1" x14ac:dyDescent="0.25">
      <c r="A361" s="79"/>
      <c r="B361" s="79"/>
      <c r="C361" s="79"/>
      <c r="D361" s="79"/>
      <c r="E361" s="79"/>
      <c r="F361" s="79"/>
      <c r="G361" s="79"/>
      <c r="H361" s="79"/>
      <c r="I361" s="79"/>
      <c r="J361" s="79"/>
      <c r="K361" s="80"/>
      <c r="P361" s="82"/>
      <c r="Q361" s="82"/>
      <c r="R361" s="82"/>
      <c r="S361" s="82"/>
      <c r="T361" s="82"/>
      <c r="U361" s="82"/>
      <c r="V361" s="82"/>
      <c r="W361" s="82"/>
      <c r="X361" s="82"/>
      <c r="Y361" s="82"/>
      <c r="Z361" s="82"/>
      <c r="AA361" s="82"/>
    </row>
    <row r="362" spans="1:27" s="81" customFormat="1" x14ac:dyDescent="0.25">
      <c r="A362" s="79"/>
      <c r="B362" s="79"/>
      <c r="C362" s="79"/>
      <c r="D362" s="79"/>
      <c r="E362" s="79"/>
      <c r="F362" s="79"/>
      <c r="G362" s="79"/>
      <c r="H362" s="79"/>
      <c r="I362" s="79"/>
      <c r="J362" s="79"/>
      <c r="K362" s="80"/>
      <c r="P362" s="82"/>
      <c r="Q362" s="82"/>
      <c r="R362" s="82"/>
      <c r="S362" s="82"/>
      <c r="T362" s="82"/>
      <c r="U362" s="82"/>
      <c r="V362" s="82"/>
      <c r="W362" s="82"/>
      <c r="X362" s="82"/>
      <c r="Y362" s="82"/>
      <c r="Z362" s="82"/>
      <c r="AA362" s="82"/>
    </row>
    <row r="363" spans="1:27" s="81" customFormat="1" x14ac:dyDescent="0.25">
      <c r="A363" s="79"/>
      <c r="B363" s="79"/>
      <c r="C363" s="79"/>
      <c r="D363" s="79"/>
      <c r="E363" s="79"/>
      <c r="F363" s="79"/>
      <c r="G363" s="79"/>
      <c r="H363" s="79"/>
      <c r="I363" s="79"/>
      <c r="J363" s="79"/>
      <c r="K363" s="80"/>
      <c r="P363" s="82"/>
      <c r="Q363" s="82"/>
      <c r="R363" s="82"/>
      <c r="S363" s="82"/>
      <c r="T363" s="82"/>
      <c r="U363" s="82"/>
      <c r="V363" s="82"/>
      <c r="W363" s="82"/>
      <c r="X363" s="82"/>
      <c r="Y363" s="82"/>
      <c r="Z363" s="82"/>
      <c r="AA363" s="82"/>
    </row>
    <row r="364" spans="1:27" s="81" customFormat="1" x14ac:dyDescent="0.25">
      <c r="A364" s="79"/>
      <c r="B364" s="79"/>
      <c r="C364" s="79"/>
      <c r="D364" s="79"/>
      <c r="E364" s="79"/>
      <c r="F364" s="79"/>
      <c r="G364" s="79"/>
      <c r="H364" s="79"/>
      <c r="I364" s="79"/>
      <c r="J364" s="79"/>
      <c r="K364" s="80"/>
      <c r="P364" s="82"/>
      <c r="Q364" s="82"/>
      <c r="R364" s="82"/>
      <c r="S364" s="82"/>
      <c r="T364" s="82"/>
      <c r="U364" s="82"/>
      <c r="V364" s="82"/>
      <c r="W364" s="82"/>
      <c r="X364" s="82"/>
      <c r="Y364" s="82"/>
      <c r="Z364" s="82"/>
      <c r="AA364" s="82"/>
    </row>
    <row r="365" spans="1:27" s="81" customFormat="1" x14ac:dyDescent="0.25">
      <c r="A365" s="79"/>
      <c r="B365" s="79"/>
      <c r="C365" s="79"/>
      <c r="D365" s="79"/>
      <c r="E365" s="79"/>
      <c r="F365" s="79"/>
      <c r="G365" s="79"/>
      <c r="H365" s="79"/>
      <c r="I365" s="79"/>
      <c r="J365" s="79"/>
      <c r="K365" s="80"/>
      <c r="P365" s="82"/>
      <c r="Q365" s="82"/>
      <c r="R365" s="82"/>
      <c r="S365" s="82"/>
      <c r="T365" s="82"/>
      <c r="U365" s="82"/>
      <c r="V365" s="82"/>
      <c r="W365" s="82"/>
      <c r="X365" s="82"/>
      <c r="Y365" s="82"/>
      <c r="Z365" s="82"/>
      <c r="AA365" s="82"/>
    </row>
    <row r="366" spans="1:27" s="81" customFormat="1" x14ac:dyDescent="0.25">
      <c r="A366" s="79"/>
      <c r="B366" s="79"/>
      <c r="C366" s="79"/>
      <c r="D366" s="79"/>
      <c r="E366" s="79"/>
      <c r="F366" s="79"/>
      <c r="G366" s="79"/>
      <c r="H366" s="79"/>
      <c r="I366" s="79"/>
      <c r="J366" s="79"/>
      <c r="K366" s="80"/>
      <c r="P366" s="82"/>
      <c r="Q366" s="82"/>
      <c r="R366" s="82"/>
      <c r="S366" s="82"/>
      <c r="T366" s="82"/>
      <c r="U366" s="82"/>
      <c r="V366" s="82"/>
      <c r="W366" s="82"/>
      <c r="X366" s="82"/>
      <c r="Y366" s="82"/>
      <c r="Z366" s="82"/>
      <c r="AA366" s="82"/>
    </row>
    <row r="367" spans="1:27" s="81" customFormat="1" x14ac:dyDescent="0.25">
      <c r="A367" s="79"/>
      <c r="B367" s="79"/>
      <c r="C367" s="79"/>
      <c r="D367" s="79"/>
      <c r="E367" s="79"/>
      <c r="F367" s="79"/>
      <c r="G367" s="79"/>
      <c r="H367" s="79"/>
      <c r="I367" s="79"/>
      <c r="J367" s="79"/>
      <c r="K367" s="80"/>
      <c r="P367" s="82"/>
      <c r="Q367" s="82"/>
      <c r="R367" s="82"/>
      <c r="S367" s="82"/>
      <c r="T367" s="82"/>
      <c r="U367" s="82"/>
      <c r="V367" s="82"/>
      <c r="W367" s="82"/>
      <c r="X367" s="82"/>
      <c r="Y367" s="82"/>
      <c r="Z367" s="82"/>
      <c r="AA367" s="82"/>
    </row>
    <row r="368" spans="1:27" s="81" customFormat="1" x14ac:dyDescent="0.25">
      <c r="A368" s="79"/>
      <c r="B368" s="79"/>
      <c r="C368" s="79"/>
      <c r="D368" s="79"/>
      <c r="E368" s="79"/>
      <c r="F368" s="79"/>
      <c r="G368" s="79"/>
      <c r="H368" s="79"/>
      <c r="I368" s="79"/>
      <c r="J368" s="79"/>
      <c r="K368" s="80"/>
      <c r="P368" s="82"/>
      <c r="Q368" s="82"/>
      <c r="R368" s="82"/>
      <c r="S368" s="82"/>
      <c r="T368" s="82"/>
      <c r="U368" s="82"/>
      <c r="V368" s="82"/>
      <c r="W368" s="82"/>
      <c r="X368" s="82"/>
      <c r="Y368" s="82"/>
      <c r="Z368" s="82"/>
      <c r="AA368" s="82"/>
    </row>
    <row r="369" spans="1:27" s="81" customFormat="1" x14ac:dyDescent="0.25">
      <c r="A369" s="79"/>
      <c r="B369" s="79"/>
      <c r="C369" s="79"/>
      <c r="D369" s="79"/>
      <c r="E369" s="79"/>
      <c r="F369" s="79"/>
      <c r="G369" s="79"/>
      <c r="H369" s="79"/>
      <c r="I369" s="79"/>
      <c r="J369" s="79"/>
      <c r="K369" s="80"/>
      <c r="P369" s="82"/>
      <c r="Q369" s="82"/>
      <c r="R369" s="82"/>
      <c r="S369" s="82"/>
      <c r="T369" s="82"/>
      <c r="U369" s="82"/>
      <c r="V369" s="82"/>
      <c r="W369" s="82"/>
      <c r="X369" s="82"/>
      <c r="Y369" s="82"/>
      <c r="Z369" s="82"/>
      <c r="AA369" s="82"/>
    </row>
    <row r="370" spans="1:27" s="81" customFormat="1" x14ac:dyDescent="0.25">
      <c r="A370" s="79"/>
      <c r="B370" s="79"/>
      <c r="C370" s="79"/>
      <c r="D370" s="79"/>
      <c r="E370" s="79"/>
      <c r="F370" s="79"/>
      <c r="G370" s="79"/>
      <c r="H370" s="79"/>
      <c r="I370" s="79"/>
      <c r="J370" s="79"/>
      <c r="K370" s="80"/>
      <c r="P370" s="82"/>
      <c r="Q370" s="82"/>
      <c r="R370" s="82"/>
      <c r="S370" s="82"/>
      <c r="T370" s="82"/>
      <c r="U370" s="82"/>
      <c r="V370" s="82"/>
      <c r="W370" s="82"/>
      <c r="X370" s="82"/>
      <c r="Y370" s="82"/>
      <c r="Z370" s="82"/>
      <c r="AA370" s="82"/>
    </row>
    <row r="371" spans="1:27" s="81" customFormat="1" x14ac:dyDescent="0.25">
      <c r="A371" s="79"/>
      <c r="B371" s="79"/>
      <c r="C371" s="79"/>
      <c r="D371" s="79"/>
      <c r="E371" s="79"/>
      <c r="F371" s="79"/>
      <c r="G371" s="79"/>
      <c r="H371" s="79"/>
      <c r="I371" s="79"/>
      <c r="J371" s="79"/>
      <c r="K371" s="80"/>
      <c r="P371" s="82"/>
      <c r="Q371" s="82"/>
      <c r="R371" s="82"/>
      <c r="S371" s="82"/>
      <c r="T371" s="82"/>
      <c r="U371" s="82"/>
      <c r="V371" s="82"/>
      <c r="W371" s="82"/>
      <c r="X371" s="82"/>
      <c r="Y371" s="82"/>
      <c r="Z371" s="82"/>
      <c r="AA371" s="82"/>
    </row>
    <row r="372" spans="1:27" s="81" customFormat="1" x14ac:dyDescent="0.25">
      <c r="A372" s="79"/>
      <c r="B372" s="79"/>
      <c r="C372" s="79"/>
      <c r="D372" s="79"/>
      <c r="E372" s="79"/>
      <c r="F372" s="79"/>
      <c r="G372" s="79"/>
      <c r="H372" s="79"/>
      <c r="I372" s="79"/>
      <c r="J372" s="79"/>
      <c r="K372" s="80"/>
      <c r="P372" s="82"/>
      <c r="Q372" s="82"/>
      <c r="R372" s="82"/>
      <c r="S372" s="82"/>
      <c r="T372" s="82"/>
      <c r="U372" s="82"/>
      <c r="V372" s="82"/>
      <c r="W372" s="82"/>
      <c r="X372" s="82"/>
      <c r="Y372" s="82"/>
      <c r="Z372" s="82"/>
      <c r="AA372" s="82"/>
    </row>
    <row r="373" spans="1:27" s="81" customFormat="1" x14ac:dyDescent="0.25">
      <c r="A373" s="79"/>
      <c r="B373" s="79"/>
      <c r="C373" s="79"/>
      <c r="D373" s="79"/>
      <c r="E373" s="79"/>
      <c r="F373" s="79"/>
      <c r="G373" s="79"/>
      <c r="H373" s="79"/>
      <c r="I373" s="79"/>
      <c r="J373" s="79"/>
      <c r="K373" s="80"/>
      <c r="P373" s="82"/>
      <c r="Q373" s="82"/>
      <c r="R373" s="82"/>
      <c r="S373" s="82"/>
      <c r="T373" s="82"/>
      <c r="U373" s="82"/>
      <c r="V373" s="82"/>
      <c r="W373" s="82"/>
      <c r="X373" s="82"/>
      <c r="Y373" s="82"/>
      <c r="Z373" s="82"/>
      <c r="AA373" s="82"/>
    </row>
    <row r="374" spans="1:27" s="81" customFormat="1" x14ac:dyDescent="0.25">
      <c r="A374" s="79"/>
      <c r="B374" s="79"/>
      <c r="C374" s="79"/>
      <c r="D374" s="79"/>
      <c r="E374" s="79"/>
      <c r="F374" s="79"/>
      <c r="G374" s="79"/>
      <c r="H374" s="79"/>
      <c r="I374" s="79"/>
      <c r="J374" s="79"/>
      <c r="K374" s="80"/>
      <c r="P374" s="82"/>
      <c r="Q374" s="82"/>
      <c r="R374" s="82"/>
      <c r="S374" s="82"/>
      <c r="T374" s="82"/>
      <c r="U374" s="82"/>
      <c r="V374" s="82"/>
      <c r="W374" s="82"/>
      <c r="X374" s="82"/>
      <c r="Y374" s="82"/>
      <c r="Z374" s="82"/>
      <c r="AA374" s="82"/>
    </row>
    <row r="375" spans="1:27" s="81" customFormat="1" x14ac:dyDescent="0.25">
      <c r="A375" s="79"/>
      <c r="B375" s="79"/>
      <c r="C375" s="79"/>
      <c r="D375" s="79"/>
      <c r="E375" s="79"/>
      <c r="F375" s="79"/>
      <c r="G375" s="79"/>
      <c r="H375" s="79"/>
      <c r="I375" s="79"/>
      <c r="J375" s="79"/>
      <c r="K375" s="80"/>
      <c r="P375" s="82"/>
      <c r="Q375" s="82"/>
      <c r="R375" s="82"/>
      <c r="S375" s="82"/>
      <c r="T375" s="82"/>
      <c r="U375" s="82"/>
      <c r="V375" s="82"/>
      <c r="W375" s="82"/>
      <c r="X375" s="82"/>
      <c r="Y375" s="82"/>
      <c r="Z375" s="82"/>
      <c r="AA375" s="82"/>
    </row>
    <row r="376" spans="1:27" s="81" customFormat="1" x14ac:dyDescent="0.25">
      <c r="A376" s="79"/>
      <c r="B376" s="79"/>
      <c r="C376" s="79"/>
      <c r="D376" s="79"/>
      <c r="E376" s="79"/>
      <c r="F376" s="79"/>
      <c r="G376" s="79"/>
      <c r="H376" s="79"/>
      <c r="I376" s="79"/>
      <c r="J376" s="79"/>
      <c r="K376" s="80"/>
      <c r="P376" s="82"/>
      <c r="Q376" s="82"/>
      <c r="R376" s="82"/>
      <c r="S376" s="82"/>
      <c r="T376" s="82"/>
      <c r="U376" s="82"/>
      <c r="V376" s="82"/>
      <c r="W376" s="82"/>
      <c r="X376" s="82"/>
      <c r="Y376" s="82"/>
      <c r="Z376" s="82"/>
      <c r="AA376" s="82"/>
    </row>
    <row r="377" spans="1:27" s="81" customFormat="1" x14ac:dyDescent="0.25">
      <c r="A377" s="79"/>
      <c r="B377" s="79"/>
      <c r="C377" s="79"/>
      <c r="D377" s="79"/>
      <c r="E377" s="79"/>
      <c r="F377" s="79"/>
      <c r="G377" s="79"/>
      <c r="H377" s="79"/>
      <c r="I377" s="79"/>
      <c r="J377" s="79"/>
      <c r="K377" s="80"/>
      <c r="P377" s="82"/>
      <c r="Q377" s="82"/>
      <c r="R377" s="82"/>
      <c r="S377" s="82"/>
      <c r="T377" s="82"/>
      <c r="U377" s="82"/>
      <c r="V377" s="82"/>
      <c r="W377" s="82"/>
      <c r="X377" s="82"/>
      <c r="Y377" s="82"/>
      <c r="Z377" s="82"/>
      <c r="AA377" s="82"/>
    </row>
    <row r="378" spans="1:27" s="81" customFormat="1" x14ac:dyDescent="0.25">
      <c r="A378" s="79"/>
      <c r="B378" s="79"/>
      <c r="C378" s="79"/>
      <c r="D378" s="79"/>
      <c r="E378" s="79"/>
      <c r="F378" s="79"/>
      <c r="G378" s="79"/>
      <c r="H378" s="79"/>
      <c r="I378" s="79"/>
      <c r="J378" s="79"/>
      <c r="K378" s="80"/>
      <c r="P378" s="82"/>
      <c r="Q378" s="82"/>
      <c r="R378" s="82"/>
      <c r="S378" s="82"/>
      <c r="T378" s="82"/>
      <c r="U378" s="82"/>
      <c r="V378" s="82"/>
      <c r="W378" s="82"/>
      <c r="X378" s="82"/>
      <c r="Y378" s="82"/>
      <c r="Z378" s="82"/>
      <c r="AA378" s="82"/>
    </row>
    <row r="379" spans="1:27" s="81" customFormat="1" x14ac:dyDescent="0.25">
      <c r="A379" s="79"/>
      <c r="B379" s="79"/>
      <c r="C379" s="79"/>
      <c r="D379" s="79"/>
      <c r="E379" s="79"/>
      <c r="F379" s="79"/>
      <c r="G379" s="79"/>
      <c r="H379" s="79"/>
      <c r="I379" s="79"/>
      <c r="J379" s="79"/>
      <c r="K379" s="80"/>
      <c r="P379" s="82"/>
      <c r="Q379" s="82"/>
      <c r="R379" s="82"/>
      <c r="S379" s="82"/>
      <c r="T379" s="82"/>
      <c r="U379" s="82"/>
      <c r="V379" s="82"/>
      <c r="W379" s="82"/>
      <c r="X379" s="82"/>
      <c r="Y379" s="82"/>
      <c r="Z379" s="82"/>
      <c r="AA379" s="82"/>
    </row>
    <row r="380" spans="1:27" s="81" customFormat="1" x14ac:dyDescent="0.25">
      <c r="A380" s="79"/>
      <c r="B380" s="79"/>
      <c r="C380" s="79"/>
      <c r="D380" s="79"/>
      <c r="E380" s="79"/>
      <c r="F380" s="79"/>
      <c r="G380" s="79"/>
      <c r="H380" s="79"/>
      <c r="I380" s="79"/>
      <c r="J380" s="79"/>
      <c r="K380" s="80"/>
      <c r="P380" s="82"/>
      <c r="Q380" s="82"/>
      <c r="R380" s="82"/>
      <c r="S380" s="82"/>
      <c r="T380" s="82"/>
      <c r="U380" s="82"/>
      <c r="V380" s="82"/>
      <c r="W380" s="82"/>
      <c r="X380" s="82"/>
      <c r="Y380" s="82"/>
      <c r="Z380" s="82"/>
      <c r="AA380" s="82"/>
    </row>
    <row r="381" spans="1:27" s="81" customFormat="1" x14ac:dyDescent="0.25">
      <c r="A381" s="79"/>
      <c r="B381" s="79"/>
      <c r="C381" s="79"/>
      <c r="D381" s="79"/>
      <c r="E381" s="79"/>
      <c r="F381" s="79"/>
      <c r="G381" s="79"/>
      <c r="H381" s="79"/>
      <c r="I381" s="79"/>
      <c r="J381" s="79"/>
      <c r="K381" s="80"/>
      <c r="P381" s="82"/>
      <c r="Q381" s="82"/>
      <c r="R381" s="82"/>
      <c r="S381" s="82"/>
      <c r="T381" s="82"/>
      <c r="U381" s="82"/>
      <c r="V381" s="82"/>
      <c r="W381" s="82"/>
      <c r="X381" s="82"/>
      <c r="Y381" s="82"/>
      <c r="Z381" s="82"/>
      <c r="AA381" s="82"/>
    </row>
    <row r="382" spans="1:27" s="81" customFormat="1" x14ac:dyDescent="0.25">
      <c r="A382" s="79"/>
      <c r="B382" s="79"/>
      <c r="C382" s="79"/>
      <c r="D382" s="79"/>
      <c r="E382" s="79"/>
      <c r="F382" s="79"/>
      <c r="G382" s="79"/>
      <c r="H382" s="79"/>
      <c r="I382" s="79"/>
      <c r="J382" s="79"/>
      <c r="K382" s="80"/>
      <c r="P382" s="82"/>
      <c r="Q382" s="82"/>
      <c r="R382" s="82"/>
      <c r="S382" s="82"/>
      <c r="T382" s="82"/>
      <c r="U382" s="82"/>
      <c r="V382" s="82"/>
      <c r="W382" s="82"/>
      <c r="X382" s="82"/>
      <c r="Y382" s="82"/>
      <c r="Z382" s="82"/>
      <c r="AA382" s="82"/>
    </row>
    <row r="383" spans="1:27" s="81" customFormat="1" x14ac:dyDescent="0.25">
      <c r="A383" s="79"/>
      <c r="B383" s="79"/>
      <c r="C383" s="79"/>
      <c r="D383" s="79"/>
      <c r="E383" s="79"/>
      <c r="F383" s="79"/>
      <c r="G383" s="79"/>
      <c r="H383" s="79"/>
      <c r="I383" s="79"/>
      <c r="J383" s="79"/>
      <c r="K383" s="80"/>
      <c r="P383" s="82"/>
      <c r="Q383" s="82"/>
      <c r="R383" s="82"/>
      <c r="S383" s="82"/>
      <c r="T383" s="82"/>
      <c r="U383" s="82"/>
      <c r="V383" s="82"/>
      <c r="W383" s="82"/>
      <c r="X383" s="82"/>
      <c r="Y383" s="82"/>
      <c r="Z383" s="82"/>
      <c r="AA383" s="82"/>
    </row>
    <row r="384" spans="1:27" s="81" customFormat="1" x14ac:dyDescent="0.25">
      <c r="A384" s="79"/>
      <c r="B384" s="79"/>
      <c r="C384" s="79"/>
      <c r="D384" s="79"/>
      <c r="E384" s="79"/>
      <c r="F384" s="79"/>
      <c r="G384" s="79"/>
      <c r="H384" s="79"/>
      <c r="I384" s="79"/>
      <c r="J384" s="79"/>
      <c r="K384" s="80"/>
      <c r="P384" s="82"/>
      <c r="Q384" s="82"/>
      <c r="R384" s="82"/>
      <c r="S384" s="82"/>
      <c r="T384" s="82"/>
      <c r="U384" s="82"/>
      <c r="V384" s="82"/>
      <c r="W384" s="82"/>
      <c r="X384" s="82"/>
      <c r="Y384" s="82"/>
      <c r="Z384" s="82"/>
      <c r="AA384" s="82"/>
    </row>
    <row r="385" spans="1:27" s="81" customFormat="1" x14ac:dyDescent="0.25">
      <c r="A385" s="79"/>
      <c r="B385" s="79"/>
      <c r="C385" s="79"/>
      <c r="D385" s="79"/>
      <c r="E385" s="79"/>
      <c r="F385" s="79"/>
      <c r="G385" s="79"/>
      <c r="H385" s="79"/>
      <c r="I385" s="79"/>
      <c r="J385" s="79"/>
      <c r="K385" s="80"/>
      <c r="P385" s="82"/>
      <c r="Q385" s="82"/>
      <c r="R385" s="82"/>
      <c r="S385" s="82"/>
      <c r="T385" s="82"/>
      <c r="U385" s="82"/>
      <c r="V385" s="82"/>
      <c r="W385" s="82"/>
      <c r="X385" s="82"/>
      <c r="Y385" s="82"/>
      <c r="Z385" s="82"/>
      <c r="AA385" s="82"/>
    </row>
    <row r="386" spans="1:27" s="81" customFormat="1" x14ac:dyDescent="0.25">
      <c r="A386" s="79"/>
      <c r="B386" s="79"/>
      <c r="C386" s="79"/>
      <c r="D386" s="79"/>
      <c r="E386" s="79"/>
      <c r="F386" s="79"/>
      <c r="G386" s="79"/>
      <c r="H386" s="79"/>
      <c r="I386" s="79"/>
      <c r="J386" s="79"/>
      <c r="K386" s="80"/>
      <c r="P386" s="82"/>
      <c r="Q386" s="82"/>
      <c r="R386" s="82"/>
      <c r="S386" s="82"/>
      <c r="T386" s="82"/>
      <c r="U386" s="82"/>
      <c r="V386" s="82"/>
      <c r="W386" s="82"/>
      <c r="X386" s="82"/>
      <c r="Y386" s="82"/>
      <c r="Z386" s="82"/>
      <c r="AA386" s="82"/>
    </row>
    <row r="387" spans="1:27" s="81" customFormat="1" x14ac:dyDescent="0.25">
      <c r="A387" s="79"/>
      <c r="B387" s="79"/>
      <c r="C387" s="79"/>
      <c r="D387" s="79"/>
      <c r="E387" s="79"/>
      <c r="F387" s="79"/>
      <c r="G387" s="79"/>
      <c r="H387" s="79"/>
      <c r="I387" s="79"/>
      <c r="J387" s="79"/>
      <c r="K387" s="80"/>
      <c r="P387" s="82"/>
      <c r="Q387" s="82"/>
      <c r="R387" s="82"/>
      <c r="S387" s="82"/>
      <c r="T387" s="82"/>
      <c r="U387" s="82"/>
      <c r="V387" s="82"/>
      <c r="W387" s="82"/>
      <c r="X387" s="82"/>
      <c r="Y387" s="82"/>
      <c r="Z387" s="82"/>
      <c r="AA387" s="82"/>
    </row>
    <row r="388" spans="1:27" s="81" customFormat="1" x14ac:dyDescent="0.25">
      <c r="A388" s="79"/>
      <c r="B388" s="79"/>
      <c r="C388" s="79"/>
      <c r="D388" s="79"/>
      <c r="E388" s="79"/>
      <c r="F388" s="79"/>
      <c r="G388" s="79"/>
      <c r="H388" s="79"/>
      <c r="I388" s="79"/>
      <c r="J388" s="79"/>
      <c r="K388" s="80"/>
      <c r="P388" s="82"/>
      <c r="Q388" s="82"/>
      <c r="R388" s="82"/>
      <c r="S388" s="82"/>
      <c r="T388" s="82"/>
      <c r="U388" s="82"/>
      <c r="V388" s="82"/>
      <c r="W388" s="82"/>
      <c r="X388" s="82"/>
      <c r="Y388" s="82"/>
      <c r="Z388" s="82"/>
      <c r="AA388" s="82"/>
    </row>
    <row r="389" spans="1:27" s="81" customFormat="1" x14ac:dyDescent="0.25">
      <c r="A389" s="79"/>
      <c r="B389" s="79"/>
      <c r="C389" s="79"/>
      <c r="D389" s="79"/>
      <c r="E389" s="79"/>
      <c r="F389" s="79"/>
      <c r="G389" s="79"/>
      <c r="H389" s="79"/>
      <c r="I389" s="79"/>
      <c r="J389" s="79"/>
      <c r="K389" s="80"/>
      <c r="P389" s="82"/>
      <c r="Q389" s="82"/>
      <c r="R389" s="82"/>
      <c r="S389" s="82"/>
      <c r="T389" s="82"/>
      <c r="U389" s="82"/>
      <c r="V389" s="82"/>
      <c r="W389" s="82"/>
      <c r="X389" s="82"/>
      <c r="Y389" s="82"/>
      <c r="Z389" s="82"/>
      <c r="AA389" s="82"/>
    </row>
    <row r="390" spans="1:27" s="81" customFormat="1" x14ac:dyDescent="0.25">
      <c r="A390" s="79"/>
      <c r="B390" s="79"/>
      <c r="C390" s="79"/>
      <c r="D390" s="79"/>
      <c r="E390" s="79"/>
      <c r="F390" s="79"/>
      <c r="G390" s="79"/>
      <c r="H390" s="79"/>
      <c r="I390" s="79"/>
      <c r="J390" s="79"/>
      <c r="K390" s="80"/>
      <c r="P390" s="82"/>
      <c r="Q390" s="82"/>
      <c r="R390" s="82"/>
      <c r="S390" s="82"/>
      <c r="T390" s="82"/>
      <c r="U390" s="82"/>
      <c r="V390" s="82"/>
      <c r="W390" s="82"/>
      <c r="X390" s="82"/>
      <c r="Y390" s="82"/>
      <c r="Z390" s="82"/>
      <c r="AA390" s="82"/>
    </row>
    <row r="391" spans="1:27" s="81" customFormat="1" x14ac:dyDescent="0.25">
      <c r="A391" s="79"/>
      <c r="B391" s="79"/>
      <c r="C391" s="79"/>
      <c r="D391" s="79"/>
      <c r="E391" s="79"/>
      <c r="F391" s="79"/>
      <c r="G391" s="79"/>
      <c r="H391" s="79"/>
      <c r="I391" s="79"/>
      <c r="J391" s="79"/>
      <c r="K391" s="80"/>
      <c r="P391" s="82"/>
      <c r="Q391" s="82"/>
      <c r="R391" s="82"/>
      <c r="S391" s="82"/>
      <c r="T391" s="82"/>
      <c r="U391" s="82"/>
      <c r="V391" s="82"/>
      <c r="W391" s="82"/>
      <c r="X391" s="82"/>
      <c r="Y391" s="82"/>
      <c r="Z391" s="82"/>
      <c r="AA391" s="82"/>
    </row>
    <row r="392" spans="1:27" s="81" customFormat="1" x14ac:dyDescent="0.25">
      <c r="A392" s="79"/>
      <c r="B392" s="79"/>
      <c r="C392" s="79"/>
      <c r="D392" s="79"/>
      <c r="E392" s="79"/>
      <c r="F392" s="79"/>
      <c r="G392" s="79"/>
      <c r="H392" s="79"/>
      <c r="I392" s="79"/>
      <c r="J392" s="79"/>
      <c r="K392" s="80"/>
      <c r="P392" s="82"/>
      <c r="Q392" s="82"/>
      <c r="R392" s="82"/>
      <c r="S392" s="82"/>
      <c r="T392" s="82"/>
      <c r="U392" s="82"/>
      <c r="V392" s="82"/>
      <c r="W392" s="82"/>
      <c r="X392" s="82"/>
      <c r="Y392" s="82"/>
      <c r="Z392" s="82"/>
      <c r="AA392" s="82"/>
    </row>
    <row r="393" spans="1:27" s="81" customFormat="1" x14ac:dyDescent="0.25">
      <c r="A393" s="79"/>
      <c r="B393" s="79"/>
      <c r="C393" s="79"/>
      <c r="D393" s="79"/>
      <c r="E393" s="79"/>
      <c r="F393" s="79"/>
      <c r="G393" s="79"/>
      <c r="H393" s="79"/>
      <c r="I393" s="79"/>
      <c r="J393" s="79"/>
      <c r="K393" s="80"/>
      <c r="P393" s="82"/>
      <c r="Q393" s="82"/>
      <c r="R393" s="82"/>
      <c r="S393" s="82"/>
      <c r="T393" s="82"/>
      <c r="U393" s="82"/>
      <c r="V393" s="82"/>
      <c r="W393" s="82"/>
      <c r="X393" s="82"/>
      <c r="Y393" s="82"/>
      <c r="Z393" s="82"/>
      <c r="AA393" s="82"/>
    </row>
    <row r="394" spans="1:27" s="81" customFormat="1" x14ac:dyDescent="0.25">
      <c r="A394" s="79"/>
      <c r="B394" s="79"/>
      <c r="C394" s="79"/>
      <c r="D394" s="79"/>
      <c r="E394" s="79"/>
      <c r="F394" s="79"/>
      <c r="G394" s="79"/>
      <c r="H394" s="79"/>
      <c r="I394" s="79"/>
      <c r="J394" s="79"/>
      <c r="K394" s="80"/>
      <c r="P394" s="82"/>
      <c r="Q394" s="82"/>
      <c r="R394" s="82"/>
      <c r="S394" s="82"/>
      <c r="T394" s="82"/>
      <c r="U394" s="82"/>
      <c r="V394" s="82"/>
      <c r="W394" s="82"/>
      <c r="X394" s="82"/>
      <c r="Y394" s="82"/>
      <c r="Z394" s="82"/>
      <c r="AA394" s="82"/>
    </row>
    <row r="395" spans="1:27" s="81" customFormat="1" x14ac:dyDescent="0.25">
      <c r="A395" s="79"/>
      <c r="B395" s="79"/>
      <c r="C395" s="79"/>
      <c r="D395" s="79"/>
      <c r="E395" s="79"/>
      <c r="F395" s="79"/>
      <c r="G395" s="79"/>
      <c r="H395" s="79"/>
      <c r="I395" s="79"/>
      <c r="J395" s="79"/>
      <c r="K395" s="80"/>
      <c r="P395" s="82"/>
      <c r="Q395" s="82"/>
      <c r="R395" s="82"/>
      <c r="S395" s="82"/>
      <c r="T395" s="82"/>
      <c r="U395" s="82"/>
      <c r="V395" s="82"/>
      <c r="W395" s="82"/>
      <c r="X395" s="82"/>
      <c r="Y395" s="82"/>
      <c r="Z395" s="82"/>
      <c r="AA395" s="82"/>
    </row>
    <row r="396" spans="1:27" s="81" customFormat="1" x14ac:dyDescent="0.25">
      <c r="A396" s="79"/>
      <c r="B396" s="79"/>
      <c r="C396" s="79"/>
      <c r="D396" s="79"/>
      <c r="E396" s="79"/>
      <c r="F396" s="79"/>
      <c r="G396" s="79"/>
      <c r="H396" s="79"/>
      <c r="I396" s="79"/>
      <c r="J396" s="79"/>
      <c r="K396" s="80"/>
      <c r="P396" s="82"/>
      <c r="Q396" s="82"/>
      <c r="R396" s="82"/>
      <c r="S396" s="82"/>
      <c r="T396" s="82"/>
      <c r="U396" s="82"/>
      <c r="V396" s="82"/>
      <c r="W396" s="82"/>
      <c r="X396" s="82"/>
      <c r="Y396" s="82"/>
      <c r="Z396" s="82"/>
      <c r="AA396" s="82"/>
    </row>
    <row r="397" spans="1:27" s="81" customFormat="1" x14ac:dyDescent="0.25">
      <c r="A397" s="79"/>
      <c r="B397" s="79"/>
      <c r="C397" s="79"/>
      <c r="D397" s="79"/>
      <c r="E397" s="79"/>
      <c r="F397" s="79"/>
      <c r="G397" s="79"/>
      <c r="H397" s="79"/>
      <c r="I397" s="79"/>
      <c r="J397" s="79"/>
      <c r="K397" s="80"/>
      <c r="P397" s="82"/>
      <c r="Q397" s="82"/>
      <c r="R397" s="82"/>
      <c r="S397" s="82"/>
      <c r="T397" s="82"/>
      <c r="U397" s="82"/>
      <c r="V397" s="82"/>
      <c r="W397" s="82"/>
      <c r="X397" s="82"/>
      <c r="Y397" s="82"/>
      <c r="Z397" s="82"/>
      <c r="AA397" s="82"/>
    </row>
    <row r="398" spans="1:27" s="81" customFormat="1" x14ac:dyDescent="0.25">
      <c r="A398" s="79"/>
      <c r="B398" s="79"/>
      <c r="C398" s="79"/>
      <c r="D398" s="79"/>
      <c r="E398" s="79"/>
      <c r="F398" s="79"/>
      <c r="G398" s="79"/>
      <c r="H398" s="79"/>
      <c r="I398" s="79"/>
      <c r="J398" s="79"/>
      <c r="K398" s="80"/>
      <c r="P398" s="82"/>
      <c r="Q398" s="82"/>
      <c r="R398" s="82"/>
      <c r="S398" s="82"/>
      <c r="T398" s="82"/>
      <c r="U398" s="82"/>
      <c r="V398" s="82"/>
      <c r="W398" s="82"/>
      <c r="X398" s="82"/>
      <c r="Y398" s="82"/>
      <c r="Z398" s="82"/>
      <c r="AA398" s="82"/>
    </row>
    <row r="399" spans="1:27" s="81" customFormat="1" x14ac:dyDescent="0.25">
      <c r="A399" s="79"/>
      <c r="B399" s="79"/>
      <c r="C399" s="79"/>
      <c r="D399" s="79"/>
      <c r="E399" s="79"/>
      <c r="F399" s="79"/>
      <c r="G399" s="79"/>
      <c r="H399" s="79"/>
      <c r="I399" s="79"/>
      <c r="J399" s="79"/>
      <c r="K399" s="80"/>
      <c r="P399" s="82"/>
      <c r="Q399" s="82"/>
      <c r="R399" s="82"/>
      <c r="S399" s="82"/>
      <c r="T399" s="82"/>
      <c r="U399" s="82"/>
      <c r="V399" s="82"/>
      <c r="W399" s="82"/>
      <c r="X399" s="82"/>
      <c r="Y399" s="82"/>
      <c r="Z399" s="82"/>
      <c r="AA399" s="82"/>
    </row>
    <row r="400" spans="1:27" s="81" customFormat="1" x14ac:dyDescent="0.25">
      <c r="A400" s="79"/>
      <c r="B400" s="79"/>
      <c r="C400" s="79"/>
      <c r="D400" s="79"/>
      <c r="E400" s="79"/>
      <c r="F400" s="79"/>
      <c r="G400" s="79"/>
      <c r="H400" s="79"/>
      <c r="I400" s="79"/>
      <c r="J400" s="79"/>
      <c r="K400" s="80"/>
      <c r="P400" s="82"/>
      <c r="Q400" s="82"/>
      <c r="R400" s="82"/>
      <c r="S400" s="82"/>
      <c r="T400" s="82"/>
      <c r="U400" s="82"/>
      <c r="V400" s="82"/>
      <c r="W400" s="82"/>
      <c r="X400" s="82"/>
      <c r="Y400" s="82"/>
      <c r="Z400" s="82"/>
      <c r="AA400" s="82"/>
    </row>
    <row r="401" spans="1:27" s="81" customFormat="1" x14ac:dyDescent="0.25">
      <c r="A401" s="79"/>
      <c r="B401" s="79"/>
      <c r="C401" s="79"/>
      <c r="D401" s="79"/>
      <c r="E401" s="79"/>
      <c r="F401" s="79"/>
      <c r="G401" s="79"/>
      <c r="H401" s="79"/>
      <c r="I401" s="79"/>
      <c r="J401" s="79"/>
      <c r="K401" s="80"/>
      <c r="P401" s="82"/>
      <c r="Q401" s="82"/>
      <c r="R401" s="82"/>
      <c r="S401" s="82"/>
      <c r="T401" s="82"/>
      <c r="U401" s="82"/>
      <c r="V401" s="82"/>
      <c r="W401" s="82"/>
      <c r="X401" s="82"/>
      <c r="Y401" s="82"/>
      <c r="Z401" s="82"/>
      <c r="AA401" s="82"/>
    </row>
    <row r="402" spans="1:27" s="81" customFormat="1" x14ac:dyDescent="0.25">
      <c r="A402" s="79"/>
      <c r="B402" s="79"/>
      <c r="C402" s="79"/>
      <c r="D402" s="79"/>
      <c r="E402" s="79"/>
      <c r="F402" s="79"/>
      <c r="G402" s="79"/>
      <c r="H402" s="79"/>
      <c r="I402" s="79"/>
      <c r="J402" s="79"/>
      <c r="K402" s="80"/>
      <c r="P402" s="82"/>
      <c r="Q402" s="82"/>
      <c r="R402" s="82"/>
      <c r="S402" s="82"/>
      <c r="T402" s="82"/>
      <c r="U402" s="82"/>
      <c r="V402" s="82"/>
      <c r="W402" s="82"/>
      <c r="X402" s="82"/>
      <c r="Y402" s="82"/>
      <c r="Z402" s="82"/>
      <c r="AA402" s="82"/>
    </row>
    <row r="403" spans="1:27" s="81" customFormat="1" x14ac:dyDescent="0.25">
      <c r="A403" s="79"/>
      <c r="B403" s="79"/>
      <c r="C403" s="79"/>
      <c r="D403" s="79"/>
      <c r="E403" s="79"/>
      <c r="F403" s="79"/>
      <c r="G403" s="79"/>
      <c r="H403" s="79"/>
      <c r="I403" s="79"/>
      <c r="J403" s="79"/>
      <c r="K403" s="80"/>
      <c r="P403" s="82"/>
      <c r="Q403" s="82"/>
      <c r="R403" s="82"/>
      <c r="S403" s="82"/>
      <c r="T403" s="82"/>
      <c r="U403" s="82"/>
      <c r="V403" s="82"/>
      <c r="W403" s="82"/>
      <c r="X403" s="82"/>
      <c r="Y403" s="82"/>
      <c r="Z403" s="82"/>
      <c r="AA403" s="82"/>
    </row>
    <row r="404" spans="1:27" s="81" customFormat="1" x14ac:dyDescent="0.25">
      <c r="A404" s="79"/>
      <c r="B404" s="79"/>
      <c r="C404" s="79"/>
      <c r="D404" s="79"/>
      <c r="E404" s="79"/>
      <c r="F404" s="79"/>
      <c r="G404" s="79"/>
      <c r="H404" s="79"/>
      <c r="I404" s="79"/>
      <c r="J404" s="79"/>
      <c r="K404" s="80"/>
      <c r="P404" s="82"/>
      <c r="Q404" s="82"/>
      <c r="R404" s="82"/>
      <c r="S404" s="82"/>
      <c r="T404" s="82"/>
      <c r="U404" s="82"/>
      <c r="V404" s="82"/>
      <c r="W404" s="82"/>
      <c r="X404" s="82"/>
      <c r="Y404" s="82"/>
      <c r="Z404" s="82"/>
      <c r="AA404" s="82"/>
    </row>
    <row r="405" spans="1:27" s="81" customFormat="1" x14ac:dyDescent="0.25">
      <c r="A405" s="79"/>
      <c r="B405" s="79"/>
      <c r="C405" s="79"/>
      <c r="D405" s="79"/>
      <c r="E405" s="79"/>
      <c r="F405" s="79"/>
      <c r="G405" s="79"/>
      <c r="H405" s="79"/>
      <c r="I405" s="79"/>
      <c r="J405" s="79"/>
      <c r="K405" s="80"/>
      <c r="P405" s="82"/>
      <c r="Q405" s="82"/>
      <c r="R405" s="82"/>
      <c r="S405" s="82"/>
      <c r="T405" s="82"/>
      <c r="U405" s="82"/>
      <c r="V405" s="82"/>
      <c r="W405" s="82"/>
      <c r="X405" s="82"/>
      <c r="Y405" s="82"/>
      <c r="Z405" s="82"/>
      <c r="AA405" s="82"/>
    </row>
    <row r="406" spans="1:27" s="81" customFormat="1" x14ac:dyDescent="0.25">
      <c r="A406" s="79"/>
      <c r="B406" s="79"/>
      <c r="C406" s="79"/>
      <c r="D406" s="79"/>
      <c r="E406" s="79"/>
      <c r="F406" s="79"/>
      <c r="G406" s="79"/>
      <c r="H406" s="79"/>
      <c r="I406" s="79"/>
      <c r="J406" s="79"/>
      <c r="K406" s="80"/>
      <c r="P406" s="82"/>
      <c r="Q406" s="82"/>
      <c r="R406" s="82"/>
      <c r="S406" s="82"/>
      <c r="T406" s="82"/>
      <c r="U406" s="82"/>
      <c r="V406" s="82"/>
      <c r="W406" s="82"/>
      <c r="X406" s="82"/>
      <c r="Y406" s="82"/>
      <c r="Z406" s="82"/>
      <c r="AA406" s="82"/>
    </row>
    <row r="407" spans="1:27" s="81" customFormat="1" x14ac:dyDescent="0.25">
      <c r="A407" s="79"/>
      <c r="B407" s="79"/>
      <c r="C407" s="79"/>
      <c r="D407" s="79"/>
      <c r="E407" s="79"/>
      <c r="F407" s="79"/>
      <c r="G407" s="79"/>
      <c r="H407" s="79"/>
      <c r="I407" s="79"/>
      <c r="J407" s="79"/>
      <c r="K407" s="80"/>
      <c r="P407" s="82"/>
      <c r="Q407" s="82"/>
      <c r="R407" s="82"/>
      <c r="S407" s="82"/>
      <c r="T407" s="82"/>
      <c r="U407" s="82"/>
      <c r="V407" s="82"/>
      <c r="W407" s="82"/>
      <c r="X407" s="82"/>
      <c r="Y407" s="82"/>
      <c r="Z407" s="82"/>
      <c r="AA407" s="82"/>
    </row>
    <row r="408" spans="1:27" s="81" customFormat="1" x14ac:dyDescent="0.25">
      <c r="A408" s="79"/>
      <c r="B408" s="79"/>
      <c r="C408" s="79"/>
      <c r="D408" s="79"/>
      <c r="E408" s="79"/>
      <c r="F408" s="79"/>
      <c r="G408" s="79"/>
      <c r="H408" s="79"/>
      <c r="I408" s="79"/>
      <c r="J408" s="79"/>
      <c r="K408" s="80"/>
      <c r="P408" s="82"/>
      <c r="Q408" s="82"/>
      <c r="R408" s="82"/>
      <c r="S408" s="82"/>
      <c r="T408" s="82"/>
      <c r="U408" s="82"/>
      <c r="V408" s="82"/>
      <c r="W408" s="82"/>
      <c r="X408" s="82"/>
      <c r="Y408" s="82"/>
      <c r="Z408" s="82"/>
      <c r="AA408" s="82"/>
    </row>
    <row r="409" spans="1:27" s="81" customFormat="1" x14ac:dyDescent="0.25">
      <c r="A409" s="79"/>
      <c r="B409" s="79"/>
      <c r="C409" s="79"/>
      <c r="D409" s="79"/>
      <c r="E409" s="79"/>
      <c r="F409" s="79"/>
      <c r="G409" s="79"/>
      <c r="H409" s="79"/>
      <c r="I409" s="79"/>
      <c r="J409" s="79"/>
      <c r="K409" s="80"/>
      <c r="P409" s="82"/>
      <c r="Q409" s="82"/>
      <c r="R409" s="82"/>
      <c r="S409" s="82"/>
      <c r="T409" s="82"/>
      <c r="U409" s="82"/>
      <c r="V409" s="82"/>
      <c r="W409" s="82"/>
      <c r="X409" s="82"/>
      <c r="Y409" s="82"/>
      <c r="Z409" s="82"/>
      <c r="AA409" s="82"/>
    </row>
    <row r="410" spans="1:27" s="81" customFormat="1" x14ac:dyDescent="0.25">
      <c r="A410" s="79"/>
      <c r="B410" s="79"/>
      <c r="C410" s="79"/>
      <c r="D410" s="79"/>
      <c r="E410" s="79"/>
      <c r="F410" s="79"/>
      <c r="G410" s="79"/>
      <c r="H410" s="79"/>
      <c r="I410" s="79"/>
      <c r="J410" s="79"/>
      <c r="K410" s="80"/>
      <c r="P410" s="82"/>
      <c r="Q410" s="82"/>
      <c r="R410" s="82"/>
      <c r="S410" s="82"/>
      <c r="T410" s="82"/>
      <c r="U410" s="82"/>
      <c r="V410" s="82"/>
      <c r="W410" s="82"/>
      <c r="X410" s="82"/>
      <c r="Y410" s="82"/>
      <c r="Z410" s="82"/>
      <c r="AA410" s="82"/>
    </row>
    <row r="411" spans="1:27" s="81" customFormat="1" x14ac:dyDescent="0.25">
      <c r="A411" s="79"/>
      <c r="B411" s="79"/>
      <c r="C411" s="79"/>
      <c r="D411" s="79"/>
      <c r="E411" s="79"/>
      <c r="F411" s="79"/>
      <c r="G411" s="79"/>
      <c r="H411" s="79"/>
      <c r="I411" s="79"/>
      <c r="J411" s="79"/>
      <c r="K411" s="80"/>
      <c r="P411" s="82"/>
      <c r="Q411" s="82"/>
      <c r="R411" s="82"/>
      <c r="S411" s="82"/>
      <c r="T411" s="82"/>
      <c r="U411" s="82"/>
      <c r="V411" s="82"/>
      <c r="W411" s="82"/>
      <c r="X411" s="82"/>
      <c r="Y411" s="82"/>
      <c r="Z411" s="82"/>
      <c r="AA411" s="82"/>
    </row>
    <row r="412" spans="1:27" s="81" customFormat="1" x14ac:dyDescent="0.25">
      <c r="A412" s="79"/>
      <c r="B412" s="79"/>
      <c r="C412" s="79"/>
      <c r="D412" s="79"/>
      <c r="E412" s="79"/>
      <c r="F412" s="79"/>
      <c r="G412" s="79"/>
      <c r="H412" s="79"/>
      <c r="I412" s="79"/>
      <c r="J412" s="79"/>
      <c r="K412" s="80"/>
      <c r="P412" s="82"/>
      <c r="Q412" s="82"/>
      <c r="R412" s="82"/>
      <c r="S412" s="82"/>
      <c r="T412" s="82"/>
      <c r="U412" s="82"/>
      <c r="V412" s="82"/>
      <c r="W412" s="82"/>
      <c r="X412" s="82"/>
      <c r="Y412" s="82"/>
      <c r="Z412" s="82"/>
      <c r="AA412" s="82"/>
    </row>
    <row r="413" spans="1:27" s="81" customFormat="1" x14ac:dyDescent="0.25">
      <c r="A413" s="79"/>
      <c r="B413" s="79"/>
      <c r="C413" s="79"/>
      <c r="D413" s="79"/>
      <c r="E413" s="79"/>
      <c r="F413" s="79"/>
      <c r="G413" s="79"/>
      <c r="H413" s="79"/>
      <c r="I413" s="79"/>
      <c r="J413" s="79"/>
      <c r="K413" s="80"/>
      <c r="P413" s="82"/>
      <c r="Q413" s="82"/>
      <c r="R413" s="82"/>
      <c r="S413" s="82"/>
      <c r="T413" s="82"/>
      <c r="U413" s="82"/>
      <c r="V413" s="82"/>
      <c r="W413" s="82"/>
      <c r="X413" s="82"/>
      <c r="Y413" s="82"/>
      <c r="Z413" s="82"/>
      <c r="AA413" s="82"/>
    </row>
    <row r="414" spans="1:27" s="81" customFormat="1" x14ac:dyDescent="0.25">
      <c r="A414" s="79"/>
      <c r="B414" s="79"/>
      <c r="C414" s="79"/>
      <c r="D414" s="79"/>
      <c r="E414" s="79"/>
      <c r="F414" s="79"/>
      <c r="G414" s="79"/>
      <c r="H414" s="79"/>
      <c r="I414" s="79"/>
      <c r="J414" s="79"/>
      <c r="K414" s="80"/>
      <c r="P414" s="82"/>
      <c r="Q414" s="82"/>
      <c r="R414" s="82"/>
      <c r="S414" s="82"/>
      <c r="T414" s="82"/>
      <c r="U414" s="82"/>
      <c r="V414" s="82"/>
      <c r="W414" s="82"/>
      <c r="X414" s="82"/>
      <c r="Y414" s="82"/>
      <c r="Z414" s="82"/>
      <c r="AA414" s="82"/>
    </row>
    <row r="415" spans="1:27" s="81" customFormat="1" x14ac:dyDescent="0.25">
      <c r="A415" s="79"/>
      <c r="B415" s="79"/>
      <c r="C415" s="79"/>
      <c r="D415" s="79"/>
      <c r="E415" s="79"/>
      <c r="F415" s="79"/>
      <c r="G415" s="79"/>
      <c r="H415" s="79"/>
      <c r="I415" s="79"/>
      <c r="J415" s="79"/>
      <c r="K415" s="80"/>
      <c r="P415" s="82"/>
      <c r="Q415" s="82"/>
      <c r="R415" s="82"/>
      <c r="S415" s="82"/>
      <c r="T415" s="82"/>
      <c r="U415" s="82"/>
      <c r="V415" s="82"/>
      <c r="W415" s="82"/>
      <c r="X415" s="82"/>
      <c r="Y415" s="82"/>
      <c r="Z415" s="82"/>
      <c r="AA415" s="82"/>
    </row>
    <row r="416" spans="1:27" s="81" customFormat="1" x14ac:dyDescent="0.25">
      <c r="A416" s="79"/>
      <c r="B416" s="79"/>
      <c r="C416" s="79"/>
      <c r="D416" s="79"/>
      <c r="E416" s="79"/>
      <c r="F416" s="79"/>
      <c r="G416" s="79"/>
      <c r="H416" s="79"/>
      <c r="I416" s="79"/>
      <c r="J416" s="79"/>
      <c r="K416" s="80"/>
      <c r="P416" s="82"/>
      <c r="Q416" s="82"/>
      <c r="R416" s="82"/>
      <c r="S416" s="82"/>
      <c r="T416" s="82"/>
      <c r="U416" s="82"/>
      <c r="V416" s="82"/>
      <c r="W416" s="82"/>
      <c r="X416" s="82"/>
      <c r="Y416" s="82"/>
      <c r="Z416" s="82"/>
      <c r="AA416" s="82"/>
    </row>
    <row r="417" spans="1:27" s="81" customFormat="1" x14ac:dyDescent="0.25">
      <c r="A417" s="79"/>
      <c r="B417" s="79"/>
      <c r="C417" s="79"/>
      <c r="D417" s="79"/>
      <c r="E417" s="79"/>
      <c r="F417" s="79"/>
      <c r="G417" s="79"/>
      <c r="H417" s="79"/>
      <c r="I417" s="79"/>
      <c r="J417" s="79"/>
      <c r="K417" s="80"/>
      <c r="P417" s="82"/>
      <c r="Q417" s="82"/>
      <c r="R417" s="82"/>
      <c r="S417" s="82"/>
      <c r="T417" s="82"/>
      <c r="U417" s="82"/>
      <c r="V417" s="82"/>
      <c r="W417" s="82"/>
      <c r="X417" s="82"/>
      <c r="Y417" s="82"/>
      <c r="Z417" s="82"/>
      <c r="AA417" s="82"/>
    </row>
    <row r="418" spans="1:27" s="81" customFormat="1" x14ac:dyDescent="0.25">
      <c r="A418" s="79"/>
      <c r="B418" s="79"/>
      <c r="C418" s="79"/>
      <c r="D418" s="79"/>
      <c r="E418" s="79"/>
      <c r="F418" s="79"/>
      <c r="G418" s="79"/>
      <c r="H418" s="79"/>
      <c r="I418" s="79"/>
      <c r="J418" s="79"/>
      <c r="K418" s="80"/>
      <c r="P418" s="82"/>
      <c r="Q418" s="82"/>
      <c r="R418" s="82"/>
      <c r="S418" s="82"/>
      <c r="T418" s="82"/>
      <c r="U418" s="82"/>
      <c r="V418" s="82"/>
      <c r="W418" s="82"/>
      <c r="X418" s="82"/>
      <c r="Y418" s="82"/>
      <c r="Z418" s="82"/>
      <c r="AA418" s="82"/>
    </row>
    <row r="419" spans="1:27" s="81" customFormat="1" x14ac:dyDescent="0.25">
      <c r="A419" s="79"/>
      <c r="B419" s="79"/>
      <c r="C419" s="79"/>
      <c r="D419" s="79"/>
      <c r="E419" s="79"/>
      <c r="F419" s="79"/>
      <c r="G419" s="79"/>
      <c r="H419" s="79"/>
      <c r="I419" s="79"/>
      <c r="J419" s="79"/>
      <c r="K419" s="80"/>
      <c r="P419" s="82"/>
      <c r="Q419" s="82"/>
      <c r="R419" s="82"/>
      <c r="S419" s="82"/>
      <c r="T419" s="82"/>
      <c r="U419" s="82"/>
      <c r="V419" s="82"/>
      <c r="W419" s="82"/>
      <c r="X419" s="82"/>
      <c r="Y419" s="82"/>
      <c r="Z419" s="82"/>
      <c r="AA419" s="82"/>
    </row>
    <row r="420" spans="1:27" s="81" customFormat="1" x14ac:dyDescent="0.25">
      <c r="A420" s="79"/>
      <c r="B420" s="79"/>
      <c r="C420" s="79"/>
      <c r="D420" s="79"/>
      <c r="E420" s="79"/>
      <c r="F420" s="79"/>
      <c r="G420" s="79"/>
      <c r="H420" s="79"/>
      <c r="I420" s="79"/>
      <c r="J420" s="79"/>
      <c r="K420" s="80"/>
      <c r="P420" s="82"/>
      <c r="Q420" s="82"/>
      <c r="R420" s="82"/>
      <c r="S420" s="82"/>
      <c r="T420" s="82"/>
      <c r="U420" s="82"/>
      <c r="V420" s="82"/>
      <c r="W420" s="82"/>
      <c r="X420" s="82"/>
      <c r="Y420" s="82"/>
      <c r="Z420" s="82"/>
      <c r="AA420" s="82"/>
    </row>
    <row r="421" spans="1:27" s="81" customFormat="1" x14ac:dyDescent="0.25">
      <c r="A421" s="79"/>
      <c r="B421" s="79"/>
      <c r="C421" s="79"/>
      <c r="D421" s="79"/>
      <c r="E421" s="79"/>
      <c r="F421" s="79"/>
      <c r="G421" s="79"/>
      <c r="H421" s="79"/>
      <c r="I421" s="79"/>
      <c r="J421" s="79"/>
      <c r="K421" s="80"/>
      <c r="P421" s="82"/>
      <c r="Q421" s="82"/>
      <c r="R421" s="82"/>
      <c r="S421" s="82"/>
      <c r="T421" s="82"/>
      <c r="U421" s="82"/>
      <c r="V421" s="82"/>
      <c r="W421" s="82"/>
      <c r="X421" s="82"/>
      <c r="Y421" s="82"/>
      <c r="Z421" s="82"/>
      <c r="AA421" s="82"/>
    </row>
    <row r="422" spans="1:27" s="81" customFormat="1" x14ac:dyDescent="0.25">
      <c r="A422" s="79"/>
      <c r="B422" s="79"/>
      <c r="C422" s="79"/>
      <c r="D422" s="79"/>
      <c r="E422" s="79"/>
      <c r="F422" s="79"/>
      <c r="G422" s="79"/>
      <c r="H422" s="79"/>
      <c r="I422" s="79"/>
      <c r="J422" s="79"/>
      <c r="K422" s="80"/>
      <c r="P422" s="82"/>
      <c r="Q422" s="82"/>
      <c r="R422" s="82"/>
      <c r="S422" s="82"/>
      <c r="T422" s="82"/>
      <c r="U422" s="82"/>
      <c r="V422" s="82"/>
      <c r="W422" s="82"/>
      <c r="X422" s="82"/>
      <c r="Y422" s="82"/>
      <c r="Z422" s="82"/>
      <c r="AA422" s="82"/>
    </row>
    <row r="423" spans="1:27" s="81" customFormat="1" x14ac:dyDescent="0.25">
      <c r="A423" s="79"/>
      <c r="B423" s="79"/>
      <c r="C423" s="79"/>
      <c r="D423" s="79"/>
      <c r="E423" s="79"/>
      <c r="F423" s="79"/>
      <c r="G423" s="79"/>
      <c r="H423" s="79"/>
      <c r="I423" s="79"/>
      <c r="J423" s="79"/>
      <c r="K423" s="80"/>
      <c r="P423" s="82"/>
      <c r="Q423" s="82"/>
      <c r="R423" s="82"/>
      <c r="S423" s="82"/>
      <c r="T423" s="82"/>
      <c r="U423" s="82"/>
      <c r="V423" s="82"/>
      <c r="W423" s="82"/>
      <c r="X423" s="82"/>
      <c r="Y423" s="82"/>
      <c r="Z423" s="82"/>
      <c r="AA423" s="82"/>
    </row>
    <row r="424" spans="1:27" s="81" customFormat="1" x14ac:dyDescent="0.25">
      <c r="A424" s="79"/>
      <c r="B424" s="79"/>
      <c r="C424" s="79"/>
      <c r="D424" s="79"/>
      <c r="E424" s="79"/>
      <c r="F424" s="79"/>
      <c r="G424" s="79"/>
      <c r="H424" s="79"/>
      <c r="I424" s="79"/>
      <c r="J424" s="79"/>
      <c r="K424" s="80"/>
      <c r="P424" s="82"/>
      <c r="Q424" s="82"/>
      <c r="R424" s="82"/>
      <c r="S424" s="82"/>
      <c r="T424" s="82"/>
      <c r="U424" s="82"/>
      <c r="V424" s="82"/>
      <c r="W424" s="82"/>
      <c r="X424" s="82"/>
      <c r="Y424" s="82"/>
      <c r="Z424" s="82"/>
      <c r="AA424" s="82"/>
    </row>
    <row r="425" spans="1:27" s="81" customFormat="1" x14ac:dyDescent="0.25">
      <c r="A425" s="79"/>
      <c r="B425" s="79"/>
      <c r="C425" s="79"/>
      <c r="D425" s="79"/>
      <c r="E425" s="79"/>
      <c r="F425" s="79"/>
      <c r="G425" s="79"/>
      <c r="H425" s="79"/>
      <c r="I425" s="79"/>
      <c r="J425" s="79"/>
      <c r="K425" s="80"/>
      <c r="P425" s="82"/>
      <c r="Q425" s="82"/>
      <c r="R425" s="82"/>
      <c r="S425" s="82"/>
      <c r="T425" s="82"/>
      <c r="U425" s="82"/>
      <c r="V425" s="82"/>
      <c r="W425" s="82"/>
      <c r="X425" s="82"/>
      <c r="Y425" s="82"/>
      <c r="Z425" s="82"/>
      <c r="AA425" s="82"/>
    </row>
    <row r="426" spans="1:27" s="81" customFormat="1" x14ac:dyDescent="0.25">
      <c r="A426" s="79"/>
      <c r="B426" s="79"/>
      <c r="C426" s="79"/>
      <c r="D426" s="79"/>
      <c r="E426" s="79"/>
      <c r="F426" s="79"/>
      <c r="G426" s="79"/>
      <c r="H426" s="79"/>
      <c r="I426" s="79"/>
      <c r="J426" s="79"/>
      <c r="K426" s="80"/>
      <c r="P426" s="82"/>
      <c r="Q426" s="82"/>
      <c r="R426" s="82"/>
      <c r="S426" s="82"/>
      <c r="T426" s="82"/>
      <c r="U426" s="82"/>
      <c r="V426" s="82"/>
      <c r="W426" s="82"/>
      <c r="X426" s="82"/>
      <c r="Y426" s="82"/>
      <c r="Z426" s="82"/>
      <c r="AA426" s="82"/>
    </row>
    <row r="427" spans="1:27" s="81" customFormat="1" x14ac:dyDescent="0.25">
      <c r="A427" s="79"/>
      <c r="B427" s="79"/>
      <c r="C427" s="79"/>
      <c r="D427" s="79"/>
      <c r="E427" s="79"/>
      <c r="F427" s="79"/>
      <c r="G427" s="79"/>
      <c r="H427" s="79"/>
      <c r="I427" s="79"/>
      <c r="J427" s="79"/>
      <c r="K427" s="80"/>
      <c r="P427" s="82"/>
      <c r="Q427" s="82"/>
      <c r="R427" s="82"/>
      <c r="S427" s="82"/>
      <c r="T427" s="82"/>
      <c r="U427" s="82"/>
      <c r="V427" s="82"/>
      <c r="W427" s="82"/>
      <c r="X427" s="82"/>
      <c r="Y427" s="82"/>
      <c r="Z427" s="82"/>
      <c r="AA427" s="82"/>
    </row>
    <row r="428" spans="1:27" s="81" customFormat="1" x14ac:dyDescent="0.25">
      <c r="A428" s="79"/>
      <c r="B428" s="79"/>
      <c r="C428" s="79"/>
      <c r="D428" s="79"/>
      <c r="E428" s="79"/>
      <c r="F428" s="79"/>
      <c r="G428" s="79"/>
      <c r="H428" s="79"/>
      <c r="I428" s="79"/>
      <c r="J428" s="79"/>
      <c r="K428" s="80"/>
      <c r="P428" s="82"/>
      <c r="Q428" s="82"/>
      <c r="R428" s="82"/>
      <c r="S428" s="82"/>
      <c r="T428" s="82"/>
      <c r="U428" s="82"/>
      <c r="V428" s="82"/>
      <c r="W428" s="82"/>
      <c r="X428" s="82"/>
      <c r="Y428" s="82"/>
      <c r="Z428" s="82"/>
      <c r="AA428" s="82"/>
    </row>
    <row r="429" spans="1:27" s="81" customFormat="1" x14ac:dyDescent="0.25">
      <c r="A429" s="79"/>
      <c r="B429" s="79"/>
      <c r="C429" s="79"/>
      <c r="D429" s="79"/>
      <c r="E429" s="79"/>
      <c r="F429" s="79"/>
      <c r="G429" s="79"/>
      <c r="H429" s="79"/>
      <c r="I429" s="79"/>
      <c r="J429" s="79"/>
      <c r="K429" s="80"/>
      <c r="P429" s="82"/>
      <c r="Q429" s="82"/>
      <c r="R429" s="82"/>
      <c r="S429" s="82"/>
      <c r="T429" s="82"/>
      <c r="U429" s="82"/>
      <c r="V429" s="82"/>
      <c r="W429" s="82"/>
      <c r="X429" s="82"/>
      <c r="Y429" s="82"/>
      <c r="Z429" s="82"/>
      <c r="AA429" s="82"/>
    </row>
    <row r="430" spans="1:27" s="81" customFormat="1" x14ac:dyDescent="0.25">
      <c r="A430" s="79"/>
      <c r="B430" s="79"/>
      <c r="C430" s="79"/>
      <c r="D430" s="79"/>
      <c r="E430" s="79"/>
      <c r="F430" s="79"/>
      <c r="G430" s="79"/>
      <c r="H430" s="79"/>
      <c r="I430" s="79"/>
      <c r="J430" s="79"/>
      <c r="K430" s="80"/>
      <c r="P430" s="82"/>
      <c r="Q430" s="82"/>
      <c r="R430" s="82"/>
      <c r="S430" s="82"/>
      <c r="T430" s="82"/>
      <c r="U430" s="82"/>
      <c r="V430" s="82"/>
      <c r="W430" s="82"/>
      <c r="X430" s="82"/>
      <c r="Y430" s="82"/>
      <c r="Z430" s="82"/>
      <c r="AA430" s="82"/>
    </row>
    <row r="431" spans="1:27" s="81" customFormat="1" x14ac:dyDescent="0.25">
      <c r="A431" s="79"/>
      <c r="B431" s="79"/>
      <c r="C431" s="79"/>
      <c r="D431" s="79"/>
      <c r="E431" s="79"/>
      <c r="F431" s="79"/>
      <c r="G431" s="79"/>
      <c r="H431" s="79"/>
      <c r="I431" s="79"/>
      <c r="J431" s="79"/>
      <c r="K431" s="80"/>
      <c r="P431" s="82"/>
      <c r="Q431" s="82"/>
      <c r="R431" s="82"/>
      <c r="S431" s="82"/>
      <c r="T431" s="82"/>
      <c r="U431" s="82"/>
      <c r="V431" s="82"/>
      <c r="W431" s="82"/>
      <c r="X431" s="82"/>
      <c r="Y431" s="82"/>
      <c r="Z431" s="82"/>
      <c r="AA431" s="82"/>
    </row>
    <row r="432" spans="1:27" s="81" customFormat="1" x14ac:dyDescent="0.25">
      <c r="A432" s="79"/>
      <c r="B432" s="79"/>
      <c r="C432" s="79"/>
      <c r="D432" s="79"/>
      <c r="E432" s="79"/>
      <c r="F432" s="79"/>
      <c r="G432" s="79"/>
      <c r="H432" s="79"/>
      <c r="I432" s="79"/>
      <c r="J432" s="79"/>
      <c r="K432" s="80"/>
      <c r="P432" s="82"/>
      <c r="Q432" s="82"/>
      <c r="R432" s="82"/>
      <c r="S432" s="82"/>
      <c r="T432" s="82"/>
      <c r="U432" s="82"/>
      <c r="V432" s="82"/>
      <c r="W432" s="82"/>
      <c r="X432" s="82"/>
      <c r="Y432" s="82"/>
      <c r="Z432" s="82"/>
      <c r="AA432" s="82"/>
    </row>
    <row r="433" spans="1:27" s="81" customFormat="1" x14ac:dyDescent="0.25">
      <c r="A433" s="79"/>
      <c r="B433" s="79"/>
      <c r="C433" s="79"/>
      <c r="D433" s="79"/>
      <c r="E433" s="79"/>
      <c r="F433" s="79"/>
      <c r="G433" s="79"/>
      <c r="H433" s="79"/>
      <c r="I433" s="79"/>
      <c r="J433" s="79"/>
      <c r="K433" s="80"/>
      <c r="P433" s="82"/>
      <c r="Q433" s="82"/>
      <c r="R433" s="82"/>
      <c r="S433" s="82"/>
      <c r="T433" s="82"/>
      <c r="U433" s="82"/>
      <c r="V433" s="82"/>
      <c r="W433" s="82"/>
      <c r="X433" s="82"/>
      <c r="Y433" s="82"/>
      <c r="Z433" s="82"/>
      <c r="AA433" s="82"/>
    </row>
    <row r="434" spans="1:27" s="81" customFormat="1" x14ac:dyDescent="0.25">
      <c r="A434" s="79"/>
      <c r="B434" s="79"/>
      <c r="C434" s="79"/>
      <c r="D434" s="79"/>
      <c r="E434" s="79"/>
      <c r="F434" s="79"/>
      <c r="G434" s="79"/>
      <c r="H434" s="79"/>
      <c r="I434" s="79"/>
      <c r="J434" s="79"/>
      <c r="K434" s="80"/>
      <c r="P434" s="82"/>
      <c r="Q434" s="82"/>
      <c r="R434" s="82"/>
      <c r="S434" s="82"/>
      <c r="T434" s="82"/>
      <c r="U434" s="82"/>
      <c r="V434" s="82"/>
      <c r="W434" s="82"/>
      <c r="X434" s="82"/>
      <c r="Y434" s="82"/>
      <c r="Z434" s="82"/>
      <c r="AA434" s="82"/>
    </row>
    <row r="435" spans="1:27" s="81" customFormat="1" x14ac:dyDescent="0.25">
      <c r="A435" s="79"/>
      <c r="B435" s="79"/>
      <c r="C435" s="79"/>
      <c r="D435" s="79"/>
      <c r="E435" s="79"/>
      <c r="F435" s="79"/>
      <c r="G435" s="79"/>
      <c r="H435" s="79"/>
      <c r="I435" s="79"/>
      <c r="J435" s="79"/>
      <c r="K435" s="80"/>
      <c r="P435" s="82"/>
      <c r="Q435" s="82"/>
      <c r="R435" s="82"/>
      <c r="S435" s="82"/>
      <c r="T435" s="82"/>
      <c r="U435" s="82"/>
      <c r="V435" s="82"/>
      <c r="W435" s="82"/>
      <c r="X435" s="82"/>
      <c r="Y435" s="82"/>
      <c r="Z435" s="82"/>
      <c r="AA435" s="82"/>
    </row>
    <row r="436" spans="1:27" s="81" customFormat="1" x14ac:dyDescent="0.25">
      <c r="A436" s="79"/>
      <c r="B436" s="79"/>
      <c r="C436" s="79"/>
      <c r="D436" s="79"/>
      <c r="E436" s="79"/>
      <c r="F436" s="79"/>
      <c r="G436" s="79"/>
      <c r="H436" s="79"/>
      <c r="I436" s="79"/>
      <c r="J436" s="79"/>
      <c r="K436" s="80"/>
      <c r="P436" s="82"/>
      <c r="Q436" s="82"/>
      <c r="R436" s="82"/>
      <c r="S436" s="82"/>
      <c r="T436" s="82"/>
      <c r="U436" s="82"/>
      <c r="V436" s="82"/>
      <c r="W436" s="82"/>
      <c r="X436" s="82"/>
      <c r="Y436" s="82"/>
      <c r="Z436" s="82"/>
      <c r="AA436" s="82"/>
    </row>
    <row r="437" spans="1:27" s="81" customFormat="1" x14ac:dyDescent="0.25">
      <c r="A437" s="79"/>
      <c r="B437" s="79"/>
      <c r="C437" s="79"/>
      <c r="D437" s="79"/>
      <c r="E437" s="79"/>
      <c r="F437" s="79"/>
      <c r="G437" s="79"/>
      <c r="H437" s="79"/>
      <c r="I437" s="79"/>
      <c r="J437" s="79"/>
      <c r="K437" s="80"/>
      <c r="P437" s="82"/>
      <c r="Q437" s="82"/>
      <c r="R437" s="82"/>
      <c r="S437" s="82"/>
      <c r="T437" s="82"/>
      <c r="U437" s="82"/>
      <c r="V437" s="82"/>
      <c r="W437" s="82"/>
      <c r="X437" s="82"/>
      <c r="Y437" s="82"/>
      <c r="Z437" s="82"/>
      <c r="AA437" s="82"/>
    </row>
    <row r="438" spans="1:27" s="81" customFormat="1" x14ac:dyDescent="0.25">
      <c r="A438" s="79"/>
      <c r="B438" s="79"/>
      <c r="C438" s="79"/>
      <c r="D438" s="79"/>
      <c r="E438" s="79"/>
      <c r="F438" s="79"/>
      <c r="G438" s="79"/>
      <c r="H438" s="79"/>
      <c r="I438" s="79"/>
      <c r="J438" s="79"/>
      <c r="K438" s="80"/>
      <c r="P438" s="82"/>
      <c r="Q438" s="82"/>
      <c r="R438" s="82"/>
      <c r="S438" s="82"/>
      <c r="T438" s="82"/>
      <c r="U438" s="82"/>
      <c r="V438" s="82"/>
      <c r="W438" s="82"/>
      <c r="X438" s="82"/>
      <c r="Y438" s="82"/>
      <c r="Z438" s="82"/>
      <c r="AA438" s="82"/>
    </row>
    <row r="439" spans="1:27" s="81" customFormat="1" x14ac:dyDescent="0.25">
      <c r="A439" s="79"/>
      <c r="B439" s="79"/>
      <c r="C439" s="79"/>
      <c r="D439" s="79"/>
      <c r="E439" s="79"/>
      <c r="F439" s="79"/>
      <c r="G439" s="79"/>
      <c r="H439" s="79"/>
      <c r="I439" s="79"/>
      <c r="J439" s="79"/>
      <c r="K439" s="80"/>
      <c r="P439" s="82"/>
      <c r="Q439" s="82"/>
      <c r="R439" s="82"/>
      <c r="S439" s="82"/>
      <c r="T439" s="82"/>
      <c r="U439" s="82"/>
      <c r="V439" s="82"/>
      <c r="W439" s="82"/>
      <c r="X439" s="82"/>
      <c r="Y439" s="82"/>
      <c r="Z439" s="82"/>
      <c r="AA439" s="82"/>
    </row>
    <row r="440" spans="1:27" s="81" customFormat="1" x14ac:dyDescent="0.25">
      <c r="A440" s="79"/>
      <c r="B440" s="79"/>
      <c r="C440" s="79"/>
      <c r="D440" s="79"/>
      <c r="E440" s="79"/>
      <c r="F440" s="79"/>
      <c r="G440" s="79"/>
      <c r="H440" s="79"/>
      <c r="I440" s="79"/>
      <c r="J440" s="79"/>
      <c r="K440" s="80"/>
      <c r="P440" s="82"/>
      <c r="Q440" s="82"/>
      <c r="R440" s="82"/>
      <c r="S440" s="82"/>
      <c r="T440" s="82"/>
      <c r="U440" s="82"/>
      <c r="V440" s="82"/>
      <c r="W440" s="82"/>
      <c r="X440" s="82"/>
      <c r="Y440" s="82"/>
      <c r="Z440" s="82"/>
      <c r="AA440" s="82"/>
    </row>
    <row r="441" spans="1:27" s="81" customFormat="1" x14ac:dyDescent="0.25">
      <c r="A441" s="79"/>
      <c r="B441" s="79"/>
      <c r="C441" s="79"/>
      <c r="D441" s="79"/>
      <c r="E441" s="79"/>
      <c r="F441" s="79"/>
      <c r="G441" s="79"/>
      <c r="H441" s="79"/>
      <c r="I441" s="79"/>
      <c r="J441" s="79"/>
      <c r="K441" s="80"/>
      <c r="P441" s="82"/>
      <c r="Q441" s="82"/>
      <c r="R441" s="82"/>
      <c r="S441" s="82"/>
      <c r="T441" s="82"/>
      <c r="U441" s="82"/>
      <c r="V441" s="82"/>
      <c r="W441" s="82"/>
      <c r="X441" s="82"/>
      <c r="Y441" s="82"/>
      <c r="Z441" s="82"/>
      <c r="AA441" s="82"/>
    </row>
    <row r="442" spans="1:27" s="81" customFormat="1" x14ac:dyDescent="0.25">
      <c r="A442" s="79"/>
      <c r="B442" s="79"/>
      <c r="C442" s="79"/>
      <c r="D442" s="79"/>
      <c r="E442" s="79"/>
      <c r="F442" s="79"/>
      <c r="G442" s="79"/>
      <c r="H442" s="79"/>
      <c r="I442" s="79"/>
      <c r="J442" s="79"/>
      <c r="K442" s="80"/>
      <c r="P442" s="82"/>
      <c r="Q442" s="82"/>
      <c r="R442" s="82"/>
      <c r="S442" s="82"/>
      <c r="T442" s="82"/>
      <c r="U442" s="82"/>
      <c r="V442" s="82"/>
      <c r="W442" s="82"/>
      <c r="X442" s="82"/>
      <c r="Y442" s="82"/>
      <c r="Z442" s="82"/>
      <c r="AA442" s="82"/>
    </row>
    <row r="443" spans="1:27" s="81" customFormat="1" x14ac:dyDescent="0.25">
      <c r="A443" s="79"/>
      <c r="B443" s="79"/>
      <c r="C443" s="79"/>
      <c r="D443" s="79"/>
      <c r="E443" s="79"/>
      <c r="F443" s="79"/>
      <c r="G443" s="79"/>
      <c r="H443" s="79"/>
      <c r="I443" s="79"/>
      <c r="J443" s="79"/>
      <c r="K443" s="80"/>
      <c r="P443" s="82"/>
      <c r="Q443" s="82"/>
      <c r="R443" s="82"/>
      <c r="S443" s="82"/>
      <c r="T443" s="82"/>
      <c r="U443" s="82"/>
      <c r="V443" s="82"/>
      <c r="W443" s="82"/>
      <c r="X443" s="82"/>
      <c r="Y443" s="82"/>
      <c r="Z443" s="82"/>
      <c r="AA443" s="82"/>
    </row>
    <row r="444" spans="1:27" s="81" customFormat="1" x14ac:dyDescent="0.25">
      <c r="A444" s="79"/>
      <c r="B444" s="79"/>
      <c r="C444" s="79"/>
      <c r="D444" s="79"/>
      <c r="E444" s="79"/>
      <c r="F444" s="79"/>
      <c r="G444" s="79"/>
      <c r="H444" s="79"/>
      <c r="I444" s="79"/>
      <c r="J444" s="79"/>
      <c r="K444" s="80"/>
      <c r="P444" s="82"/>
      <c r="Q444" s="82"/>
      <c r="R444" s="82"/>
      <c r="S444" s="82"/>
      <c r="T444" s="82"/>
      <c r="U444" s="82"/>
      <c r="V444" s="82"/>
      <c r="W444" s="82"/>
      <c r="X444" s="82"/>
      <c r="Y444" s="82"/>
      <c r="Z444" s="82"/>
      <c r="AA444" s="82"/>
    </row>
    <row r="445" spans="1:27" s="81" customFormat="1" x14ac:dyDescent="0.25">
      <c r="A445" s="79"/>
      <c r="B445" s="79"/>
      <c r="C445" s="79"/>
      <c r="D445" s="79"/>
      <c r="E445" s="79"/>
      <c r="F445" s="79"/>
      <c r="G445" s="79"/>
      <c r="H445" s="79"/>
      <c r="I445" s="79"/>
      <c r="J445" s="79"/>
      <c r="K445" s="80"/>
      <c r="P445" s="82"/>
      <c r="Q445" s="82"/>
      <c r="R445" s="82"/>
      <c r="S445" s="82"/>
      <c r="T445" s="82"/>
      <c r="U445" s="82"/>
      <c r="V445" s="82"/>
      <c r="W445" s="82"/>
      <c r="X445" s="82"/>
      <c r="Y445" s="82"/>
      <c r="Z445" s="82"/>
      <c r="AA445" s="82"/>
    </row>
    <row r="446" spans="1:27" s="81" customFormat="1" x14ac:dyDescent="0.25">
      <c r="A446" s="79"/>
      <c r="B446" s="79"/>
      <c r="C446" s="79"/>
      <c r="D446" s="79"/>
      <c r="E446" s="79"/>
      <c r="F446" s="79"/>
      <c r="G446" s="79"/>
      <c r="H446" s="79"/>
      <c r="I446" s="79"/>
      <c r="J446" s="79"/>
      <c r="K446" s="80"/>
      <c r="P446" s="82"/>
      <c r="Q446" s="82"/>
      <c r="R446" s="82"/>
      <c r="S446" s="82"/>
      <c r="T446" s="82"/>
      <c r="U446" s="82"/>
      <c r="V446" s="82"/>
      <c r="W446" s="82"/>
      <c r="X446" s="82"/>
      <c r="Y446" s="82"/>
      <c r="Z446" s="82"/>
      <c r="AA446" s="82"/>
    </row>
    <row r="447" spans="1:27" s="81" customFormat="1" x14ac:dyDescent="0.25">
      <c r="A447" s="79"/>
      <c r="B447" s="79"/>
      <c r="C447" s="79"/>
      <c r="D447" s="79"/>
      <c r="E447" s="79"/>
      <c r="F447" s="79"/>
      <c r="G447" s="79"/>
      <c r="H447" s="79"/>
      <c r="I447" s="79"/>
      <c r="J447" s="79"/>
      <c r="K447" s="80"/>
      <c r="P447" s="82"/>
      <c r="Q447" s="82"/>
      <c r="R447" s="82"/>
      <c r="S447" s="82"/>
      <c r="T447" s="82"/>
      <c r="U447" s="82"/>
      <c r="V447" s="82"/>
      <c r="W447" s="82"/>
      <c r="X447" s="82"/>
      <c r="Y447" s="82"/>
      <c r="Z447" s="82"/>
      <c r="AA447" s="82"/>
    </row>
    <row r="448" spans="1:27" s="81" customFormat="1" x14ac:dyDescent="0.25">
      <c r="A448" s="79"/>
      <c r="B448" s="79"/>
      <c r="C448" s="79"/>
      <c r="D448" s="79"/>
      <c r="E448" s="79"/>
      <c r="F448" s="79"/>
      <c r="G448" s="79"/>
      <c r="H448" s="79"/>
      <c r="I448" s="79"/>
      <c r="J448" s="79"/>
      <c r="K448" s="80"/>
      <c r="P448" s="82"/>
      <c r="Q448" s="82"/>
      <c r="R448" s="82"/>
      <c r="S448" s="82"/>
      <c r="T448" s="82"/>
      <c r="U448" s="82"/>
      <c r="V448" s="82"/>
      <c r="W448" s="82"/>
      <c r="X448" s="82"/>
      <c r="Y448" s="82"/>
      <c r="Z448" s="82"/>
      <c r="AA448" s="82"/>
    </row>
    <row r="449" spans="1:27" s="81" customFormat="1" x14ac:dyDescent="0.25">
      <c r="A449" s="79"/>
      <c r="B449" s="79"/>
      <c r="C449" s="79"/>
      <c r="D449" s="79"/>
      <c r="E449" s="79"/>
      <c r="F449" s="79"/>
      <c r="G449" s="79"/>
      <c r="H449" s="79"/>
      <c r="I449" s="79"/>
      <c r="J449" s="79"/>
      <c r="K449" s="80"/>
      <c r="P449" s="82"/>
      <c r="Q449" s="82"/>
      <c r="R449" s="82"/>
      <c r="S449" s="82"/>
      <c r="T449" s="82"/>
      <c r="U449" s="82"/>
      <c r="V449" s="82"/>
      <c r="W449" s="82"/>
      <c r="X449" s="82"/>
      <c r="Y449" s="82"/>
      <c r="Z449" s="82"/>
      <c r="AA449" s="82"/>
    </row>
    <row r="450" spans="1:27" s="81" customFormat="1" x14ac:dyDescent="0.25">
      <c r="A450" s="79"/>
      <c r="B450" s="79"/>
      <c r="C450" s="79"/>
      <c r="D450" s="79"/>
      <c r="E450" s="79"/>
      <c r="F450" s="79"/>
      <c r="G450" s="79"/>
      <c r="H450" s="79"/>
      <c r="I450" s="79"/>
      <c r="J450" s="79"/>
      <c r="K450" s="80"/>
      <c r="P450" s="82"/>
      <c r="Q450" s="82"/>
      <c r="R450" s="82"/>
      <c r="S450" s="82"/>
      <c r="T450" s="82"/>
      <c r="U450" s="82"/>
      <c r="V450" s="82"/>
      <c r="W450" s="82"/>
      <c r="X450" s="82"/>
      <c r="Y450" s="82"/>
      <c r="Z450" s="82"/>
      <c r="AA450" s="82"/>
    </row>
    <row r="451" spans="1:27" s="81" customFormat="1" x14ac:dyDescent="0.25">
      <c r="A451" s="79"/>
      <c r="B451" s="79"/>
      <c r="C451" s="79"/>
      <c r="D451" s="79"/>
      <c r="E451" s="79"/>
      <c r="F451" s="79"/>
      <c r="G451" s="79"/>
      <c r="H451" s="79"/>
      <c r="I451" s="79"/>
      <c r="J451" s="79"/>
      <c r="K451" s="80"/>
      <c r="P451" s="82"/>
      <c r="Q451" s="82"/>
      <c r="R451" s="82"/>
      <c r="S451" s="82"/>
      <c r="T451" s="82"/>
      <c r="U451" s="82"/>
      <c r="V451" s="82"/>
      <c r="W451" s="82"/>
      <c r="X451" s="82"/>
      <c r="Y451" s="82"/>
      <c r="Z451" s="82"/>
      <c r="AA451" s="82"/>
    </row>
    <row r="452" spans="1:27" s="81" customFormat="1" x14ac:dyDescent="0.25">
      <c r="A452" s="79"/>
      <c r="B452" s="79"/>
      <c r="C452" s="79"/>
      <c r="D452" s="79"/>
      <c r="E452" s="79"/>
      <c r="F452" s="79"/>
      <c r="G452" s="79"/>
      <c r="H452" s="79"/>
      <c r="I452" s="79"/>
      <c r="J452" s="79"/>
      <c r="K452" s="80"/>
      <c r="P452" s="82"/>
      <c r="Q452" s="82"/>
      <c r="R452" s="82"/>
      <c r="S452" s="82"/>
      <c r="T452" s="82"/>
      <c r="U452" s="82"/>
      <c r="V452" s="82"/>
      <c r="W452" s="82"/>
      <c r="X452" s="82"/>
      <c r="Y452" s="82"/>
      <c r="Z452" s="82"/>
      <c r="AA452" s="82"/>
    </row>
    <row r="453" spans="1:27" s="81" customFormat="1" x14ac:dyDescent="0.25">
      <c r="A453" s="79"/>
      <c r="B453" s="79"/>
      <c r="C453" s="79"/>
      <c r="D453" s="79"/>
      <c r="E453" s="79"/>
      <c r="F453" s="79"/>
      <c r="G453" s="79"/>
      <c r="H453" s="79"/>
      <c r="I453" s="79"/>
      <c r="J453" s="79"/>
      <c r="K453" s="80"/>
      <c r="P453" s="82"/>
      <c r="Q453" s="82"/>
      <c r="R453" s="82"/>
      <c r="S453" s="82"/>
      <c r="T453" s="82"/>
      <c r="U453" s="82"/>
      <c r="V453" s="82"/>
      <c r="W453" s="82"/>
      <c r="X453" s="82"/>
      <c r="Y453" s="82"/>
      <c r="Z453" s="82"/>
      <c r="AA453" s="82"/>
    </row>
    <row r="454" spans="1:27" s="81" customFormat="1" x14ac:dyDescent="0.25">
      <c r="A454" s="79"/>
      <c r="B454" s="79"/>
      <c r="C454" s="79"/>
      <c r="D454" s="79"/>
      <c r="E454" s="79"/>
      <c r="F454" s="79"/>
      <c r="G454" s="79"/>
      <c r="H454" s="79"/>
      <c r="I454" s="79"/>
      <c r="J454" s="79"/>
      <c r="K454" s="80"/>
      <c r="P454" s="82"/>
      <c r="Q454" s="82"/>
      <c r="R454" s="82"/>
      <c r="S454" s="82"/>
      <c r="T454" s="82"/>
      <c r="U454" s="82"/>
      <c r="V454" s="82"/>
      <c r="W454" s="82"/>
      <c r="X454" s="82"/>
      <c r="Y454" s="82"/>
      <c r="Z454" s="82"/>
      <c r="AA454" s="82"/>
    </row>
    <row r="455" spans="1:27" s="81" customFormat="1" x14ac:dyDescent="0.25">
      <c r="A455" s="79"/>
      <c r="B455" s="79"/>
      <c r="C455" s="79"/>
      <c r="D455" s="79"/>
      <c r="E455" s="79"/>
      <c r="F455" s="79"/>
      <c r="G455" s="79"/>
      <c r="H455" s="79"/>
      <c r="I455" s="79"/>
      <c r="J455" s="79"/>
      <c r="K455" s="80"/>
      <c r="P455" s="82"/>
      <c r="Q455" s="82"/>
      <c r="R455" s="82"/>
      <c r="S455" s="82"/>
      <c r="T455" s="82"/>
      <c r="U455" s="82"/>
      <c r="V455" s="82"/>
      <c r="W455" s="82"/>
      <c r="X455" s="82"/>
      <c r="Y455" s="82"/>
      <c r="Z455" s="82"/>
      <c r="AA455" s="82"/>
    </row>
    <row r="456" spans="1:27" s="81" customFormat="1" x14ac:dyDescent="0.25">
      <c r="A456" s="79"/>
      <c r="B456" s="79"/>
      <c r="C456" s="79"/>
      <c r="D456" s="79"/>
      <c r="E456" s="79"/>
      <c r="F456" s="79"/>
      <c r="G456" s="79"/>
      <c r="H456" s="79"/>
      <c r="I456" s="79"/>
      <c r="J456" s="79"/>
      <c r="K456" s="80"/>
      <c r="P456" s="82"/>
      <c r="Q456" s="82"/>
      <c r="R456" s="82"/>
      <c r="S456" s="82"/>
      <c r="T456" s="82"/>
      <c r="U456" s="82"/>
      <c r="V456" s="82"/>
      <c r="W456" s="82"/>
      <c r="X456" s="82"/>
      <c r="Y456" s="82"/>
      <c r="Z456" s="82"/>
      <c r="AA456" s="82"/>
    </row>
    <row r="457" spans="1:27" s="81" customFormat="1" x14ac:dyDescent="0.25">
      <c r="A457" s="79"/>
      <c r="B457" s="79"/>
      <c r="C457" s="79"/>
      <c r="D457" s="79"/>
      <c r="E457" s="79"/>
      <c r="F457" s="79"/>
      <c r="G457" s="79"/>
      <c r="H457" s="79"/>
      <c r="I457" s="79"/>
      <c r="J457" s="79"/>
      <c r="K457" s="80"/>
      <c r="P457" s="82"/>
      <c r="Q457" s="82"/>
      <c r="R457" s="82"/>
      <c r="S457" s="82"/>
      <c r="T457" s="82"/>
      <c r="U457" s="82"/>
      <c r="V457" s="82"/>
      <c r="W457" s="82"/>
      <c r="X457" s="82"/>
      <c r="Y457" s="82"/>
      <c r="Z457" s="82"/>
      <c r="AA457" s="82"/>
    </row>
    <row r="458" spans="1:27" s="81" customFormat="1" x14ac:dyDescent="0.25">
      <c r="A458" s="79"/>
      <c r="B458" s="79"/>
      <c r="C458" s="79"/>
      <c r="D458" s="79"/>
      <c r="E458" s="79"/>
      <c r="F458" s="79"/>
      <c r="G458" s="79"/>
      <c r="H458" s="79"/>
      <c r="I458" s="79"/>
      <c r="J458" s="79"/>
      <c r="K458" s="80"/>
      <c r="P458" s="82"/>
      <c r="Q458" s="82"/>
      <c r="R458" s="82"/>
      <c r="S458" s="82"/>
      <c r="T458" s="82"/>
      <c r="U458" s="82"/>
      <c r="V458" s="82"/>
      <c r="W458" s="82"/>
      <c r="X458" s="82"/>
      <c r="Y458" s="82"/>
      <c r="Z458" s="82"/>
      <c r="AA458" s="82"/>
    </row>
    <row r="459" spans="1:27" s="81" customFormat="1" x14ac:dyDescent="0.25">
      <c r="A459" s="79"/>
      <c r="B459" s="79"/>
      <c r="C459" s="79"/>
      <c r="D459" s="79"/>
      <c r="E459" s="79"/>
      <c r="F459" s="79"/>
      <c r="G459" s="79"/>
      <c r="H459" s="79"/>
      <c r="I459" s="79"/>
      <c r="J459" s="79"/>
      <c r="K459" s="80"/>
      <c r="P459" s="82"/>
      <c r="Q459" s="82"/>
      <c r="R459" s="82"/>
      <c r="S459" s="82"/>
      <c r="T459" s="82"/>
      <c r="U459" s="82"/>
      <c r="V459" s="82"/>
      <c r="W459" s="82"/>
      <c r="X459" s="82"/>
      <c r="Y459" s="82"/>
      <c r="Z459" s="82"/>
      <c r="AA459" s="82"/>
    </row>
    <row r="460" spans="1:27" s="81" customFormat="1" x14ac:dyDescent="0.25">
      <c r="A460" s="79"/>
      <c r="B460" s="79"/>
      <c r="C460" s="79"/>
      <c r="D460" s="79"/>
      <c r="E460" s="79"/>
      <c r="F460" s="79"/>
      <c r="G460" s="79"/>
      <c r="H460" s="79"/>
      <c r="I460" s="79"/>
      <c r="J460" s="79"/>
      <c r="K460" s="80"/>
      <c r="P460" s="82"/>
      <c r="Q460" s="82"/>
      <c r="R460" s="82"/>
      <c r="S460" s="82"/>
      <c r="T460" s="82"/>
      <c r="U460" s="82"/>
      <c r="V460" s="82"/>
      <c r="W460" s="82"/>
      <c r="X460" s="82"/>
      <c r="Y460" s="82"/>
      <c r="Z460" s="82"/>
      <c r="AA460" s="82"/>
    </row>
    <row r="461" spans="1:27" s="81" customFormat="1" x14ac:dyDescent="0.25">
      <c r="A461" s="79"/>
      <c r="B461" s="79"/>
      <c r="C461" s="79"/>
      <c r="D461" s="79"/>
      <c r="E461" s="79"/>
      <c r="F461" s="79"/>
      <c r="G461" s="79"/>
      <c r="H461" s="79"/>
      <c r="I461" s="79"/>
      <c r="J461" s="79"/>
      <c r="K461" s="80"/>
      <c r="P461" s="82"/>
      <c r="Q461" s="82"/>
      <c r="R461" s="82"/>
      <c r="S461" s="82"/>
      <c r="T461" s="82"/>
      <c r="U461" s="82"/>
      <c r="V461" s="82"/>
      <c r="W461" s="82"/>
      <c r="X461" s="82"/>
      <c r="Y461" s="82"/>
      <c r="Z461" s="82"/>
      <c r="AA461" s="82"/>
    </row>
    <row r="462" spans="1:27" s="81" customFormat="1" x14ac:dyDescent="0.25">
      <c r="A462" s="79"/>
      <c r="B462" s="79"/>
      <c r="C462" s="79"/>
      <c r="D462" s="79"/>
      <c r="E462" s="79"/>
      <c r="F462" s="79"/>
      <c r="G462" s="79"/>
      <c r="H462" s="79"/>
      <c r="I462" s="79"/>
      <c r="J462" s="79"/>
      <c r="K462" s="80"/>
      <c r="P462" s="82"/>
      <c r="Q462" s="82"/>
      <c r="R462" s="82"/>
      <c r="S462" s="82"/>
      <c r="T462" s="82"/>
      <c r="U462" s="82"/>
      <c r="V462" s="82"/>
      <c r="W462" s="82"/>
      <c r="X462" s="82"/>
      <c r="Y462" s="82"/>
      <c r="Z462" s="82"/>
      <c r="AA462" s="82"/>
    </row>
    <row r="463" spans="1:27" s="81" customFormat="1" x14ac:dyDescent="0.25">
      <c r="A463" s="79"/>
      <c r="B463" s="79"/>
      <c r="C463" s="79"/>
      <c r="D463" s="79"/>
      <c r="E463" s="79"/>
      <c r="F463" s="79"/>
      <c r="G463" s="79"/>
      <c r="H463" s="79"/>
      <c r="I463" s="79"/>
      <c r="J463" s="79"/>
      <c r="K463" s="80"/>
      <c r="P463" s="82"/>
      <c r="Q463" s="82"/>
      <c r="R463" s="82"/>
      <c r="S463" s="82"/>
      <c r="T463" s="82"/>
      <c r="U463" s="82"/>
      <c r="V463" s="82"/>
      <c r="W463" s="82"/>
      <c r="X463" s="82"/>
      <c r="Y463" s="82"/>
      <c r="Z463" s="82"/>
      <c r="AA463" s="82"/>
    </row>
    <row r="464" spans="1:27" s="81" customFormat="1" x14ac:dyDescent="0.25">
      <c r="A464" s="79"/>
      <c r="B464" s="79"/>
      <c r="C464" s="79"/>
      <c r="D464" s="79"/>
      <c r="E464" s="79"/>
      <c r="F464" s="79"/>
      <c r="G464" s="79"/>
      <c r="H464" s="79"/>
      <c r="I464" s="79"/>
      <c r="J464" s="79"/>
      <c r="K464" s="80"/>
      <c r="P464" s="82"/>
      <c r="Q464" s="82"/>
      <c r="R464" s="82"/>
      <c r="S464" s="82"/>
      <c r="T464" s="82"/>
      <c r="U464" s="82"/>
      <c r="V464" s="82"/>
      <c r="W464" s="82"/>
      <c r="X464" s="82"/>
      <c r="Y464" s="82"/>
      <c r="Z464" s="82"/>
      <c r="AA464" s="82"/>
    </row>
    <row r="465" spans="1:27" s="81" customFormat="1" x14ac:dyDescent="0.25">
      <c r="A465" s="79"/>
      <c r="B465" s="79"/>
      <c r="C465" s="79"/>
      <c r="D465" s="79"/>
      <c r="E465" s="79"/>
      <c r="F465" s="79"/>
      <c r="G465" s="79"/>
      <c r="H465" s="79"/>
      <c r="I465" s="79"/>
      <c r="J465" s="79"/>
      <c r="K465" s="80"/>
      <c r="P465" s="82"/>
      <c r="Q465" s="82"/>
      <c r="R465" s="82"/>
      <c r="S465" s="82"/>
      <c r="T465" s="82"/>
      <c r="U465" s="82"/>
      <c r="V465" s="82"/>
      <c r="W465" s="82"/>
      <c r="X465" s="82"/>
      <c r="Y465" s="82"/>
      <c r="Z465" s="82"/>
      <c r="AA465" s="82"/>
    </row>
    <row r="466" spans="1:27" s="81" customFormat="1" x14ac:dyDescent="0.25">
      <c r="A466" s="79"/>
      <c r="B466" s="79"/>
      <c r="C466" s="79"/>
      <c r="D466" s="79"/>
      <c r="E466" s="79"/>
      <c r="F466" s="79"/>
      <c r="G466" s="79"/>
      <c r="H466" s="79"/>
      <c r="I466" s="79"/>
      <c r="J466" s="79"/>
      <c r="K466" s="80"/>
      <c r="P466" s="82"/>
      <c r="Q466" s="82"/>
      <c r="R466" s="82"/>
      <c r="S466" s="82"/>
      <c r="T466" s="82"/>
      <c r="U466" s="82"/>
      <c r="V466" s="82"/>
      <c r="W466" s="82"/>
      <c r="X466" s="82"/>
      <c r="Y466" s="82"/>
      <c r="Z466" s="82"/>
      <c r="AA466" s="82"/>
    </row>
    <row r="467" spans="1:27" s="81" customFormat="1" x14ac:dyDescent="0.25">
      <c r="A467" s="79"/>
      <c r="B467" s="79"/>
      <c r="C467" s="79"/>
      <c r="D467" s="79"/>
      <c r="E467" s="79"/>
      <c r="F467" s="79"/>
      <c r="G467" s="79"/>
      <c r="H467" s="79"/>
      <c r="I467" s="79"/>
      <c r="J467" s="79"/>
      <c r="K467" s="80"/>
      <c r="P467" s="82"/>
      <c r="Q467" s="82"/>
      <c r="R467" s="82"/>
      <c r="S467" s="82"/>
      <c r="T467" s="82"/>
      <c r="U467" s="82"/>
      <c r="V467" s="82"/>
      <c r="W467" s="82"/>
      <c r="X467" s="82"/>
      <c r="Y467" s="82"/>
      <c r="Z467" s="82"/>
      <c r="AA467" s="82"/>
    </row>
    <row r="468" spans="1:27" s="81" customFormat="1" x14ac:dyDescent="0.25">
      <c r="A468" s="79"/>
      <c r="B468" s="79"/>
      <c r="C468" s="79"/>
      <c r="D468" s="79"/>
      <c r="E468" s="79"/>
      <c r="F468" s="79"/>
      <c r="G468" s="79"/>
      <c r="H468" s="79"/>
      <c r="I468" s="79"/>
      <c r="J468" s="79"/>
      <c r="K468" s="80"/>
      <c r="P468" s="82"/>
      <c r="Q468" s="82"/>
      <c r="R468" s="82"/>
      <c r="S468" s="82"/>
      <c r="T468" s="82"/>
      <c r="U468" s="82"/>
      <c r="V468" s="82"/>
      <c r="W468" s="82"/>
      <c r="X468" s="82"/>
      <c r="Y468" s="82"/>
      <c r="Z468" s="82"/>
      <c r="AA468" s="82"/>
    </row>
    <row r="469" spans="1:27" s="81" customFormat="1" x14ac:dyDescent="0.25">
      <c r="A469" s="79"/>
      <c r="B469" s="79"/>
      <c r="C469" s="79"/>
      <c r="D469" s="79"/>
      <c r="E469" s="79"/>
      <c r="F469" s="79"/>
      <c r="G469" s="79"/>
      <c r="H469" s="79"/>
      <c r="I469" s="79"/>
      <c r="J469" s="79"/>
      <c r="K469" s="80"/>
      <c r="P469" s="82"/>
      <c r="Q469" s="82"/>
      <c r="R469" s="82"/>
      <c r="S469" s="82"/>
      <c r="T469" s="82"/>
      <c r="U469" s="82"/>
      <c r="V469" s="82"/>
      <c r="W469" s="82"/>
      <c r="X469" s="82"/>
      <c r="Y469" s="82"/>
      <c r="Z469" s="82"/>
      <c r="AA469" s="82"/>
    </row>
    <row r="470" spans="1:27" s="81" customFormat="1" x14ac:dyDescent="0.25">
      <c r="A470" s="79"/>
      <c r="B470" s="79"/>
      <c r="C470" s="79"/>
      <c r="D470" s="79"/>
      <c r="E470" s="79"/>
      <c r="F470" s="79"/>
      <c r="G470" s="79"/>
      <c r="H470" s="79"/>
      <c r="I470" s="79"/>
      <c r="J470" s="79"/>
      <c r="K470" s="80"/>
      <c r="P470" s="82"/>
      <c r="Q470" s="82"/>
      <c r="R470" s="82"/>
      <c r="S470" s="82"/>
      <c r="T470" s="82"/>
      <c r="U470" s="82"/>
      <c r="V470" s="82"/>
      <c r="W470" s="82"/>
      <c r="X470" s="82"/>
      <c r="Y470" s="82"/>
      <c r="Z470" s="82"/>
      <c r="AA470" s="82"/>
    </row>
    <row r="471" spans="1:27" s="81" customFormat="1" x14ac:dyDescent="0.25">
      <c r="A471" s="79"/>
      <c r="B471" s="79"/>
      <c r="C471" s="79"/>
      <c r="D471" s="79"/>
      <c r="E471" s="79"/>
      <c r="F471" s="79"/>
      <c r="G471" s="79"/>
      <c r="H471" s="79"/>
      <c r="I471" s="79"/>
      <c r="J471" s="79"/>
      <c r="K471" s="80"/>
      <c r="P471" s="82"/>
      <c r="Q471" s="82"/>
      <c r="R471" s="82"/>
      <c r="S471" s="82"/>
      <c r="T471" s="82"/>
      <c r="U471" s="82"/>
      <c r="V471" s="82"/>
      <c r="W471" s="82"/>
      <c r="X471" s="82"/>
      <c r="Y471" s="82"/>
      <c r="Z471" s="82"/>
      <c r="AA471" s="82"/>
    </row>
    <row r="472" spans="1:27" s="81" customFormat="1" x14ac:dyDescent="0.25">
      <c r="A472" s="79"/>
      <c r="B472" s="79"/>
      <c r="C472" s="79"/>
      <c r="D472" s="79"/>
      <c r="E472" s="79"/>
      <c r="F472" s="79"/>
      <c r="G472" s="79"/>
      <c r="H472" s="79"/>
      <c r="I472" s="79"/>
      <c r="J472" s="79"/>
      <c r="K472" s="80"/>
      <c r="P472" s="82"/>
      <c r="Q472" s="82"/>
      <c r="R472" s="82"/>
      <c r="S472" s="82"/>
      <c r="T472" s="82"/>
      <c r="U472" s="82"/>
      <c r="V472" s="82"/>
      <c r="W472" s="82"/>
      <c r="X472" s="82"/>
      <c r="Y472" s="82"/>
      <c r="Z472" s="82"/>
      <c r="AA472" s="82"/>
    </row>
    <row r="473" spans="1:27" s="81" customFormat="1" x14ac:dyDescent="0.25">
      <c r="A473" s="79"/>
      <c r="B473" s="79"/>
      <c r="C473" s="79"/>
      <c r="D473" s="79"/>
      <c r="E473" s="79"/>
      <c r="F473" s="79"/>
      <c r="G473" s="79"/>
      <c r="H473" s="79"/>
      <c r="I473" s="79"/>
      <c r="J473" s="79"/>
      <c r="K473" s="80"/>
      <c r="P473" s="82"/>
      <c r="Q473" s="82"/>
      <c r="R473" s="82"/>
      <c r="S473" s="82"/>
      <c r="T473" s="82"/>
      <c r="U473" s="82"/>
      <c r="V473" s="82"/>
      <c r="W473" s="82"/>
      <c r="X473" s="82"/>
      <c r="Y473" s="82"/>
      <c r="Z473" s="82"/>
      <c r="AA473" s="82"/>
    </row>
    <row r="474" spans="1:27" s="81" customFormat="1" x14ac:dyDescent="0.25">
      <c r="A474" s="79"/>
      <c r="B474" s="79"/>
      <c r="C474" s="79"/>
      <c r="D474" s="79"/>
      <c r="E474" s="79"/>
      <c r="F474" s="79"/>
      <c r="G474" s="79"/>
      <c r="H474" s="79"/>
      <c r="I474" s="79"/>
      <c r="J474" s="79"/>
      <c r="K474" s="80"/>
      <c r="P474" s="82"/>
      <c r="Q474" s="82"/>
      <c r="R474" s="82"/>
      <c r="S474" s="82"/>
      <c r="T474" s="82"/>
      <c r="U474" s="82"/>
      <c r="V474" s="82"/>
      <c r="W474" s="82"/>
      <c r="X474" s="82"/>
      <c r="Y474" s="82"/>
      <c r="Z474" s="82"/>
      <c r="AA474" s="82"/>
    </row>
    <row r="475" spans="1:27" s="81" customFormat="1" x14ac:dyDescent="0.25">
      <c r="A475" s="79"/>
      <c r="B475" s="79"/>
      <c r="C475" s="79"/>
      <c r="D475" s="79"/>
      <c r="E475" s="79"/>
      <c r="F475" s="79"/>
      <c r="G475" s="79"/>
      <c r="H475" s="79"/>
      <c r="I475" s="79"/>
      <c r="J475" s="79"/>
      <c r="K475" s="80"/>
      <c r="P475" s="82"/>
      <c r="Q475" s="82"/>
      <c r="R475" s="82"/>
      <c r="S475" s="82"/>
      <c r="T475" s="82"/>
      <c r="U475" s="82"/>
      <c r="V475" s="82"/>
      <c r="W475" s="82"/>
      <c r="X475" s="82"/>
      <c r="Y475" s="82"/>
      <c r="Z475" s="82"/>
      <c r="AA475" s="82"/>
    </row>
    <row r="476" spans="1:27" s="81" customFormat="1" x14ac:dyDescent="0.25">
      <c r="A476" s="79"/>
      <c r="B476" s="79"/>
      <c r="C476" s="79"/>
      <c r="D476" s="79"/>
      <c r="E476" s="79"/>
      <c r="F476" s="79"/>
      <c r="G476" s="79"/>
      <c r="H476" s="79"/>
      <c r="I476" s="79"/>
      <c r="J476" s="79"/>
      <c r="K476" s="80"/>
      <c r="P476" s="82"/>
      <c r="Q476" s="82"/>
      <c r="R476" s="82"/>
      <c r="S476" s="82"/>
      <c r="T476" s="82"/>
      <c r="U476" s="82"/>
      <c r="V476" s="82"/>
      <c r="W476" s="82"/>
      <c r="X476" s="82"/>
      <c r="Y476" s="82"/>
      <c r="Z476" s="82"/>
      <c r="AA476" s="82"/>
    </row>
    <row r="477" spans="1:27" s="81" customFormat="1" x14ac:dyDescent="0.25">
      <c r="A477" s="79"/>
      <c r="B477" s="79"/>
      <c r="C477" s="79"/>
      <c r="D477" s="79"/>
      <c r="E477" s="79"/>
      <c r="F477" s="79"/>
      <c r="G477" s="79"/>
      <c r="H477" s="79"/>
      <c r="I477" s="79"/>
      <c r="J477" s="79"/>
      <c r="K477" s="80"/>
      <c r="P477" s="82"/>
      <c r="Q477" s="82"/>
      <c r="R477" s="82"/>
      <c r="S477" s="82"/>
      <c r="T477" s="82"/>
      <c r="U477" s="82"/>
      <c r="V477" s="82"/>
      <c r="W477" s="82"/>
      <c r="X477" s="82"/>
      <c r="Y477" s="82"/>
      <c r="Z477" s="82"/>
      <c r="AA477" s="82"/>
    </row>
    <row r="478" spans="1:27" s="81" customFormat="1" x14ac:dyDescent="0.25">
      <c r="A478" s="79"/>
      <c r="B478" s="79"/>
      <c r="C478" s="79"/>
      <c r="D478" s="79"/>
      <c r="E478" s="79"/>
      <c r="F478" s="79"/>
      <c r="G478" s="79"/>
      <c r="H478" s="79"/>
      <c r="I478" s="79"/>
      <c r="J478" s="79"/>
      <c r="K478" s="80"/>
      <c r="P478" s="82"/>
      <c r="Q478" s="82"/>
      <c r="R478" s="82"/>
      <c r="S478" s="82"/>
      <c r="T478" s="82"/>
      <c r="U478" s="82"/>
      <c r="V478" s="82"/>
      <c r="W478" s="82"/>
      <c r="X478" s="82"/>
      <c r="Y478" s="82"/>
      <c r="Z478" s="82"/>
      <c r="AA478" s="82"/>
    </row>
    <row r="479" spans="1:27" s="81" customFormat="1" x14ac:dyDescent="0.25">
      <c r="A479" s="79"/>
      <c r="B479" s="79"/>
      <c r="C479" s="79"/>
      <c r="D479" s="79"/>
      <c r="E479" s="79"/>
      <c r="F479" s="79"/>
      <c r="G479" s="79"/>
      <c r="H479" s="79"/>
      <c r="I479" s="79"/>
      <c r="J479" s="79"/>
      <c r="K479" s="80"/>
      <c r="P479" s="82"/>
      <c r="Q479" s="82"/>
      <c r="R479" s="82"/>
      <c r="S479" s="82"/>
      <c r="T479" s="82"/>
      <c r="U479" s="82"/>
      <c r="V479" s="82"/>
      <c r="W479" s="82"/>
      <c r="X479" s="82"/>
      <c r="Y479" s="82"/>
      <c r="Z479" s="82"/>
      <c r="AA479" s="82"/>
    </row>
    <row r="480" spans="1:27" s="81" customFormat="1" x14ac:dyDescent="0.25">
      <c r="A480" s="79"/>
      <c r="B480" s="79"/>
      <c r="C480" s="79"/>
      <c r="D480" s="79"/>
      <c r="E480" s="79"/>
      <c r="F480" s="79"/>
      <c r="G480" s="79"/>
      <c r="H480" s="79"/>
      <c r="I480" s="79"/>
      <c r="J480" s="79"/>
      <c r="K480" s="80"/>
      <c r="P480" s="82"/>
      <c r="Q480" s="82"/>
      <c r="R480" s="82"/>
      <c r="S480" s="82"/>
      <c r="T480" s="82"/>
      <c r="U480" s="82"/>
      <c r="V480" s="82"/>
      <c r="W480" s="82"/>
      <c r="X480" s="82"/>
      <c r="Y480" s="82"/>
      <c r="Z480" s="82"/>
      <c r="AA480" s="82"/>
    </row>
    <row r="481" spans="1:27" s="81" customFormat="1" x14ac:dyDescent="0.25">
      <c r="A481" s="79"/>
      <c r="B481" s="79"/>
      <c r="C481" s="79"/>
      <c r="D481" s="79"/>
      <c r="E481" s="79"/>
      <c r="F481" s="79"/>
      <c r="G481" s="79"/>
      <c r="H481" s="79"/>
      <c r="I481" s="79"/>
      <c r="J481" s="79"/>
      <c r="K481" s="80"/>
      <c r="P481" s="82"/>
      <c r="Q481" s="82"/>
      <c r="R481" s="82"/>
      <c r="S481" s="82"/>
      <c r="T481" s="82"/>
      <c r="U481" s="82"/>
      <c r="V481" s="82"/>
      <c r="W481" s="82"/>
      <c r="X481" s="82"/>
      <c r="Y481" s="82"/>
      <c r="Z481" s="82"/>
      <c r="AA481" s="82"/>
    </row>
    <row r="482" spans="1:27" s="81" customFormat="1" x14ac:dyDescent="0.25">
      <c r="A482" s="79"/>
      <c r="B482" s="79"/>
      <c r="C482" s="79"/>
      <c r="D482" s="79"/>
      <c r="E482" s="79"/>
      <c r="F482" s="79"/>
      <c r="G482" s="79"/>
      <c r="H482" s="79"/>
      <c r="I482" s="79"/>
      <c r="J482" s="79"/>
      <c r="K482" s="80"/>
      <c r="P482" s="82"/>
      <c r="Q482" s="82"/>
      <c r="R482" s="82"/>
      <c r="S482" s="82"/>
      <c r="T482" s="82"/>
      <c r="U482" s="82"/>
      <c r="V482" s="82"/>
      <c r="W482" s="82"/>
      <c r="X482" s="82"/>
      <c r="Y482" s="82"/>
      <c r="Z482" s="82"/>
      <c r="AA482" s="82"/>
    </row>
    <row r="483" spans="1:27" s="81" customFormat="1" x14ac:dyDescent="0.25">
      <c r="A483" s="79"/>
      <c r="B483" s="79"/>
      <c r="C483" s="79"/>
      <c r="D483" s="79"/>
      <c r="E483" s="79"/>
      <c r="F483" s="79"/>
      <c r="G483" s="79"/>
      <c r="H483" s="79"/>
      <c r="I483" s="79"/>
      <c r="J483" s="79"/>
      <c r="K483" s="80"/>
      <c r="P483" s="82"/>
      <c r="Q483" s="82"/>
      <c r="R483" s="82"/>
      <c r="S483" s="82"/>
      <c r="T483" s="82"/>
      <c r="U483" s="82"/>
      <c r="V483" s="82"/>
      <c r="W483" s="82"/>
      <c r="X483" s="82"/>
      <c r="Y483" s="82"/>
      <c r="Z483" s="82"/>
      <c r="AA483" s="82"/>
    </row>
    <row r="484" spans="1:27" s="81" customFormat="1" x14ac:dyDescent="0.25">
      <c r="A484" s="79"/>
      <c r="B484" s="79"/>
      <c r="C484" s="79"/>
      <c r="D484" s="79"/>
      <c r="E484" s="79"/>
      <c r="F484" s="79"/>
      <c r="G484" s="79"/>
      <c r="H484" s="79"/>
      <c r="I484" s="79"/>
      <c r="J484" s="79"/>
      <c r="K484" s="80"/>
      <c r="P484" s="82"/>
      <c r="Q484" s="82"/>
      <c r="R484" s="82"/>
      <c r="S484" s="82"/>
      <c r="T484" s="82"/>
      <c r="U484" s="82"/>
      <c r="V484" s="82"/>
      <c r="W484" s="82"/>
      <c r="X484" s="82"/>
      <c r="Y484" s="82"/>
      <c r="Z484" s="82"/>
      <c r="AA484" s="82"/>
    </row>
    <row r="485" spans="1:27" s="81" customFormat="1" x14ac:dyDescent="0.25">
      <c r="A485" s="79"/>
      <c r="B485" s="79"/>
      <c r="C485" s="79"/>
      <c r="D485" s="79"/>
      <c r="E485" s="79"/>
      <c r="F485" s="79"/>
      <c r="G485" s="79"/>
      <c r="H485" s="79"/>
      <c r="I485" s="79"/>
      <c r="J485" s="79"/>
      <c r="K485" s="80"/>
      <c r="P485" s="82"/>
      <c r="Q485" s="82"/>
      <c r="R485" s="82"/>
      <c r="S485" s="82"/>
      <c r="T485" s="82"/>
      <c r="U485" s="82"/>
      <c r="V485" s="82"/>
      <c r="W485" s="82"/>
      <c r="X485" s="82"/>
      <c r="Y485" s="82"/>
      <c r="Z485" s="82"/>
      <c r="AA485" s="82"/>
    </row>
    <row r="486" spans="1:27" s="81" customFormat="1" x14ac:dyDescent="0.25">
      <c r="A486" s="79"/>
      <c r="B486" s="79"/>
      <c r="C486" s="79"/>
      <c r="D486" s="79"/>
      <c r="E486" s="79"/>
      <c r="F486" s="79"/>
      <c r="G486" s="79"/>
      <c r="H486" s="79"/>
      <c r="I486" s="79"/>
      <c r="J486" s="79"/>
      <c r="K486" s="80"/>
      <c r="P486" s="82"/>
      <c r="Q486" s="82"/>
      <c r="R486" s="82"/>
      <c r="S486" s="82"/>
      <c r="T486" s="82"/>
      <c r="U486" s="82"/>
      <c r="V486" s="82"/>
      <c r="W486" s="82"/>
      <c r="X486" s="82"/>
      <c r="Y486" s="82"/>
      <c r="Z486" s="82"/>
      <c r="AA486" s="82"/>
    </row>
    <row r="487" spans="1:27" s="81" customFormat="1" x14ac:dyDescent="0.25">
      <c r="A487" s="79"/>
      <c r="B487" s="79"/>
      <c r="C487" s="79"/>
      <c r="D487" s="79"/>
      <c r="E487" s="79"/>
      <c r="F487" s="79"/>
      <c r="G487" s="79"/>
      <c r="H487" s="79"/>
      <c r="I487" s="79"/>
      <c r="J487" s="79"/>
      <c r="K487" s="80"/>
      <c r="P487" s="82"/>
      <c r="Q487" s="82"/>
      <c r="R487" s="82"/>
      <c r="S487" s="82"/>
      <c r="T487" s="82"/>
      <c r="U487" s="82"/>
      <c r="V487" s="82"/>
      <c r="W487" s="82"/>
      <c r="X487" s="82"/>
      <c r="Y487" s="82"/>
      <c r="Z487" s="82"/>
      <c r="AA487" s="82"/>
    </row>
    <row r="488" spans="1:27" s="81" customFormat="1" x14ac:dyDescent="0.25">
      <c r="A488" s="79"/>
      <c r="B488" s="79"/>
      <c r="C488" s="79"/>
      <c r="D488" s="79"/>
      <c r="E488" s="79"/>
      <c r="F488" s="79"/>
      <c r="G488" s="79"/>
      <c r="H488" s="79"/>
      <c r="I488" s="79"/>
      <c r="J488" s="79"/>
      <c r="K488" s="80"/>
      <c r="P488" s="82"/>
      <c r="Q488" s="82"/>
      <c r="R488" s="82"/>
      <c r="S488" s="82"/>
      <c r="T488" s="82"/>
      <c r="U488" s="82"/>
      <c r="V488" s="82"/>
      <c r="W488" s="82"/>
      <c r="X488" s="82"/>
      <c r="Y488" s="82"/>
      <c r="Z488" s="82"/>
      <c r="AA488" s="82"/>
    </row>
    <row r="489" spans="1:27" s="81" customFormat="1" x14ac:dyDescent="0.25">
      <c r="A489" s="79"/>
      <c r="B489" s="79"/>
      <c r="C489" s="79"/>
      <c r="D489" s="79"/>
      <c r="E489" s="79"/>
      <c r="F489" s="79"/>
      <c r="G489" s="79"/>
      <c r="H489" s="79"/>
      <c r="I489" s="79"/>
      <c r="J489" s="79"/>
      <c r="K489" s="80"/>
      <c r="P489" s="82"/>
      <c r="Q489" s="82"/>
      <c r="R489" s="82"/>
      <c r="S489" s="82"/>
      <c r="T489" s="82"/>
      <c r="U489" s="82"/>
      <c r="V489" s="82"/>
      <c r="W489" s="82"/>
      <c r="X489" s="82"/>
      <c r="Y489" s="82"/>
      <c r="Z489" s="82"/>
      <c r="AA489" s="82"/>
    </row>
    <row r="490" spans="1:27" s="81" customFormat="1" x14ac:dyDescent="0.25">
      <c r="A490" s="79"/>
      <c r="B490" s="79"/>
      <c r="C490" s="79"/>
      <c r="D490" s="79"/>
      <c r="E490" s="79"/>
      <c r="F490" s="79"/>
      <c r="G490" s="79"/>
      <c r="H490" s="79"/>
      <c r="I490" s="79"/>
      <c r="J490" s="79"/>
      <c r="K490" s="80"/>
      <c r="P490" s="82"/>
      <c r="Q490" s="82"/>
      <c r="R490" s="82"/>
      <c r="S490" s="82"/>
      <c r="T490" s="82"/>
      <c r="U490" s="82"/>
      <c r="V490" s="82"/>
      <c r="W490" s="82"/>
      <c r="X490" s="82"/>
      <c r="Y490" s="82"/>
      <c r="Z490" s="82"/>
      <c r="AA490" s="82"/>
    </row>
    <row r="491" spans="1:27" s="81" customFormat="1" x14ac:dyDescent="0.25">
      <c r="A491" s="79"/>
      <c r="B491" s="79"/>
      <c r="C491" s="79"/>
      <c r="D491" s="79"/>
      <c r="E491" s="79"/>
      <c r="F491" s="79"/>
      <c r="G491" s="79"/>
      <c r="H491" s="79"/>
      <c r="I491" s="79"/>
      <c r="J491" s="79"/>
      <c r="K491" s="80"/>
      <c r="P491" s="82"/>
      <c r="Q491" s="82"/>
      <c r="R491" s="82"/>
      <c r="S491" s="82"/>
      <c r="T491" s="82"/>
      <c r="U491" s="82"/>
      <c r="V491" s="82"/>
      <c r="W491" s="82"/>
      <c r="X491" s="82"/>
      <c r="Y491" s="82"/>
      <c r="Z491" s="82"/>
      <c r="AA491" s="82"/>
    </row>
    <row r="492" spans="1:27" s="81" customFormat="1" x14ac:dyDescent="0.25">
      <c r="A492" s="79"/>
      <c r="B492" s="79"/>
      <c r="C492" s="79"/>
      <c r="D492" s="79"/>
      <c r="E492" s="79"/>
      <c r="F492" s="79"/>
      <c r="G492" s="79"/>
      <c r="H492" s="79"/>
      <c r="I492" s="79"/>
      <c r="J492" s="79"/>
      <c r="K492" s="80"/>
      <c r="P492" s="82"/>
      <c r="Q492" s="82"/>
      <c r="R492" s="82"/>
      <c r="S492" s="82"/>
      <c r="T492" s="82"/>
      <c r="U492" s="82"/>
      <c r="V492" s="82"/>
      <c r="W492" s="82"/>
      <c r="X492" s="82"/>
      <c r="Y492" s="82"/>
      <c r="Z492" s="82"/>
      <c r="AA492" s="82"/>
    </row>
    <row r="493" spans="1:27" s="81" customFormat="1" x14ac:dyDescent="0.25">
      <c r="A493" s="79"/>
      <c r="B493" s="79"/>
      <c r="C493" s="79"/>
      <c r="D493" s="79"/>
      <c r="E493" s="79"/>
      <c r="F493" s="79"/>
      <c r="G493" s="79"/>
      <c r="H493" s="79"/>
      <c r="I493" s="79"/>
      <c r="J493" s="79"/>
      <c r="K493" s="80"/>
      <c r="P493" s="82"/>
      <c r="Q493" s="82"/>
      <c r="R493" s="82"/>
      <c r="S493" s="82"/>
      <c r="T493" s="82"/>
      <c r="U493" s="82"/>
      <c r="V493" s="82"/>
      <c r="W493" s="82"/>
      <c r="X493" s="82"/>
      <c r="Y493" s="82"/>
      <c r="Z493" s="82"/>
      <c r="AA493" s="82"/>
    </row>
    <row r="494" spans="1:27" s="81" customFormat="1" x14ac:dyDescent="0.25">
      <c r="A494" s="79"/>
      <c r="B494" s="79"/>
      <c r="C494" s="79"/>
      <c r="D494" s="79"/>
      <c r="E494" s="79"/>
      <c r="F494" s="79"/>
      <c r="G494" s="79"/>
      <c r="H494" s="79"/>
      <c r="I494" s="79"/>
      <c r="J494" s="79"/>
      <c r="K494" s="80"/>
      <c r="P494" s="82"/>
      <c r="Q494" s="82"/>
      <c r="R494" s="82"/>
      <c r="S494" s="82"/>
      <c r="T494" s="82"/>
      <c r="U494" s="82"/>
      <c r="V494" s="82"/>
      <c r="W494" s="82"/>
      <c r="X494" s="82"/>
      <c r="Y494" s="82"/>
      <c r="Z494" s="82"/>
      <c r="AA494" s="82"/>
    </row>
    <row r="495" spans="1:27" s="81" customFormat="1" x14ac:dyDescent="0.25">
      <c r="A495" s="79"/>
      <c r="B495" s="79"/>
      <c r="C495" s="79"/>
      <c r="D495" s="79"/>
      <c r="E495" s="79"/>
      <c r="F495" s="79"/>
      <c r="G495" s="79"/>
      <c r="H495" s="79"/>
      <c r="I495" s="79"/>
      <c r="J495" s="79"/>
      <c r="K495" s="80"/>
      <c r="P495" s="82"/>
      <c r="Q495" s="82"/>
      <c r="R495" s="82"/>
      <c r="S495" s="82"/>
      <c r="T495" s="82"/>
      <c r="U495" s="82"/>
      <c r="V495" s="82"/>
      <c r="W495" s="82"/>
      <c r="X495" s="82"/>
      <c r="Y495" s="82"/>
      <c r="Z495" s="82"/>
      <c r="AA495" s="82"/>
    </row>
    <row r="496" spans="1:27" s="81" customFormat="1" x14ac:dyDescent="0.25">
      <c r="A496" s="79"/>
      <c r="B496" s="79"/>
      <c r="C496" s="79"/>
      <c r="D496" s="79"/>
      <c r="E496" s="79"/>
      <c r="F496" s="79"/>
      <c r="G496" s="79"/>
      <c r="H496" s="79"/>
      <c r="I496" s="79"/>
      <c r="J496" s="79"/>
      <c r="K496" s="80"/>
      <c r="P496" s="82"/>
      <c r="Q496" s="82"/>
      <c r="R496" s="82"/>
      <c r="S496" s="82"/>
      <c r="T496" s="82"/>
      <c r="U496" s="82"/>
      <c r="V496" s="82"/>
      <c r="W496" s="82"/>
      <c r="X496" s="82"/>
      <c r="Y496" s="82"/>
      <c r="Z496" s="82"/>
      <c r="AA496" s="82"/>
    </row>
    <row r="497" spans="1:27" s="81" customFormat="1" x14ac:dyDescent="0.25">
      <c r="A497" s="79"/>
      <c r="B497" s="79"/>
      <c r="C497" s="79"/>
      <c r="D497" s="79"/>
      <c r="E497" s="79"/>
      <c r="F497" s="79"/>
      <c r="G497" s="79"/>
      <c r="H497" s="79"/>
      <c r="I497" s="79"/>
      <c r="J497" s="79"/>
      <c r="K497" s="80"/>
      <c r="P497" s="82"/>
      <c r="Q497" s="82"/>
      <c r="R497" s="82"/>
      <c r="S497" s="82"/>
      <c r="T497" s="82"/>
      <c r="U497" s="82"/>
      <c r="V497" s="82"/>
      <c r="W497" s="82"/>
      <c r="X497" s="82"/>
      <c r="Y497" s="82"/>
      <c r="Z497" s="82"/>
      <c r="AA497" s="82"/>
    </row>
    <row r="498" spans="1:27" s="81" customFormat="1" x14ac:dyDescent="0.25">
      <c r="A498" s="79"/>
      <c r="B498" s="79"/>
      <c r="C498" s="79"/>
      <c r="D498" s="79"/>
      <c r="E498" s="79"/>
      <c r="F498" s="79"/>
      <c r="G498" s="79"/>
      <c r="H498" s="79"/>
      <c r="I498" s="79"/>
      <c r="J498" s="79"/>
      <c r="K498" s="80"/>
      <c r="P498" s="82"/>
      <c r="Q498" s="82"/>
      <c r="R498" s="82"/>
      <c r="S498" s="82"/>
      <c r="T498" s="82"/>
      <c r="U498" s="82"/>
      <c r="V498" s="82"/>
      <c r="W498" s="82"/>
      <c r="X498" s="82"/>
      <c r="Y498" s="82"/>
      <c r="Z498" s="82"/>
      <c r="AA498" s="82"/>
    </row>
    <row r="499" spans="1:27" s="81" customFormat="1" x14ac:dyDescent="0.25">
      <c r="A499" s="79"/>
      <c r="B499" s="79"/>
      <c r="C499" s="79"/>
      <c r="D499" s="79"/>
      <c r="E499" s="79"/>
      <c r="F499" s="79"/>
      <c r="G499" s="79"/>
      <c r="H499" s="79"/>
      <c r="I499" s="79"/>
      <c r="J499" s="79"/>
      <c r="K499" s="80"/>
      <c r="P499" s="82"/>
      <c r="Q499" s="82"/>
      <c r="R499" s="82"/>
      <c r="S499" s="82"/>
      <c r="T499" s="82"/>
      <c r="U499" s="82"/>
      <c r="V499" s="82"/>
      <c r="W499" s="82"/>
      <c r="X499" s="82"/>
      <c r="Y499" s="82"/>
      <c r="Z499" s="82"/>
      <c r="AA499" s="82"/>
    </row>
    <row r="500" spans="1:27" s="81" customFormat="1" x14ac:dyDescent="0.25">
      <c r="A500" s="79"/>
      <c r="B500" s="79"/>
      <c r="C500" s="79"/>
      <c r="D500" s="79"/>
      <c r="E500" s="79"/>
      <c r="F500" s="79"/>
      <c r="G500" s="79"/>
      <c r="H500" s="79"/>
      <c r="I500" s="79"/>
      <c r="J500" s="79"/>
      <c r="K500" s="80"/>
      <c r="P500" s="82"/>
      <c r="Q500" s="82"/>
      <c r="R500" s="82"/>
      <c r="S500" s="82"/>
      <c r="T500" s="82"/>
      <c r="U500" s="82"/>
      <c r="V500" s="82"/>
      <c r="W500" s="82"/>
      <c r="X500" s="82"/>
      <c r="Y500" s="82"/>
      <c r="Z500" s="82"/>
      <c r="AA500" s="82"/>
    </row>
    <row r="501" spans="1:27" s="81" customFormat="1" x14ac:dyDescent="0.25">
      <c r="A501" s="79"/>
      <c r="B501" s="79"/>
      <c r="C501" s="79"/>
      <c r="D501" s="79"/>
      <c r="E501" s="79"/>
      <c r="F501" s="79"/>
      <c r="G501" s="79"/>
      <c r="H501" s="79"/>
      <c r="I501" s="79"/>
      <c r="J501" s="79"/>
      <c r="K501" s="80"/>
      <c r="P501" s="82"/>
      <c r="Q501" s="82"/>
      <c r="R501" s="82"/>
      <c r="S501" s="82"/>
      <c r="T501" s="82"/>
      <c r="U501" s="82"/>
      <c r="V501" s="82"/>
      <c r="W501" s="82"/>
      <c r="X501" s="82"/>
      <c r="Y501" s="82"/>
      <c r="Z501" s="82"/>
      <c r="AA501" s="82"/>
    </row>
    <row r="502" spans="1:27" s="81" customFormat="1" x14ac:dyDescent="0.25">
      <c r="A502" s="79"/>
      <c r="B502" s="79"/>
      <c r="C502" s="79"/>
      <c r="D502" s="79"/>
      <c r="E502" s="79"/>
      <c r="F502" s="79"/>
      <c r="G502" s="79"/>
      <c r="H502" s="79"/>
      <c r="I502" s="79"/>
      <c r="J502" s="79"/>
      <c r="K502" s="80"/>
      <c r="P502" s="82"/>
      <c r="Q502" s="82"/>
      <c r="R502" s="82"/>
      <c r="S502" s="82"/>
      <c r="T502" s="82"/>
      <c r="U502" s="82"/>
      <c r="V502" s="82"/>
      <c r="W502" s="82"/>
      <c r="X502" s="82"/>
      <c r="Y502" s="82"/>
      <c r="Z502" s="82"/>
      <c r="AA502" s="82"/>
    </row>
    <row r="503" spans="1:27" s="81" customFormat="1" x14ac:dyDescent="0.25">
      <c r="A503" s="79"/>
      <c r="B503" s="79"/>
      <c r="C503" s="79"/>
      <c r="D503" s="79"/>
      <c r="E503" s="79"/>
      <c r="F503" s="79"/>
      <c r="G503" s="79"/>
      <c r="H503" s="79"/>
      <c r="I503" s="79"/>
      <c r="J503" s="79"/>
      <c r="K503" s="80"/>
      <c r="P503" s="82"/>
      <c r="Q503" s="82"/>
      <c r="R503" s="82"/>
      <c r="S503" s="82"/>
      <c r="T503" s="82"/>
      <c r="U503" s="82"/>
      <c r="V503" s="82"/>
      <c r="W503" s="82"/>
      <c r="X503" s="82"/>
      <c r="Y503" s="82"/>
      <c r="Z503" s="82"/>
      <c r="AA503" s="82"/>
    </row>
    <row r="504" spans="1:27" s="81" customFormat="1" x14ac:dyDescent="0.25">
      <c r="A504" s="79"/>
      <c r="B504" s="79"/>
      <c r="C504" s="79"/>
      <c r="D504" s="79"/>
      <c r="E504" s="79"/>
      <c r="F504" s="79"/>
      <c r="G504" s="79"/>
      <c r="H504" s="79"/>
      <c r="I504" s="79"/>
      <c r="J504" s="79"/>
      <c r="K504" s="80"/>
      <c r="P504" s="82"/>
      <c r="Q504" s="82"/>
      <c r="R504" s="82"/>
      <c r="S504" s="82"/>
      <c r="T504" s="82"/>
      <c r="U504" s="82"/>
      <c r="V504" s="82"/>
      <c r="W504" s="82"/>
      <c r="X504" s="82"/>
      <c r="Y504" s="82"/>
      <c r="Z504" s="82"/>
      <c r="AA504" s="82"/>
    </row>
    <row r="505" spans="1:27" s="81" customFormat="1" x14ac:dyDescent="0.25">
      <c r="A505" s="79"/>
      <c r="B505" s="79"/>
      <c r="C505" s="79"/>
      <c r="D505" s="79"/>
      <c r="E505" s="79"/>
      <c r="F505" s="79"/>
      <c r="G505" s="79"/>
      <c r="H505" s="79"/>
      <c r="I505" s="79"/>
      <c r="J505" s="79"/>
      <c r="K505" s="80"/>
      <c r="P505" s="82"/>
      <c r="Q505" s="82"/>
      <c r="R505" s="82"/>
      <c r="S505" s="82"/>
      <c r="T505" s="82"/>
      <c r="U505" s="82"/>
      <c r="V505" s="82"/>
      <c r="W505" s="82"/>
      <c r="X505" s="82"/>
      <c r="Y505" s="82"/>
      <c r="Z505" s="82"/>
      <c r="AA505" s="82"/>
    </row>
    <row r="506" spans="1:27" s="81" customFormat="1" x14ac:dyDescent="0.25">
      <c r="A506" s="79"/>
      <c r="B506" s="79"/>
      <c r="C506" s="79"/>
      <c r="D506" s="79"/>
      <c r="E506" s="79"/>
      <c r="F506" s="79"/>
      <c r="G506" s="79"/>
      <c r="H506" s="79"/>
      <c r="I506" s="79"/>
      <c r="J506" s="79"/>
      <c r="K506" s="80"/>
      <c r="P506" s="82"/>
      <c r="Q506" s="82"/>
      <c r="R506" s="82"/>
      <c r="S506" s="82"/>
      <c r="T506" s="82"/>
      <c r="U506" s="82"/>
      <c r="V506" s="82"/>
      <c r="W506" s="82"/>
      <c r="X506" s="82"/>
      <c r="Y506" s="82"/>
      <c r="Z506" s="82"/>
      <c r="AA506" s="82"/>
    </row>
    <row r="507" spans="1:27" s="81" customFormat="1" x14ac:dyDescent="0.25">
      <c r="A507" s="79"/>
      <c r="B507" s="79"/>
      <c r="C507" s="79"/>
      <c r="D507" s="79"/>
      <c r="E507" s="79"/>
      <c r="F507" s="79"/>
      <c r="G507" s="79"/>
      <c r="H507" s="79"/>
      <c r="I507" s="79"/>
      <c r="J507" s="79"/>
      <c r="K507" s="80"/>
      <c r="P507" s="82"/>
      <c r="Q507" s="82"/>
      <c r="R507" s="82"/>
      <c r="S507" s="82"/>
      <c r="T507" s="82"/>
      <c r="U507" s="82"/>
      <c r="V507" s="82"/>
      <c r="W507" s="82"/>
      <c r="X507" s="82"/>
      <c r="Y507" s="82"/>
      <c r="Z507" s="82"/>
      <c r="AA507" s="82"/>
    </row>
    <row r="508" spans="1:27" s="81" customFormat="1" x14ac:dyDescent="0.25">
      <c r="A508" s="79"/>
      <c r="B508" s="79"/>
      <c r="C508" s="79"/>
      <c r="D508" s="79"/>
      <c r="E508" s="79"/>
      <c r="F508" s="79"/>
      <c r="G508" s="79"/>
      <c r="H508" s="79"/>
      <c r="I508" s="79"/>
      <c r="J508" s="79"/>
      <c r="K508" s="80"/>
      <c r="P508" s="82"/>
      <c r="Q508" s="82"/>
      <c r="R508" s="82"/>
      <c r="S508" s="82"/>
      <c r="T508" s="82"/>
      <c r="U508" s="82"/>
      <c r="V508" s="82"/>
      <c r="W508" s="82"/>
      <c r="X508" s="82"/>
      <c r="Y508" s="82"/>
      <c r="Z508" s="82"/>
      <c r="AA508" s="82"/>
    </row>
    <row r="509" spans="1:27" s="81" customFormat="1" x14ac:dyDescent="0.25">
      <c r="A509" s="79"/>
      <c r="B509" s="79"/>
      <c r="C509" s="79"/>
      <c r="D509" s="79"/>
      <c r="E509" s="79"/>
      <c r="F509" s="79"/>
      <c r="G509" s="79"/>
      <c r="H509" s="79"/>
      <c r="I509" s="79"/>
      <c r="J509" s="79"/>
      <c r="K509" s="80"/>
      <c r="P509" s="82"/>
      <c r="Q509" s="82"/>
      <c r="R509" s="82"/>
      <c r="S509" s="82"/>
      <c r="T509" s="82"/>
      <c r="U509" s="82"/>
      <c r="V509" s="82"/>
      <c r="W509" s="82"/>
      <c r="X509" s="82"/>
      <c r="Y509" s="82"/>
      <c r="Z509" s="82"/>
      <c r="AA509" s="82"/>
    </row>
    <row r="510" spans="1:27" s="81" customFormat="1" x14ac:dyDescent="0.25">
      <c r="A510" s="79"/>
      <c r="B510" s="79"/>
      <c r="C510" s="79"/>
      <c r="D510" s="79"/>
      <c r="E510" s="79"/>
      <c r="F510" s="79"/>
      <c r="G510" s="79"/>
      <c r="H510" s="79"/>
      <c r="I510" s="79"/>
      <c r="J510" s="79"/>
      <c r="K510" s="80"/>
      <c r="P510" s="82"/>
      <c r="Q510" s="82"/>
      <c r="R510" s="82"/>
      <c r="S510" s="82"/>
      <c r="T510" s="82"/>
      <c r="U510" s="82"/>
      <c r="V510" s="82"/>
      <c r="W510" s="82"/>
      <c r="X510" s="82"/>
      <c r="Y510" s="82"/>
      <c r="Z510" s="82"/>
      <c r="AA510" s="82"/>
    </row>
    <row r="511" spans="1:27" s="81" customFormat="1" x14ac:dyDescent="0.25">
      <c r="A511" s="79"/>
      <c r="B511" s="79"/>
      <c r="C511" s="79"/>
      <c r="D511" s="79"/>
      <c r="E511" s="79"/>
      <c r="F511" s="79"/>
      <c r="G511" s="79"/>
      <c r="H511" s="79"/>
      <c r="I511" s="79"/>
      <c r="J511" s="79"/>
      <c r="K511" s="80"/>
      <c r="P511" s="82"/>
      <c r="Q511" s="82"/>
      <c r="R511" s="82"/>
      <c r="S511" s="82"/>
      <c r="T511" s="82"/>
      <c r="U511" s="82"/>
      <c r="V511" s="82"/>
      <c r="W511" s="82"/>
      <c r="X511" s="82"/>
      <c r="Y511" s="82"/>
      <c r="Z511" s="82"/>
      <c r="AA511" s="82"/>
    </row>
    <row r="512" spans="1:27" s="81" customFormat="1" x14ac:dyDescent="0.25">
      <c r="A512" s="79"/>
      <c r="B512" s="79"/>
      <c r="C512" s="79"/>
      <c r="D512" s="79"/>
      <c r="E512" s="79"/>
      <c r="F512" s="79"/>
      <c r="G512" s="79"/>
      <c r="H512" s="79"/>
      <c r="I512" s="79"/>
      <c r="J512" s="79"/>
      <c r="K512" s="80"/>
      <c r="P512" s="82"/>
      <c r="Q512" s="82"/>
      <c r="R512" s="82"/>
      <c r="S512" s="82"/>
      <c r="T512" s="82"/>
      <c r="U512" s="82"/>
      <c r="V512" s="82"/>
      <c r="W512" s="82"/>
      <c r="X512" s="82"/>
      <c r="Y512" s="82"/>
      <c r="Z512" s="82"/>
      <c r="AA512" s="82"/>
    </row>
    <row r="513" spans="1:27" s="81" customFormat="1" x14ac:dyDescent="0.25">
      <c r="A513" s="79"/>
      <c r="B513" s="79"/>
      <c r="C513" s="79"/>
      <c r="D513" s="79"/>
      <c r="E513" s="79"/>
      <c r="F513" s="79"/>
      <c r="G513" s="79"/>
      <c r="H513" s="79"/>
      <c r="I513" s="79"/>
      <c r="J513" s="79"/>
      <c r="K513" s="80"/>
      <c r="P513" s="82"/>
      <c r="Q513" s="82"/>
      <c r="R513" s="82"/>
      <c r="S513" s="82"/>
      <c r="T513" s="82"/>
      <c r="U513" s="82"/>
      <c r="V513" s="82"/>
      <c r="W513" s="82"/>
      <c r="X513" s="82"/>
      <c r="Y513" s="82"/>
      <c r="Z513" s="82"/>
      <c r="AA513" s="82"/>
    </row>
    <row r="514" spans="1:27" s="81" customFormat="1" x14ac:dyDescent="0.25">
      <c r="A514" s="79"/>
      <c r="B514" s="79"/>
      <c r="C514" s="79"/>
      <c r="D514" s="79"/>
      <c r="E514" s="79"/>
      <c r="F514" s="79"/>
      <c r="G514" s="79"/>
      <c r="H514" s="79"/>
      <c r="I514" s="79"/>
      <c r="J514" s="79"/>
      <c r="K514" s="80"/>
      <c r="P514" s="82"/>
      <c r="Q514" s="82"/>
      <c r="R514" s="82"/>
      <c r="S514" s="82"/>
      <c r="T514" s="82"/>
      <c r="U514" s="82"/>
      <c r="V514" s="82"/>
      <c r="W514" s="82"/>
      <c r="X514" s="82"/>
      <c r="Y514" s="82"/>
      <c r="Z514" s="82"/>
      <c r="AA514" s="82"/>
    </row>
    <row r="515" spans="1:27" s="81" customFormat="1" x14ac:dyDescent="0.25">
      <c r="A515" s="79"/>
      <c r="B515" s="79"/>
      <c r="C515" s="79"/>
      <c r="D515" s="79"/>
      <c r="E515" s="79"/>
      <c r="F515" s="79"/>
      <c r="G515" s="79"/>
      <c r="H515" s="79"/>
      <c r="I515" s="79"/>
      <c r="J515" s="79"/>
      <c r="K515" s="80"/>
      <c r="P515" s="82"/>
      <c r="Q515" s="82"/>
      <c r="R515" s="82"/>
      <c r="S515" s="82"/>
      <c r="T515" s="82"/>
      <c r="U515" s="82"/>
      <c r="V515" s="82"/>
      <c r="W515" s="82"/>
      <c r="X515" s="82"/>
      <c r="Y515" s="82"/>
      <c r="Z515" s="82"/>
      <c r="AA515" s="82"/>
    </row>
    <row r="516" spans="1:27" s="81" customFormat="1" x14ac:dyDescent="0.25">
      <c r="A516" s="79"/>
      <c r="B516" s="79"/>
      <c r="C516" s="79"/>
      <c r="D516" s="79"/>
      <c r="E516" s="79"/>
      <c r="F516" s="79"/>
      <c r="G516" s="79"/>
      <c r="H516" s="79"/>
      <c r="I516" s="79"/>
      <c r="J516" s="79"/>
      <c r="K516" s="80"/>
      <c r="P516" s="82"/>
      <c r="Q516" s="82"/>
      <c r="R516" s="82"/>
      <c r="S516" s="82"/>
      <c r="T516" s="82"/>
      <c r="U516" s="82"/>
      <c r="V516" s="82"/>
      <c r="W516" s="82"/>
      <c r="X516" s="82"/>
      <c r="Y516" s="82"/>
      <c r="Z516" s="82"/>
      <c r="AA516" s="82"/>
    </row>
    <row r="517" spans="1:27" s="81" customFormat="1" x14ac:dyDescent="0.25">
      <c r="A517" s="79"/>
      <c r="B517" s="79"/>
      <c r="C517" s="79"/>
      <c r="D517" s="79"/>
      <c r="E517" s="79"/>
      <c r="F517" s="79"/>
      <c r="G517" s="79"/>
      <c r="H517" s="79"/>
      <c r="I517" s="79"/>
      <c r="J517" s="79"/>
      <c r="K517" s="80"/>
      <c r="P517" s="82"/>
      <c r="Q517" s="82"/>
      <c r="R517" s="82"/>
      <c r="S517" s="82"/>
      <c r="T517" s="82"/>
      <c r="U517" s="82"/>
      <c r="V517" s="82"/>
      <c r="W517" s="82"/>
      <c r="X517" s="82"/>
      <c r="Y517" s="82"/>
      <c r="Z517" s="82"/>
      <c r="AA517" s="82"/>
    </row>
    <row r="518" spans="1:27" s="81" customFormat="1" x14ac:dyDescent="0.25">
      <c r="A518" s="79"/>
      <c r="B518" s="79"/>
      <c r="C518" s="79"/>
      <c r="D518" s="79"/>
      <c r="E518" s="79"/>
      <c r="F518" s="79"/>
      <c r="G518" s="79"/>
      <c r="H518" s="79"/>
      <c r="I518" s="79"/>
      <c r="J518" s="79"/>
      <c r="K518" s="80"/>
      <c r="P518" s="82"/>
      <c r="Q518" s="82"/>
      <c r="R518" s="82"/>
      <c r="S518" s="82"/>
      <c r="T518" s="82"/>
      <c r="U518" s="82"/>
      <c r="V518" s="82"/>
      <c r="W518" s="82"/>
      <c r="X518" s="82"/>
      <c r="Y518" s="82"/>
      <c r="Z518" s="82"/>
      <c r="AA518" s="82"/>
    </row>
    <row r="519" spans="1:27" s="81" customFormat="1" x14ac:dyDescent="0.25">
      <c r="A519" s="79"/>
      <c r="B519" s="79"/>
      <c r="C519" s="79"/>
      <c r="D519" s="79"/>
      <c r="E519" s="79"/>
      <c r="F519" s="79"/>
      <c r="G519" s="79"/>
      <c r="H519" s="79"/>
      <c r="I519" s="79"/>
      <c r="J519" s="79"/>
      <c r="K519" s="80"/>
      <c r="P519" s="82"/>
      <c r="Q519" s="82"/>
      <c r="R519" s="82"/>
      <c r="S519" s="82"/>
      <c r="T519" s="82"/>
      <c r="U519" s="82"/>
      <c r="V519" s="82"/>
      <c r="W519" s="82"/>
      <c r="X519" s="82"/>
      <c r="Y519" s="82"/>
      <c r="Z519" s="82"/>
      <c r="AA519" s="82"/>
    </row>
    <row r="520" spans="1:27" s="81" customFormat="1" x14ac:dyDescent="0.25">
      <c r="A520" s="79"/>
      <c r="B520" s="79"/>
      <c r="C520" s="79"/>
      <c r="D520" s="79"/>
      <c r="E520" s="79"/>
      <c r="F520" s="79"/>
      <c r="G520" s="79"/>
      <c r="H520" s="79"/>
      <c r="I520" s="79"/>
      <c r="J520" s="79"/>
      <c r="K520" s="80"/>
      <c r="P520" s="82"/>
      <c r="Q520" s="82"/>
      <c r="R520" s="82"/>
      <c r="S520" s="82"/>
      <c r="T520" s="82"/>
      <c r="U520" s="82"/>
      <c r="V520" s="82"/>
      <c r="W520" s="82"/>
      <c r="X520" s="82"/>
      <c r="Y520" s="82"/>
      <c r="Z520" s="82"/>
      <c r="AA520" s="82"/>
    </row>
    <row r="521" spans="1:27" s="81" customFormat="1" x14ac:dyDescent="0.25">
      <c r="A521" s="79"/>
      <c r="B521" s="79"/>
      <c r="C521" s="79"/>
      <c r="D521" s="79"/>
      <c r="E521" s="79"/>
      <c r="F521" s="79"/>
      <c r="G521" s="79"/>
      <c r="H521" s="79"/>
      <c r="I521" s="79"/>
      <c r="J521" s="79"/>
      <c r="K521" s="80"/>
      <c r="P521" s="82"/>
      <c r="Q521" s="82"/>
      <c r="R521" s="82"/>
      <c r="S521" s="82"/>
      <c r="T521" s="82"/>
      <c r="U521" s="82"/>
      <c r="V521" s="82"/>
      <c r="W521" s="82"/>
      <c r="X521" s="82"/>
      <c r="Y521" s="82"/>
      <c r="Z521" s="82"/>
      <c r="AA521" s="82"/>
    </row>
    <row r="522" spans="1:27" s="81" customFormat="1" x14ac:dyDescent="0.25">
      <c r="A522" s="79"/>
      <c r="B522" s="79"/>
      <c r="C522" s="79"/>
      <c r="D522" s="79"/>
      <c r="E522" s="79"/>
      <c r="F522" s="79"/>
      <c r="G522" s="79"/>
      <c r="H522" s="79"/>
      <c r="I522" s="79"/>
      <c r="J522" s="79"/>
      <c r="K522" s="80"/>
      <c r="P522" s="82"/>
      <c r="Q522" s="82"/>
      <c r="R522" s="82"/>
      <c r="S522" s="82"/>
      <c r="T522" s="82"/>
      <c r="U522" s="82"/>
      <c r="V522" s="82"/>
      <c r="W522" s="82"/>
      <c r="X522" s="82"/>
      <c r="Y522" s="82"/>
      <c r="Z522" s="82"/>
      <c r="AA522" s="82"/>
    </row>
    <row r="523" spans="1:27" s="81" customFormat="1" x14ac:dyDescent="0.25">
      <c r="A523" s="79"/>
      <c r="B523" s="79"/>
      <c r="C523" s="79"/>
      <c r="D523" s="79"/>
      <c r="E523" s="79"/>
      <c r="F523" s="79"/>
      <c r="G523" s="79"/>
      <c r="H523" s="79"/>
      <c r="I523" s="79"/>
      <c r="J523" s="79"/>
      <c r="K523" s="80"/>
      <c r="P523" s="82"/>
      <c r="Q523" s="82"/>
      <c r="R523" s="82"/>
      <c r="S523" s="82"/>
      <c r="T523" s="82"/>
      <c r="U523" s="82"/>
      <c r="V523" s="82"/>
      <c r="W523" s="82"/>
      <c r="X523" s="82"/>
      <c r="Y523" s="82"/>
      <c r="Z523" s="82"/>
      <c r="AA523" s="82"/>
    </row>
    <row r="524" spans="1:27" s="81" customFormat="1" x14ac:dyDescent="0.25">
      <c r="A524" s="79"/>
      <c r="B524" s="79"/>
      <c r="C524" s="79"/>
      <c r="D524" s="79"/>
      <c r="E524" s="79"/>
      <c r="F524" s="79"/>
      <c r="G524" s="79"/>
      <c r="H524" s="79"/>
      <c r="I524" s="79"/>
      <c r="J524" s="79"/>
      <c r="K524" s="80"/>
      <c r="P524" s="82"/>
      <c r="Q524" s="82"/>
      <c r="R524" s="82"/>
      <c r="S524" s="82"/>
      <c r="T524" s="82"/>
      <c r="U524" s="82"/>
      <c r="V524" s="82"/>
      <c r="W524" s="82"/>
      <c r="X524" s="82"/>
      <c r="Y524" s="82"/>
      <c r="Z524" s="82"/>
      <c r="AA524" s="82"/>
    </row>
    <row r="525" spans="1:27" s="81" customFormat="1" x14ac:dyDescent="0.25">
      <c r="A525" s="79"/>
      <c r="B525" s="79"/>
      <c r="C525" s="79"/>
      <c r="D525" s="79"/>
      <c r="E525" s="79"/>
      <c r="F525" s="79"/>
      <c r="G525" s="79"/>
      <c r="H525" s="79"/>
      <c r="I525" s="79"/>
      <c r="J525" s="79"/>
      <c r="K525" s="80"/>
      <c r="P525" s="82"/>
      <c r="Q525" s="82"/>
      <c r="R525" s="82"/>
      <c r="S525" s="82"/>
      <c r="T525" s="82"/>
      <c r="U525" s="82"/>
      <c r="V525" s="82"/>
      <c r="W525" s="82"/>
      <c r="X525" s="82"/>
      <c r="Y525" s="82"/>
      <c r="Z525" s="82"/>
      <c r="AA525" s="82"/>
    </row>
    <row r="526" spans="1:27" s="81" customFormat="1" x14ac:dyDescent="0.25">
      <c r="A526" s="79"/>
      <c r="B526" s="79"/>
      <c r="C526" s="79"/>
      <c r="D526" s="79"/>
      <c r="E526" s="79"/>
      <c r="F526" s="79"/>
      <c r="G526" s="79"/>
      <c r="H526" s="79"/>
      <c r="I526" s="79"/>
      <c r="J526" s="79"/>
      <c r="K526" s="80"/>
      <c r="P526" s="82"/>
      <c r="Q526" s="82"/>
      <c r="R526" s="82"/>
      <c r="S526" s="82"/>
      <c r="T526" s="82"/>
      <c r="U526" s="82"/>
      <c r="V526" s="82"/>
      <c r="W526" s="82"/>
      <c r="X526" s="82"/>
      <c r="Y526" s="82"/>
      <c r="Z526" s="82"/>
      <c r="AA526" s="82"/>
    </row>
    <row r="527" spans="1:27" s="81" customFormat="1" x14ac:dyDescent="0.25">
      <c r="A527" s="79"/>
      <c r="B527" s="79"/>
      <c r="C527" s="79"/>
      <c r="D527" s="79"/>
      <c r="E527" s="79"/>
      <c r="F527" s="79"/>
      <c r="G527" s="79"/>
      <c r="H527" s="79"/>
      <c r="I527" s="79"/>
      <c r="J527" s="79"/>
      <c r="K527" s="80"/>
      <c r="P527" s="82"/>
      <c r="Q527" s="82"/>
      <c r="R527" s="82"/>
      <c r="S527" s="82"/>
      <c r="T527" s="82"/>
      <c r="U527" s="82"/>
      <c r="V527" s="82"/>
      <c r="W527" s="82"/>
      <c r="X527" s="82"/>
      <c r="Y527" s="82"/>
      <c r="Z527" s="82"/>
      <c r="AA527" s="82"/>
    </row>
    <row r="528" spans="1:27" s="81" customFormat="1" x14ac:dyDescent="0.25">
      <c r="A528" s="79"/>
      <c r="B528" s="79"/>
      <c r="C528" s="79"/>
      <c r="D528" s="79"/>
      <c r="E528" s="79"/>
      <c r="F528" s="79"/>
      <c r="G528" s="79"/>
      <c r="H528" s="79"/>
      <c r="I528" s="79"/>
      <c r="J528" s="79"/>
      <c r="K528" s="80"/>
      <c r="P528" s="82"/>
      <c r="Q528" s="82"/>
      <c r="R528" s="82"/>
      <c r="S528" s="82"/>
      <c r="T528" s="82"/>
      <c r="U528" s="82"/>
      <c r="V528" s="82"/>
      <c r="W528" s="82"/>
      <c r="X528" s="82"/>
      <c r="Y528" s="82"/>
      <c r="Z528" s="82"/>
      <c r="AA528" s="82"/>
    </row>
    <row r="529" spans="1:27" s="81" customFormat="1" x14ac:dyDescent="0.25">
      <c r="A529" s="79"/>
      <c r="B529" s="79"/>
      <c r="C529" s="79"/>
      <c r="D529" s="79"/>
      <c r="E529" s="79"/>
      <c r="F529" s="79"/>
      <c r="G529" s="79"/>
      <c r="H529" s="79"/>
      <c r="I529" s="79"/>
      <c r="J529" s="79"/>
      <c r="K529" s="80"/>
      <c r="P529" s="82"/>
      <c r="Q529" s="82"/>
      <c r="R529" s="82"/>
      <c r="S529" s="82"/>
      <c r="T529" s="82"/>
      <c r="U529" s="82"/>
      <c r="V529" s="82"/>
      <c r="W529" s="82"/>
      <c r="X529" s="82"/>
      <c r="Y529" s="82"/>
      <c r="Z529" s="82"/>
      <c r="AA529" s="82"/>
    </row>
    <row r="530" spans="1:27" s="81" customFormat="1" x14ac:dyDescent="0.25">
      <c r="A530" s="79"/>
      <c r="B530" s="79"/>
      <c r="C530" s="79"/>
      <c r="D530" s="79"/>
      <c r="E530" s="79"/>
      <c r="F530" s="79"/>
      <c r="G530" s="79"/>
      <c r="H530" s="79"/>
      <c r="I530" s="79"/>
      <c r="J530" s="79"/>
      <c r="K530" s="80"/>
      <c r="P530" s="82"/>
      <c r="Q530" s="82"/>
      <c r="R530" s="82"/>
      <c r="S530" s="82"/>
      <c r="T530" s="82"/>
      <c r="U530" s="82"/>
      <c r="V530" s="82"/>
      <c r="W530" s="82"/>
      <c r="X530" s="82"/>
      <c r="Y530" s="82"/>
      <c r="Z530" s="82"/>
      <c r="AA530" s="82"/>
    </row>
    <row r="531" spans="1:27" s="81" customFormat="1" x14ac:dyDescent="0.25">
      <c r="A531" s="79"/>
      <c r="B531" s="79"/>
      <c r="C531" s="79"/>
      <c r="D531" s="79"/>
      <c r="E531" s="79"/>
      <c r="F531" s="79"/>
      <c r="G531" s="79"/>
      <c r="H531" s="79"/>
      <c r="I531" s="79"/>
      <c r="J531" s="79"/>
      <c r="K531" s="80"/>
      <c r="P531" s="82"/>
      <c r="Q531" s="82"/>
      <c r="R531" s="82"/>
      <c r="S531" s="82"/>
      <c r="T531" s="82"/>
      <c r="U531" s="82"/>
      <c r="V531" s="82"/>
      <c r="W531" s="82"/>
      <c r="X531" s="82"/>
      <c r="Y531" s="82"/>
      <c r="Z531" s="82"/>
      <c r="AA531" s="82"/>
    </row>
    <row r="532" spans="1:27" s="81" customFormat="1" x14ac:dyDescent="0.25">
      <c r="A532" s="79"/>
      <c r="B532" s="79"/>
      <c r="C532" s="79"/>
      <c r="D532" s="79"/>
      <c r="E532" s="79"/>
      <c r="F532" s="79"/>
      <c r="G532" s="79"/>
      <c r="H532" s="79"/>
      <c r="I532" s="79"/>
      <c r="J532" s="79"/>
      <c r="K532" s="80"/>
      <c r="P532" s="82"/>
      <c r="Q532" s="82"/>
      <c r="R532" s="82"/>
      <c r="S532" s="82"/>
      <c r="T532" s="82"/>
      <c r="U532" s="82"/>
      <c r="V532" s="82"/>
      <c r="W532" s="82"/>
      <c r="X532" s="82"/>
      <c r="Y532" s="82"/>
      <c r="Z532" s="82"/>
      <c r="AA532" s="82"/>
    </row>
    <row r="533" spans="1:27" s="81" customFormat="1" x14ac:dyDescent="0.25">
      <c r="A533" s="79"/>
      <c r="B533" s="79"/>
      <c r="C533" s="79"/>
      <c r="D533" s="79"/>
      <c r="E533" s="79"/>
      <c r="F533" s="79"/>
      <c r="G533" s="79"/>
      <c r="H533" s="79"/>
      <c r="I533" s="79"/>
      <c r="J533" s="79"/>
      <c r="K533" s="80"/>
      <c r="P533" s="82"/>
      <c r="Q533" s="82"/>
      <c r="R533" s="82"/>
      <c r="S533" s="82"/>
      <c r="T533" s="82"/>
      <c r="U533" s="82"/>
      <c r="V533" s="82"/>
      <c r="W533" s="82"/>
      <c r="X533" s="82"/>
      <c r="Y533" s="82"/>
      <c r="Z533" s="82"/>
      <c r="AA533" s="82"/>
    </row>
    <row r="534" spans="1:27" s="81" customFormat="1" x14ac:dyDescent="0.25">
      <c r="A534" s="79"/>
      <c r="B534" s="79"/>
      <c r="C534" s="79"/>
      <c r="D534" s="79"/>
      <c r="E534" s="79"/>
      <c r="F534" s="79"/>
      <c r="G534" s="79"/>
      <c r="H534" s="79"/>
      <c r="I534" s="79"/>
      <c r="J534" s="79"/>
      <c r="K534" s="80"/>
      <c r="P534" s="82"/>
      <c r="Q534" s="82"/>
      <c r="R534" s="82"/>
      <c r="S534" s="82"/>
      <c r="T534" s="82"/>
      <c r="U534" s="82"/>
      <c r="V534" s="82"/>
      <c r="W534" s="82"/>
      <c r="X534" s="82"/>
      <c r="Y534" s="82"/>
      <c r="Z534" s="82"/>
      <c r="AA534" s="82"/>
    </row>
    <row r="535" spans="1:27" s="81" customFormat="1" x14ac:dyDescent="0.25">
      <c r="A535" s="79"/>
      <c r="B535" s="79"/>
      <c r="C535" s="79"/>
      <c r="D535" s="79"/>
      <c r="E535" s="79"/>
      <c r="F535" s="79"/>
      <c r="G535" s="79"/>
      <c r="H535" s="79"/>
      <c r="I535" s="79"/>
      <c r="J535" s="79"/>
      <c r="K535" s="80"/>
      <c r="P535" s="82"/>
      <c r="Q535" s="82"/>
      <c r="R535" s="82"/>
      <c r="S535" s="82"/>
      <c r="T535" s="82"/>
      <c r="U535" s="82"/>
      <c r="V535" s="82"/>
      <c r="W535" s="82"/>
      <c r="X535" s="82"/>
      <c r="Y535" s="82"/>
      <c r="Z535" s="82"/>
      <c r="AA535" s="82"/>
    </row>
    <row r="536" spans="1:27" s="81" customFormat="1" x14ac:dyDescent="0.25">
      <c r="A536" s="79"/>
      <c r="B536" s="79"/>
      <c r="C536" s="79"/>
      <c r="D536" s="79"/>
      <c r="E536" s="79"/>
      <c r="F536" s="79"/>
      <c r="G536" s="79"/>
      <c r="H536" s="79"/>
      <c r="I536" s="79"/>
      <c r="J536" s="79"/>
      <c r="K536" s="80"/>
      <c r="P536" s="82"/>
      <c r="Q536" s="82"/>
      <c r="R536" s="82"/>
      <c r="S536" s="82"/>
      <c r="T536" s="82"/>
      <c r="U536" s="82"/>
      <c r="V536" s="82"/>
      <c r="W536" s="82"/>
      <c r="X536" s="82"/>
      <c r="Y536" s="82"/>
      <c r="Z536" s="82"/>
      <c r="AA536" s="82"/>
    </row>
    <row r="537" spans="1:27" s="81" customFormat="1" x14ac:dyDescent="0.25">
      <c r="A537" s="79"/>
      <c r="B537" s="79"/>
      <c r="C537" s="79"/>
      <c r="D537" s="79"/>
      <c r="E537" s="79"/>
      <c r="F537" s="79"/>
      <c r="G537" s="79"/>
      <c r="H537" s="79"/>
      <c r="I537" s="79"/>
      <c r="J537" s="79"/>
      <c r="K537" s="80"/>
      <c r="P537" s="82"/>
      <c r="Q537" s="82"/>
      <c r="R537" s="82"/>
      <c r="S537" s="82"/>
      <c r="T537" s="82"/>
      <c r="U537" s="82"/>
      <c r="V537" s="82"/>
      <c r="W537" s="82"/>
      <c r="X537" s="82"/>
      <c r="Y537" s="82"/>
      <c r="Z537" s="82"/>
      <c r="AA537" s="82"/>
    </row>
    <row r="538" spans="1:27" s="81" customFormat="1" x14ac:dyDescent="0.25">
      <c r="A538" s="79"/>
      <c r="B538" s="79"/>
      <c r="C538" s="79"/>
      <c r="D538" s="79"/>
      <c r="E538" s="79"/>
      <c r="F538" s="79"/>
      <c r="G538" s="79"/>
      <c r="H538" s="79"/>
      <c r="I538" s="79"/>
      <c r="J538" s="79"/>
      <c r="K538" s="80"/>
      <c r="P538" s="82"/>
      <c r="Q538" s="82"/>
      <c r="R538" s="82"/>
      <c r="S538" s="82"/>
      <c r="T538" s="82"/>
      <c r="U538" s="82"/>
      <c r="V538" s="82"/>
      <c r="W538" s="82"/>
      <c r="X538" s="82"/>
      <c r="Y538" s="82"/>
      <c r="Z538" s="82"/>
      <c r="AA538" s="82"/>
    </row>
    <row r="539" spans="1:27" s="81" customFormat="1" x14ac:dyDescent="0.25">
      <c r="A539" s="79"/>
      <c r="B539" s="79"/>
      <c r="C539" s="79"/>
      <c r="D539" s="79"/>
      <c r="E539" s="79"/>
      <c r="F539" s="79"/>
      <c r="G539" s="79"/>
      <c r="H539" s="79"/>
      <c r="I539" s="79"/>
      <c r="J539" s="79"/>
      <c r="K539" s="80"/>
      <c r="P539" s="82"/>
      <c r="Q539" s="82"/>
      <c r="R539" s="82"/>
      <c r="S539" s="82"/>
      <c r="T539" s="82"/>
      <c r="U539" s="82"/>
      <c r="V539" s="82"/>
      <c r="W539" s="82"/>
      <c r="X539" s="82"/>
      <c r="Y539" s="82"/>
      <c r="Z539" s="82"/>
      <c r="AA539" s="82"/>
    </row>
    <row r="540" spans="1:27" s="81" customFormat="1" x14ac:dyDescent="0.25">
      <c r="A540" s="79"/>
      <c r="B540" s="79"/>
      <c r="C540" s="79"/>
      <c r="D540" s="79"/>
      <c r="E540" s="79"/>
      <c r="F540" s="79"/>
      <c r="G540" s="79"/>
      <c r="H540" s="79"/>
      <c r="I540" s="79"/>
      <c r="J540" s="79"/>
      <c r="K540" s="80"/>
      <c r="P540" s="82"/>
      <c r="Q540" s="82"/>
      <c r="R540" s="82"/>
      <c r="S540" s="82"/>
      <c r="T540" s="82"/>
      <c r="U540" s="82"/>
      <c r="V540" s="82"/>
      <c r="W540" s="82"/>
      <c r="X540" s="82"/>
      <c r="Y540" s="82"/>
      <c r="Z540" s="82"/>
      <c r="AA540" s="82"/>
    </row>
    <row r="541" spans="1:27" s="81" customFormat="1" x14ac:dyDescent="0.25">
      <c r="A541" s="79"/>
      <c r="B541" s="79"/>
      <c r="C541" s="79"/>
      <c r="D541" s="79"/>
      <c r="E541" s="79"/>
      <c r="F541" s="79"/>
      <c r="G541" s="79"/>
      <c r="H541" s="79"/>
      <c r="I541" s="79"/>
      <c r="J541" s="79"/>
      <c r="K541" s="80"/>
      <c r="P541" s="82"/>
      <c r="Q541" s="82"/>
      <c r="R541" s="82"/>
      <c r="S541" s="82"/>
      <c r="T541" s="82"/>
      <c r="U541" s="82"/>
      <c r="V541" s="82"/>
      <c r="W541" s="82"/>
      <c r="X541" s="82"/>
      <c r="Y541" s="82"/>
      <c r="Z541" s="82"/>
      <c r="AA541" s="82"/>
    </row>
    <row r="542" spans="1:27" s="81" customFormat="1" x14ac:dyDescent="0.25">
      <c r="A542" s="79"/>
      <c r="B542" s="79"/>
      <c r="C542" s="79"/>
      <c r="D542" s="79"/>
      <c r="E542" s="79"/>
      <c r="F542" s="79"/>
      <c r="G542" s="79"/>
      <c r="H542" s="79"/>
      <c r="I542" s="79"/>
      <c r="J542" s="79"/>
      <c r="K542" s="80"/>
      <c r="P542" s="82"/>
      <c r="Q542" s="82"/>
      <c r="R542" s="82"/>
      <c r="S542" s="82"/>
      <c r="T542" s="82"/>
      <c r="U542" s="82"/>
      <c r="V542" s="82"/>
      <c r="W542" s="82"/>
      <c r="X542" s="82"/>
      <c r="Y542" s="82"/>
      <c r="Z542" s="82"/>
      <c r="AA542" s="82"/>
    </row>
    <row r="543" spans="1:27" s="81" customFormat="1" x14ac:dyDescent="0.25">
      <c r="A543" s="79"/>
      <c r="B543" s="79"/>
      <c r="C543" s="79"/>
      <c r="D543" s="79"/>
      <c r="E543" s="79"/>
      <c r="F543" s="79"/>
      <c r="G543" s="79"/>
      <c r="H543" s="79"/>
      <c r="I543" s="79"/>
      <c r="J543" s="79"/>
      <c r="K543" s="80"/>
      <c r="P543" s="82"/>
      <c r="Q543" s="82"/>
      <c r="R543" s="82"/>
      <c r="S543" s="82"/>
      <c r="T543" s="82"/>
      <c r="U543" s="82"/>
      <c r="V543" s="82"/>
      <c r="W543" s="82"/>
      <c r="X543" s="82"/>
      <c r="Y543" s="82"/>
      <c r="Z543" s="82"/>
      <c r="AA543" s="82"/>
    </row>
    <row r="544" spans="1:27" s="81" customFormat="1" x14ac:dyDescent="0.25">
      <c r="A544" s="79"/>
      <c r="B544" s="79"/>
      <c r="C544" s="79"/>
      <c r="D544" s="79"/>
      <c r="E544" s="79"/>
      <c r="F544" s="79"/>
      <c r="G544" s="79"/>
      <c r="H544" s="79"/>
      <c r="I544" s="79"/>
      <c r="J544" s="79"/>
      <c r="K544" s="80"/>
      <c r="P544" s="82"/>
      <c r="Q544" s="82"/>
      <c r="R544" s="82"/>
      <c r="S544" s="82"/>
      <c r="T544" s="82"/>
      <c r="U544" s="82"/>
      <c r="V544" s="82"/>
      <c r="W544" s="82"/>
      <c r="X544" s="82"/>
      <c r="Y544" s="82"/>
      <c r="Z544" s="82"/>
      <c r="AA544" s="82"/>
    </row>
    <row r="545" spans="1:27" s="81" customFormat="1" x14ac:dyDescent="0.25">
      <c r="A545" s="79"/>
      <c r="B545" s="79"/>
      <c r="C545" s="79"/>
      <c r="D545" s="79"/>
      <c r="E545" s="79"/>
      <c r="F545" s="79"/>
      <c r="G545" s="79"/>
      <c r="H545" s="79"/>
      <c r="I545" s="79"/>
      <c r="J545" s="79"/>
      <c r="K545" s="80"/>
      <c r="P545" s="82"/>
      <c r="Q545" s="82"/>
      <c r="R545" s="82"/>
      <c r="S545" s="82"/>
      <c r="T545" s="82"/>
      <c r="U545" s="82"/>
      <c r="V545" s="82"/>
      <c r="W545" s="82"/>
      <c r="X545" s="82"/>
      <c r="Y545" s="82"/>
      <c r="Z545" s="82"/>
      <c r="AA545" s="82"/>
    </row>
    <row r="546" spans="1:27" s="81" customFormat="1" x14ac:dyDescent="0.25">
      <c r="A546" s="79"/>
      <c r="B546" s="79"/>
      <c r="C546" s="79"/>
      <c r="D546" s="79"/>
      <c r="E546" s="79"/>
      <c r="F546" s="79"/>
      <c r="G546" s="79"/>
      <c r="H546" s="79"/>
      <c r="I546" s="79"/>
      <c r="J546" s="79"/>
      <c r="K546" s="80"/>
      <c r="P546" s="82"/>
      <c r="Q546" s="82"/>
      <c r="R546" s="82"/>
      <c r="S546" s="82"/>
      <c r="T546" s="82"/>
      <c r="U546" s="82"/>
      <c r="V546" s="82"/>
      <c r="W546" s="82"/>
      <c r="X546" s="82"/>
      <c r="Y546" s="82"/>
      <c r="Z546" s="82"/>
      <c r="AA546" s="82"/>
    </row>
    <row r="547" spans="1:27" s="81" customFormat="1" x14ac:dyDescent="0.25">
      <c r="A547" s="79"/>
      <c r="B547" s="79"/>
      <c r="C547" s="79"/>
      <c r="D547" s="79"/>
      <c r="E547" s="79"/>
      <c r="F547" s="79"/>
      <c r="G547" s="79"/>
      <c r="H547" s="79"/>
      <c r="I547" s="79"/>
      <c r="J547" s="79"/>
      <c r="K547" s="80"/>
      <c r="P547" s="82"/>
      <c r="Q547" s="82"/>
      <c r="R547" s="82"/>
      <c r="S547" s="82"/>
      <c r="T547" s="82"/>
      <c r="U547" s="82"/>
      <c r="V547" s="82"/>
      <c r="W547" s="82"/>
      <c r="X547" s="82"/>
      <c r="Y547" s="82"/>
      <c r="Z547" s="82"/>
      <c r="AA547" s="82"/>
    </row>
    <row r="548" spans="1:27" s="81" customFormat="1" x14ac:dyDescent="0.25">
      <c r="A548" s="79"/>
      <c r="B548" s="79"/>
      <c r="C548" s="79"/>
      <c r="D548" s="79"/>
      <c r="E548" s="79"/>
      <c r="F548" s="79"/>
      <c r="G548" s="79"/>
      <c r="H548" s="79"/>
      <c r="I548" s="79"/>
      <c r="J548" s="79"/>
      <c r="K548" s="80"/>
      <c r="P548" s="82"/>
      <c r="Q548" s="82"/>
      <c r="R548" s="82"/>
      <c r="S548" s="82"/>
      <c r="T548" s="82"/>
      <c r="U548" s="82"/>
      <c r="V548" s="82"/>
      <c r="W548" s="82"/>
      <c r="X548" s="82"/>
      <c r="Y548" s="82"/>
      <c r="Z548" s="82"/>
      <c r="AA548" s="82"/>
    </row>
    <row r="549" spans="1:27" s="81" customFormat="1" x14ac:dyDescent="0.25">
      <c r="A549" s="79"/>
      <c r="B549" s="79"/>
      <c r="C549" s="79"/>
      <c r="D549" s="79"/>
      <c r="E549" s="79"/>
      <c r="F549" s="79"/>
      <c r="G549" s="79"/>
      <c r="H549" s="79"/>
      <c r="I549" s="79"/>
      <c r="J549" s="79"/>
      <c r="K549" s="80"/>
      <c r="P549" s="82"/>
      <c r="Q549" s="82"/>
      <c r="R549" s="82"/>
      <c r="S549" s="82"/>
      <c r="T549" s="82"/>
      <c r="U549" s="82"/>
      <c r="V549" s="82"/>
      <c r="W549" s="82"/>
      <c r="X549" s="82"/>
      <c r="Y549" s="82"/>
      <c r="Z549" s="82"/>
      <c r="AA549" s="82"/>
    </row>
    <row r="550" spans="1:27" s="81" customFormat="1" x14ac:dyDescent="0.25">
      <c r="A550" s="79"/>
      <c r="B550" s="79"/>
      <c r="C550" s="79"/>
      <c r="D550" s="79"/>
      <c r="E550" s="79"/>
      <c r="F550" s="79"/>
      <c r="G550" s="79"/>
      <c r="H550" s="79"/>
      <c r="I550" s="79"/>
      <c r="J550" s="79"/>
      <c r="K550" s="80"/>
      <c r="P550" s="82"/>
      <c r="Q550" s="82"/>
      <c r="R550" s="82"/>
      <c r="S550" s="82"/>
      <c r="T550" s="82"/>
      <c r="U550" s="82"/>
      <c r="V550" s="82"/>
      <c r="W550" s="82"/>
      <c r="X550" s="82"/>
      <c r="Y550" s="82"/>
      <c r="Z550" s="82"/>
      <c r="AA550" s="82"/>
    </row>
    <row r="551" spans="1:27" s="81" customFormat="1" x14ac:dyDescent="0.25">
      <c r="A551" s="79"/>
      <c r="B551" s="79"/>
      <c r="C551" s="79"/>
      <c r="D551" s="79"/>
      <c r="E551" s="79"/>
      <c r="F551" s="79"/>
      <c r="G551" s="79"/>
      <c r="H551" s="79"/>
      <c r="I551" s="79"/>
      <c r="J551" s="79"/>
      <c r="K551" s="80"/>
      <c r="P551" s="82"/>
      <c r="Q551" s="82"/>
      <c r="R551" s="82"/>
      <c r="S551" s="82"/>
      <c r="T551" s="82"/>
      <c r="U551" s="82"/>
      <c r="V551" s="82"/>
      <c r="W551" s="82"/>
      <c r="X551" s="82"/>
      <c r="Y551" s="82"/>
      <c r="Z551" s="82"/>
      <c r="AA551" s="82"/>
    </row>
    <row r="552" spans="1:27" s="81" customFormat="1" x14ac:dyDescent="0.25">
      <c r="A552" s="79"/>
      <c r="B552" s="79"/>
      <c r="C552" s="79"/>
      <c r="D552" s="79"/>
      <c r="E552" s="79"/>
      <c r="F552" s="79"/>
      <c r="G552" s="79"/>
      <c r="H552" s="79"/>
      <c r="I552" s="79"/>
      <c r="J552" s="79"/>
      <c r="K552" s="80"/>
      <c r="P552" s="82"/>
      <c r="Q552" s="82"/>
      <c r="R552" s="82"/>
      <c r="S552" s="82"/>
      <c r="T552" s="82"/>
      <c r="U552" s="82"/>
      <c r="V552" s="82"/>
      <c r="W552" s="82"/>
      <c r="X552" s="82"/>
      <c r="Y552" s="82"/>
      <c r="Z552" s="82"/>
      <c r="AA552" s="82"/>
    </row>
    <row r="553" spans="1:27" s="81" customFormat="1" x14ac:dyDescent="0.25">
      <c r="A553" s="79"/>
      <c r="B553" s="79"/>
      <c r="C553" s="79"/>
      <c r="D553" s="79"/>
      <c r="E553" s="79"/>
      <c r="F553" s="79"/>
      <c r="G553" s="79"/>
      <c r="H553" s="79"/>
      <c r="I553" s="79"/>
      <c r="J553" s="79"/>
      <c r="K553" s="80"/>
      <c r="P553" s="82"/>
      <c r="Q553" s="82"/>
      <c r="R553" s="82"/>
      <c r="S553" s="82"/>
      <c r="T553" s="82"/>
      <c r="U553" s="82"/>
      <c r="V553" s="82"/>
      <c r="W553" s="82"/>
      <c r="X553" s="82"/>
      <c r="Y553" s="82"/>
      <c r="Z553" s="82"/>
      <c r="AA553" s="82"/>
    </row>
    <row r="554" spans="1:27" s="81" customFormat="1" x14ac:dyDescent="0.25">
      <c r="A554" s="79"/>
      <c r="B554" s="79"/>
      <c r="C554" s="79"/>
      <c r="D554" s="79"/>
      <c r="E554" s="79"/>
      <c r="F554" s="79"/>
      <c r="G554" s="79"/>
      <c r="H554" s="79"/>
      <c r="I554" s="79"/>
      <c r="J554" s="79"/>
      <c r="K554" s="80"/>
      <c r="P554" s="82"/>
      <c r="Q554" s="82"/>
      <c r="R554" s="82"/>
      <c r="S554" s="82"/>
      <c r="T554" s="82"/>
      <c r="U554" s="82"/>
      <c r="V554" s="82"/>
      <c r="W554" s="82"/>
      <c r="X554" s="82"/>
      <c r="Y554" s="82"/>
      <c r="Z554" s="82"/>
      <c r="AA554" s="82"/>
    </row>
    <row r="555" spans="1:27" s="81" customFormat="1" x14ac:dyDescent="0.25">
      <c r="A555" s="79"/>
      <c r="B555" s="79"/>
      <c r="C555" s="79"/>
      <c r="D555" s="79"/>
      <c r="E555" s="79"/>
      <c r="F555" s="79"/>
      <c r="G555" s="79"/>
      <c r="H555" s="79"/>
      <c r="I555" s="79"/>
      <c r="J555" s="79"/>
      <c r="K555" s="80"/>
      <c r="P555" s="82"/>
      <c r="Q555" s="82"/>
      <c r="R555" s="82"/>
      <c r="S555" s="82"/>
      <c r="T555" s="82"/>
      <c r="U555" s="82"/>
      <c r="V555" s="82"/>
      <c r="W555" s="82"/>
      <c r="X555" s="82"/>
      <c r="Y555" s="82"/>
      <c r="Z555" s="82"/>
      <c r="AA555" s="82"/>
    </row>
    <row r="556" spans="1:27" s="81" customFormat="1" x14ac:dyDescent="0.25">
      <c r="A556" s="79"/>
      <c r="B556" s="79"/>
      <c r="C556" s="79"/>
      <c r="D556" s="79"/>
      <c r="E556" s="79"/>
      <c r="F556" s="79"/>
      <c r="G556" s="79"/>
      <c r="H556" s="79"/>
      <c r="I556" s="79"/>
      <c r="J556" s="79"/>
      <c r="K556" s="80"/>
      <c r="P556" s="82"/>
      <c r="Q556" s="82"/>
      <c r="R556" s="82"/>
      <c r="S556" s="82"/>
      <c r="T556" s="82"/>
      <c r="U556" s="82"/>
      <c r="V556" s="82"/>
      <c r="W556" s="82"/>
      <c r="X556" s="82"/>
      <c r="Y556" s="82"/>
      <c r="Z556" s="82"/>
      <c r="AA556" s="82"/>
    </row>
    <row r="557" spans="1:27" s="81" customFormat="1" x14ac:dyDescent="0.25">
      <c r="A557" s="79"/>
      <c r="B557" s="79"/>
      <c r="C557" s="79"/>
      <c r="D557" s="79"/>
      <c r="E557" s="79"/>
      <c r="F557" s="79"/>
      <c r="G557" s="79"/>
      <c r="H557" s="79"/>
      <c r="I557" s="79"/>
      <c r="J557" s="79"/>
      <c r="K557" s="80"/>
      <c r="P557" s="82"/>
      <c r="Q557" s="82"/>
      <c r="R557" s="82"/>
      <c r="S557" s="82"/>
      <c r="T557" s="82"/>
      <c r="U557" s="82"/>
      <c r="V557" s="82"/>
      <c r="W557" s="82"/>
      <c r="X557" s="82"/>
      <c r="Y557" s="82"/>
      <c r="Z557" s="82"/>
      <c r="AA557" s="82"/>
    </row>
    <row r="558" spans="1:27" s="81" customFormat="1" x14ac:dyDescent="0.25">
      <c r="A558" s="79"/>
      <c r="B558" s="79"/>
      <c r="C558" s="79"/>
      <c r="D558" s="79"/>
      <c r="E558" s="79"/>
      <c r="F558" s="79"/>
      <c r="G558" s="79"/>
      <c r="H558" s="79"/>
      <c r="I558" s="79"/>
      <c r="J558" s="79"/>
      <c r="K558" s="80"/>
      <c r="P558" s="82"/>
      <c r="Q558" s="82"/>
      <c r="R558" s="82"/>
      <c r="S558" s="82"/>
      <c r="T558" s="82"/>
      <c r="U558" s="82"/>
      <c r="V558" s="82"/>
      <c r="W558" s="82"/>
      <c r="X558" s="82"/>
      <c r="Y558" s="82"/>
      <c r="Z558" s="82"/>
      <c r="AA558" s="82"/>
    </row>
    <row r="559" spans="1:27" s="81" customFormat="1" x14ac:dyDescent="0.25">
      <c r="A559" s="79"/>
      <c r="B559" s="79"/>
      <c r="C559" s="79"/>
      <c r="D559" s="79"/>
      <c r="E559" s="79"/>
      <c r="F559" s="79"/>
      <c r="G559" s="79"/>
      <c r="H559" s="79"/>
      <c r="I559" s="79"/>
      <c r="J559" s="79"/>
      <c r="K559" s="80"/>
      <c r="P559" s="82"/>
      <c r="Q559" s="82"/>
      <c r="R559" s="82"/>
      <c r="S559" s="82"/>
      <c r="T559" s="82"/>
      <c r="U559" s="82"/>
      <c r="V559" s="82"/>
      <c r="W559" s="82"/>
      <c r="X559" s="82"/>
      <c r="Y559" s="82"/>
      <c r="Z559" s="82"/>
      <c r="AA559" s="82"/>
    </row>
    <row r="560" spans="1:27" s="81" customFormat="1" x14ac:dyDescent="0.25">
      <c r="A560" s="79"/>
      <c r="B560" s="79"/>
      <c r="C560" s="79"/>
      <c r="D560" s="79"/>
      <c r="E560" s="79"/>
      <c r="F560" s="79"/>
      <c r="G560" s="79"/>
      <c r="H560" s="79"/>
      <c r="I560" s="79"/>
      <c r="J560" s="79"/>
      <c r="K560" s="80"/>
      <c r="P560" s="82"/>
      <c r="Q560" s="82"/>
      <c r="R560" s="82"/>
      <c r="S560" s="82"/>
      <c r="T560" s="82"/>
      <c r="U560" s="82"/>
      <c r="V560" s="82"/>
      <c r="W560" s="82"/>
      <c r="X560" s="82"/>
      <c r="Y560" s="82"/>
      <c r="Z560" s="82"/>
      <c r="AA560" s="82"/>
    </row>
    <row r="561" spans="1:27" s="81" customFormat="1" x14ac:dyDescent="0.25">
      <c r="A561" s="79"/>
      <c r="B561" s="79"/>
      <c r="C561" s="79"/>
      <c r="D561" s="79"/>
      <c r="E561" s="79"/>
      <c r="F561" s="79"/>
      <c r="G561" s="79"/>
      <c r="H561" s="79"/>
      <c r="I561" s="79"/>
      <c r="J561" s="79"/>
      <c r="K561" s="80"/>
      <c r="P561" s="82"/>
      <c r="Q561" s="82"/>
      <c r="R561" s="82"/>
      <c r="S561" s="82"/>
      <c r="T561" s="82"/>
      <c r="U561" s="82"/>
      <c r="V561" s="82"/>
      <c r="W561" s="82"/>
      <c r="X561" s="82"/>
      <c r="Y561" s="82"/>
      <c r="Z561" s="82"/>
      <c r="AA561" s="82"/>
    </row>
    <row r="562" spans="1:27" s="81" customFormat="1" x14ac:dyDescent="0.25">
      <c r="A562" s="79"/>
      <c r="B562" s="79"/>
      <c r="C562" s="79"/>
      <c r="D562" s="79"/>
      <c r="E562" s="79"/>
      <c r="F562" s="79"/>
      <c r="G562" s="79"/>
      <c r="H562" s="79"/>
      <c r="I562" s="79"/>
      <c r="J562" s="79"/>
      <c r="K562" s="80"/>
      <c r="P562" s="82"/>
      <c r="Q562" s="82"/>
      <c r="R562" s="82"/>
      <c r="S562" s="82"/>
      <c r="T562" s="82"/>
      <c r="U562" s="82"/>
      <c r="V562" s="82"/>
      <c r="W562" s="82"/>
      <c r="X562" s="82"/>
      <c r="Y562" s="82"/>
      <c r="Z562" s="82"/>
      <c r="AA562" s="82"/>
    </row>
    <row r="563" spans="1:27" s="81" customFormat="1" x14ac:dyDescent="0.25">
      <c r="A563" s="79"/>
      <c r="B563" s="79"/>
      <c r="C563" s="79"/>
      <c r="D563" s="79"/>
      <c r="E563" s="79"/>
      <c r="F563" s="79"/>
      <c r="G563" s="79"/>
      <c r="H563" s="79"/>
      <c r="I563" s="79"/>
      <c r="J563" s="79"/>
      <c r="K563" s="80"/>
      <c r="P563" s="82"/>
      <c r="Q563" s="82"/>
      <c r="R563" s="82"/>
      <c r="S563" s="82"/>
      <c r="T563" s="82"/>
      <c r="U563" s="82"/>
      <c r="V563" s="82"/>
      <c r="W563" s="82"/>
      <c r="X563" s="82"/>
      <c r="Y563" s="82"/>
      <c r="Z563" s="82"/>
      <c r="AA563" s="82"/>
    </row>
    <row r="564" spans="1:27" s="81" customFormat="1" x14ac:dyDescent="0.25">
      <c r="A564" s="79"/>
      <c r="B564" s="79"/>
      <c r="C564" s="79"/>
      <c r="D564" s="79"/>
      <c r="E564" s="79"/>
      <c r="F564" s="79"/>
      <c r="G564" s="79"/>
      <c r="H564" s="79"/>
      <c r="I564" s="79"/>
      <c r="J564" s="79"/>
      <c r="K564" s="80"/>
      <c r="P564" s="82"/>
      <c r="Q564" s="82"/>
      <c r="R564" s="82"/>
      <c r="S564" s="82"/>
      <c r="T564" s="82"/>
      <c r="U564" s="82"/>
      <c r="V564" s="82"/>
      <c r="W564" s="82"/>
      <c r="X564" s="82"/>
      <c r="Y564" s="82"/>
      <c r="Z564" s="82"/>
      <c r="AA564" s="82"/>
    </row>
    <row r="565" spans="1:27" s="81" customFormat="1" x14ac:dyDescent="0.25">
      <c r="A565" s="79"/>
      <c r="B565" s="79"/>
      <c r="C565" s="79"/>
      <c r="D565" s="79"/>
      <c r="E565" s="79"/>
      <c r="F565" s="79"/>
      <c r="G565" s="79"/>
      <c r="H565" s="79"/>
      <c r="I565" s="79"/>
      <c r="J565" s="79"/>
      <c r="K565" s="80"/>
      <c r="P565" s="82"/>
      <c r="Q565" s="82"/>
      <c r="R565" s="82"/>
      <c r="S565" s="82"/>
      <c r="T565" s="82"/>
      <c r="U565" s="82"/>
      <c r="V565" s="82"/>
      <c r="W565" s="82"/>
      <c r="X565" s="82"/>
      <c r="Y565" s="82"/>
      <c r="Z565" s="82"/>
      <c r="AA565" s="82"/>
    </row>
    <row r="566" spans="1:27" s="81" customFormat="1" x14ac:dyDescent="0.25">
      <c r="A566" s="79"/>
      <c r="B566" s="79"/>
      <c r="C566" s="79"/>
      <c r="D566" s="79"/>
      <c r="E566" s="79"/>
      <c r="F566" s="79"/>
      <c r="G566" s="79"/>
      <c r="H566" s="79"/>
      <c r="I566" s="79"/>
      <c r="J566" s="79"/>
      <c r="K566" s="80"/>
      <c r="P566" s="82"/>
      <c r="Q566" s="82"/>
      <c r="R566" s="82"/>
      <c r="S566" s="82"/>
      <c r="T566" s="82"/>
      <c r="U566" s="82"/>
      <c r="V566" s="82"/>
      <c r="W566" s="82"/>
      <c r="X566" s="82"/>
      <c r="Y566" s="82"/>
      <c r="Z566" s="82"/>
      <c r="AA566" s="82"/>
    </row>
    <row r="567" spans="1:27" s="81" customFormat="1" x14ac:dyDescent="0.25">
      <c r="A567" s="79"/>
      <c r="B567" s="79"/>
      <c r="C567" s="79"/>
      <c r="D567" s="79"/>
      <c r="E567" s="79"/>
      <c r="F567" s="79"/>
      <c r="G567" s="79"/>
      <c r="H567" s="79"/>
      <c r="I567" s="79"/>
      <c r="J567" s="79"/>
      <c r="K567" s="80"/>
      <c r="P567" s="82"/>
      <c r="Q567" s="82"/>
      <c r="R567" s="82"/>
      <c r="S567" s="82"/>
      <c r="T567" s="82"/>
      <c r="U567" s="82"/>
      <c r="V567" s="82"/>
      <c r="W567" s="82"/>
      <c r="X567" s="82"/>
      <c r="Y567" s="82"/>
      <c r="Z567" s="82"/>
      <c r="AA567" s="82"/>
    </row>
    <row r="568" spans="1:27" s="81" customFormat="1" x14ac:dyDescent="0.25">
      <c r="A568" s="79"/>
      <c r="B568" s="79"/>
      <c r="C568" s="79"/>
      <c r="D568" s="79"/>
      <c r="E568" s="79"/>
      <c r="F568" s="79"/>
      <c r="G568" s="79"/>
      <c r="H568" s="79"/>
      <c r="I568" s="79"/>
      <c r="J568" s="79"/>
      <c r="K568" s="80"/>
      <c r="P568" s="82"/>
      <c r="Q568" s="82"/>
      <c r="R568" s="82"/>
      <c r="S568" s="82"/>
      <c r="T568" s="82"/>
      <c r="U568" s="82"/>
      <c r="V568" s="82"/>
      <c r="W568" s="82"/>
      <c r="X568" s="82"/>
      <c r="Y568" s="82"/>
      <c r="Z568" s="82"/>
      <c r="AA568" s="82"/>
    </row>
    <row r="569" spans="1:27" s="81" customFormat="1" x14ac:dyDescent="0.25">
      <c r="A569" s="79"/>
      <c r="B569" s="79"/>
      <c r="C569" s="79"/>
      <c r="D569" s="79"/>
      <c r="E569" s="79"/>
      <c r="F569" s="79"/>
      <c r="G569" s="79"/>
      <c r="H569" s="79"/>
      <c r="I569" s="79"/>
      <c r="J569" s="79"/>
      <c r="K569" s="80"/>
      <c r="P569" s="82"/>
      <c r="Q569" s="82"/>
      <c r="R569" s="82"/>
      <c r="S569" s="82"/>
      <c r="T569" s="82"/>
      <c r="U569" s="82"/>
      <c r="V569" s="82"/>
      <c r="W569" s="82"/>
      <c r="X569" s="82"/>
      <c r="Y569" s="82"/>
      <c r="Z569" s="82"/>
      <c r="AA569" s="82"/>
    </row>
    <row r="570" spans="1:27" s="81" customFormat="1" x14ac:dyDescent="0.25">
      <c r="A570" s="79"/>
      <c r="B570" s="79"/>
      <c r="C570" s="79"/>
      <c r="D570" s="79"/>
      <c r="E570" s="79"/>
      <c r="F570" s="79"/>
      <c r="G570" s="79"/>
      <c r="H570" s="79"/>
      <c r="I570" s="79"/>
      <c r="J570" s="79"/>
      <c r="K570" s="80"/>
      <c r="P570" s="82"/>
      <c r="Q570" s="82"/>
      <c r="R570" s="82"/>
      <c r="S570" s="82"/>
      <c r="T570" s="82"/>
      <c r="U570" s="82"/>
      <c r="V570" s="82"/>
      <c r="W570" s="82"/>
      <c r="X570" s="82"/>
      <c r="Y570" s="82"/>
      <c r="Z570" s="82"/>
      <c r="AA570" s="82"/>
    </row>
    <row r="571" spans="1:27" s="81" customFormat="1" x14ac:dyDescent="0.25">
      <c r="A571" s="79"/>
      <c r="B571" s="79"/>
      <c r="C571" s="79"/>
      <c r="D571" s="79"/>
      <c r="E571" s="79"/>
      <c r="F571" s="79"/>
      <c r="G571" s="79"/>
      <c r="H571" s="79"/>
      <c r="I571" s="79"/>
      <c r="J571" s="79"/>
      <c r="K571" s="80"/>
      <c r="P571" s="82"/>
      <c r="Q571" s="82"/>
      <c r="R571" s="82"/>
      <c r="S571" s="82"/>
      <c r="T571" s="82"/>
      <c r="U571" s="82"/>
      <c r="V571" s="82"/>
      <c r="W571" s="82"/>
      <c r="X571" s="82"/>
      <c r="Y571" s="82"/>
      <c r="Z571" s="82"/>
      <c r="AA571" s="82"/>
    </row>
    <row r="572" spans="1:27" s="81" customFormat="1" x14ac:dyDescent="0.25">
      <c r="A572" s="79"/>
      <c r="B572" s="79"/>
      <c r="C572" s="79"/>
      <c r="D572" s="79"/>
      <c r="E572" s="79"/>
      <c r="F572" s="79"/>
      <c r="G572" s="79"/>
      <c r="H572" s="79"/>
      <c r="I572" s="79"/>
      <c r="J572" s="79"/>
      <c r="K572" s="80"/>
      <c r="P572" s="82"/>
      <c r="Q572" s="82"/>
      <c r="R572" s="82"/>
      <c r="S572" s="82"/>
      <c r="T572" s="82"/>
      <c r="U572" s="82"/>
      <c r="V572" s="82"/>
      <c r="W572" s="82"/>
      <c r="X572" s="82"/>
      <c r="Y572" s="82"/>
      <c r="Z572" s="82"/>
      <c r="AA572" s="82"/>
    </row>
    <row r="573" spans="1:27" s="81" customFormat="1" x14ac:dyDescent="0.25">
      <c r="A573" s="79"/>
      <c r="B573" s="79"/>
      <c r="C573" s="79"/>
      <c r="D573" s="79"/>
      <c r="E573" s="79"/>
      <c r="F573" s="79"/>
      <c r="G573" s="79"/>
      <c r="H573" s="79"/>
      <c r="I573" s="79"/>
      <c r="J573" s="79"/>
      <c r="K573" s="80"/>
      <c r="P573" s="82"/>
      <c r="Q573" s="82"/>
      <c r="R573" s="82"/>
      <c r="S573" s="82"/>
      <c r="T573" s="82"/>
      <c r="U573" s="82"/>
      <c r="V573" s="82"/>
      <c r="W573" s="82"/>
      <c r="X573" s="82"/>
      <c r="Y573" s="82"/>
      <c r="Z573" s="82"/>
      <c r="AA573" s="82"/>
    </row>
    <row r="574" spans="1:27" s="81" customFormat="1" x14ac:dyDescent="0.25">
      <c r="A574" s="79"/>
      <c r="B574" s="79"/>
      <c r="C574" s="79"/>
      <c r="D574" s="79"/>
      <c r="E574" s="79"/>
      <c r="F574" s="79"/>
      <c r="G574" s="79"/>
      <c r="H574" s="79"/>
      <c r="I574" s="79"/>
      <c r="J574" s="79"/>
      <c r="K574" s="80"/>
      <c r="P574" s="82"/>
      <c r="Q574" s="82"/>
      <c r="R574" s="82"/>
      <c r="S574" s="82"/>
      <c r="T574" s="82"/>
      <c r="U574" s="82"/>
      <c r="V574" s="82"/>
      <c r="W574" s="82"/>
      <c r="X574" s="82"/>
      <c r="Y574" s="82"/>
      <c r="Z574" s="82"/>
      <c r="AA574" s="82"/>
    </row>
    <row r="575" spans="1:27" s="81" customFormat="1" x14ac:dyDescent="0.25">
      <c r="A575" s="79"/>
      <c r="B575" s="79"/>
      <c r="C575" s="79"/>
      <c r="D575" s="79"/>
      <c r="E575" s="79"/>
      <c r="F575" s="79"/>
      <c r="G575" s="79"/>
      <c r="H575" s="79"/>
      <c r="I575" s="79"/>
      <c r="J575" s="79"/>
      <c r="K575" s="80"/>
      <c r="P575" s="82"/>
      <c r="Q575" s="82"/>
      <c r="R575" s="82"/>
      <c r="S575" s="82"/>
      <c r="T575" s="82"/>
      <c r="U575" s="82"/>
      <c r="V575" s="82"/>
      <c r="W575" s="82"/>
      <c r="X575" s="82"/>
      <c r="Y575" s="82"/>
      <c r="Z575" s="82"/>
      <c r="AA575" s="82"/>
    </row>
    <row r="576" spans="1:27" s="81" customFormat="1" x14ac:dyDescent="0.25">
      <c r="A576" s="79"/>
      <c r="B576" s="79"/>
      <c r="C576" s="79"/>
      <c r="D576" s="79"/>
      <c r="E576" s="79"/>
      <c r="F576" s="79"/>
      <c r="G576" s="79"/>
      <c r="H576" s="79"/>
      <c r="I576" s="79"/>
      <c r="J576" s="79"/>
      <c r="K576" s="80"/>
      <c r="P576" s="82"/>
      <c r="Q576" s="82"/>
      <c r="R576" s="82"/>
      <c r="S576" s="82"/>
      <c r="T576" s="82"/>
      <c r="U576" s="82"/>
      <c r="V576" s="82"/>
      <c r="W576" s="82"/>
      <c r="X576" s="82"/>
      <c r="Y576" s="82"/>
      <c r="Z576" s="82"/>
      <c r="AA576" s="82"/>
    </row>
    <row r="577" spans="1:27" s="81" customFormat="1" x14ac:dyDescent="0.25">
      <c r="A577" s="79"/>
      <c r="B577" s="79"/>
      <c r="C577" s="79"/>
      <c r="D577" s="79"/>
      <c r="E577" s="79"/>
      <c r="F577" s="79"/>
      <c r="G577" s="79"/>
      <c r="H577" s="79"/>
      <c r="I577" s="79"/>
      <c r="J577" s="79"/>
      <c r="K577" s="80"/>
      <c r="P577" s="82"/>
      <c r="Q577" s="82"/>
      <c r="R577" s="82"/>
      <c r="S577" s="82"/>
      <c r="T577" s="82"/>
      <c r="U577" s="82"/>
      <c r="V577" s="82"/>
      <c r="W577" s="82"/>
      <c r="X577" s="82"/>
      <c r="Y577" s="82"/>
      <c r="Z577" s="82"/>
      <c r="AA577" s="82"/>
    </row>
    <row r="578" spans="1:27" s="81" customFormat="1" x14ac:dyDescent="0.25">
      <c r="A578" s="79"/>
      <c r="B578" s="79"/>
      <c r="C578" s="79"/>
      <c r="D578" s="79"/>
      <c r="E578" s="79"/>
      <c r="F578" s="79"/>
      <c r="G578" s="79"/>
      <c r="H578" s="79"/>
      <c r="I578" s="79"/>
      <c r="J578" s="79"/>
      <c r="K578" s="80"/>
      <c r="P578" s="82"/>
      <c r="Q578" s="82"/>
      <c r="R578" s="82"/>
      <c r="S578" s="82"/>
      <c r="T578" s="82"/>
      <c r="U578" s="82"/>
      <c r="V578" s="82"/>
      <c r="W578" s="82"/>
      <c r="X578" s="82"/>
      <c r="Y578" s="82"/>
      <c r="Z578" s="82"/>
      <c r="AA578" s="82"/>
    </row>
    <row r="579" spans="1:27" s="81" customFormat="1" x14ac:dyDescent="0.25">
      <c r="A579" s="79"/>
      <c r="B579" s="79"/>
      <c r="C579" s="79"/>
      <c r="D579" s="79"/>
      <c r="E579" s="79"/>
      <c r="F579" s="79"/>
      <c r="G579" s="79"/>
      <c r="H579" s="79"/>
      <c r="I579" s="79"/>
      <c r="J579" s="79"/>
      <c r="K579" s="80"/>
      <c r="P579" s="82"/>
      <c r="Q579" s="82"/>
      <c r="R579" s="82"/>
      <c r="S579" s="82"/>
      <c r="T579" s="82"/>
      <c r="U579" s="82"/>
      <c r="V579" s="82"/>
      <c r="W579" s="82"/>
      <c r="X579" s="82"/>
      <c r="Y579" s="82"/>
      <c r="Z579" s="82"/>
      <c r="AA579" s="82"/>
    </row>
    <row r="580" spans="1:27" s="81" customFormat="1" x14ac:dyDescent="0.25">
      <c r="A580" s="79"/>
      <c r="B580" s="79"/>
      <c r="C580" s="79"/>
      <c r="D580" s="79"/>
      <c r="E580" s="79"/>
      <c r="F580" s="79"/>
      <c r="G580" s="79"/>
      <c r="H580" s="79"/>
      <c r="I580" s="79"/>
      <c r="J580" s="79"/>
      <c r="K580" s="80"/>
      <c r="P580" s="82"/>
      <c r="Q580" s="82"/>
      <c r="R580" s="82"/>
      <c r="S580" s="82"/>
      <c r="T580" s="82"/>
      <c r="U580" s="82"/>
      <c r="V580" s="82"/>
      <c r="W580" s="82"/>
      <c r="X580" s="82"/>
      <c r="Y580" s="82"/>
      <c r="Z580" s="82"/>
      <c r="AA580" s="82"/>
    </row>
    <row r="581" spans="1:27" s="81" customFormat="1" x14ac:dyDescent="0.25">
      <c r="A581" s="79"/>
      <c r="B581" s="79"/>
      <c r="C581" s="79"/>
      <c r="D581" s="79"/>
      <c r="E581" s="79"/>
      <c r="F581" s="79"/>
      <c r="G581" s="79"/>
      <c r="H581" s="79"/>
      <c r="I581" s="79"/>
      <c r="J581" s="79"/>
      <c r="K581" s="80"/>
      <c r="P581" s="82"/>
      <c r="Q581" s="82"/>
      <c r="R581" s="82"/>
      <c r="S581" s="82"/>
      <c r="T581" s="82"/>
      <c r="U581" s="82"/>
      <c r="V581" s="82"/>
      <c r="W581" s="82"/>
      <c r="X581" s="82"/>
      <c r="Y581" s="82"/>
      <c r="Z581" s="82"/>
      <c r="AA581" s="82"/>
    </row>
    <row r="582" spans="1:27" s="81" customFormat="1" x14ac:dyDescent="0.25">
      <c r="A582" s="79"/>
      <c r="B582" s="79"/>
      <c r="C582" s="79"/>
      <c r="D582" s="79"/>
      <c r="E582" s="79"/>
      <c r="F582" s="79"/>
      <c r="G582" s="79"/>
      <c r="H582" s="79"/>
      <c r="I582" s="79"/>
      <c r="J582" s="79"/>
      <c r="K582" s="80"/>
      <c r="P582" s="82"/>
      <c r="Q582" s="82"/>
      <c r="R582" s="82"/>
      <c r="S582" s="82"/>
      <c r="T582" s="82"/>
      <c r="U582" s="82"/>
      <c r="V582" s="82"/>
      <c r="W582" s="82"/>
      <c r="X582" s="82"/>
      <c r="Y582" s="82"/>
      <c r="Z582" s="82"/>
      <c r="AA582" s="82"/>
    </row>
    <row r="583" spans="1:27" s="81" customFormat="1" x14ac:dyDescent="0.25">
      <c r="A583" s="79"/>
      <c r="B583" s="79"/>
      <c r="C583" s="79"/>
      <c r="D583" s="79"/>
      <c r="E583" s="79"/>
      <c r="F583" s="79"/>
      <c r="G583" s="79"/>
      <c r="H583" s="79"/>
      <c r="I583" s="79"/>
      <c r="J583" s="79"/>
      <c r="K583" s="80"/>
      <c r="P583" s="82"/>
      <c r="Q583" s="82"/>
      <c r="R583" s="82"/>
      <c r="S583" s="82"/>
      <c r="T583" s="82"/>
      <c r="U583" s="82"/>
      <c r="V583" s="82"/>
      <c r="W583" s="82"/>
      <c r="X583" s="82"/>
      <c r="Y583" s="82"/>
      <c r="Z583" s="82"/>
      <c r="AA583" s="82"/>
    </row>
    <row r="584" spans="1:27" s="81" customFormat="1" x14ac:dyDescent="0.25">
      <c r="A584" s="79"/>
      <c r="B584" s="79"/>
      <c r="C584" s="79"/>
      <c r="D584" s="79"/>
      <c r="E584" s="79"/>
      <c r="F584" s="79"/>
      <c r="G584" s="79"/>
      <c r="H584" s="79"/>
      <c r="I584" s="79"/>
      <c r="J584" s="79"/>
      <c r="K584" s="80"/>
      <c r="P584" s="82"/>
      <c r="Q584" s="82"/>
      <c r="R584" s="82"/>
      <c r="S584" s="82"/>
      <c r="T584" s="82"/>
      <c r="U584" s="82"/>
      <c r="V584" s="82"/>
      <c r="W584" s="82"/>
      <c r="X584" s="82"/>
      <c r="Y584" s="82"/>
      <c r="Z584" s="82"/>
      <c r="AA584" s="82"/>
    </row>
    <row r="585" spans="1:27" s="81" customFormat="1" x14ac:dyDescent="0.25">
      <c r="A585" s="79"/>
      <c r="B585" s="79"/>
      <c r="C585" s="79"/>
      <c r="D585" s="79"/>
      <c r="E585" s="79"/>
      <c r="F585" s="79"/>
      <c r="G585" s="79"/>
      <c r="H585" s="79"/>
      <c r="I585" s="79"/>
      <c r="J585" s="79"/>
      <c r="K585" s="80"/>
      <c r="P585" s="82"/>
      <c r="Q585" s="82"/>
      <c r="R585" s="82"/>
      <c r="S585" s="82"/>
      <c r="T585" s="82"/>
      <c r="U585" s="82"/>
      <c r="V585" s="82"/>
      <c r="W585" s="82"/>
      <c r="X585" s="82"/>
      <c r="Y585" s="82"/>
      <c r="Z585" s="82"/>
      <c r="AA585" s="82"/>
    </row>
    <row r="586" spans="1:27" s="81" customFormat="1" x14ac:dyDescent="0.25">
      <c r="A586" s="79"/>
      <c r="B586" s="79"/>
      <c r="C586" s="79"/>
      <c r="D586" s="79"/>
      <c r="E586" s="79"/>
      <c r="F586" s="79"/>
      <c r="G586" s="79"/>
      <c r="H586" s="79"/>
      <c r="I586" s="79"/>
      <c r="J586" s="79"/>
      <c r="K586" s="80"/>
      <c r="P586" s="82"/>
      <c r="Q586" s="82"/>
      <c r="R586" s="82"/>
      <c r="S586" s="82"/>
      <c r="T586" s="82"/>
      <c r="U586" s="82"/>
      <c r="V586" s="82"/>
      <c r="W586" s="82"/>
      <c r="X586" s="82"/>
      <c r="Y586" s="82"/>
      <c r="Z586" s="82"/>
      <c r="AA586" s="82"/>
    </row>
    <row r="587" spans="1:27" s="81" customFormat="1" x14ac:dyDescent="0.25">
      <c r="A587" s="79"/>
      <c r="B587" s="79"/>
      <c r="C587" s="79"/>
      <c r="D587" s="79"/>
      <c r="E587" s="79"/>
      <c r="F587" s="79"/>
      <c r="G587" s="79"/>
      <c r="H587" s="79"/>
      <c r="I587" s="79"/>
      <c r="J587" s="79"/>
      <c r="K587" s="80"/>
      <c r="P587" s="82"/>
      <c r="Q587" s="82"/>
      <c r="R587" s="82"/>
      <c r="S587" s="82"/>
      <c r="T587" s="82"/>
      <c r="U587" s="82"/>
      <c r="V587" s="82"/>
      <c r="W587" s="82"/>
      <c r="X587" s="82"/>
      <c r="Y587" s="82"/>
      <c r="Z587" s="82"/>
      <c r="AA587" s="82"/>
    </row>
    <row r="588" spans="1:27" s="81" customFormat="1" x14ac:dyDescent="0.25">
      <c r="A588" s="79"/>
      <c r="B588" s="79"/>
      <c r="C588" s="79"/>
      <c r="D588" s="79"/>
      <c r="E588" s="79"/>
      <c r="F588" s="79"/>
      <c r="G588" s="79"/>
      <c r="H588" s="79"/>
      <c r="I588" s="79"/>
      <c r="J588" s="79"/>
      <c r="K588" s="80"/>
      <c r="P588" s="82"/>
      <c r="Q588" s="82"/>
      <c r="R588" s="82"/>
      <c r="S588" s="82"/>
      <c r="T588" s="82"/>
      <c r="U588" s="82"/>
      <c r="V588" s="82"/>
      <c r="W588" s="82"/>
      <c r="X588" s="82"/>
      <c r="Y588" s="82"/>
      <c r="Z588" s="82"/>
      <c r="AA588" s="82"/>
    </row>
    <row r="589" spans="1:27" s="81" customFormat="1" x14ac:dyDescent="0.25">
      <c r="A589" s="79"/>
      <c r="B589" s="79"/>
      <c r="C589" s="79"/>
      <c r="D589" s="79"/>
      <c r="E589" s="79"/>
      <c r="F589" s="79"/>
      <c r="G589" s="79"/>
      <c r="H589" s="79"/>
      <c r="I589" s="79"/>
      <c r="J589" s="79"/>
      <c r="K589" s="80"/>
      <c r="P589" s="82"/>
      <c r="Q589" s="82"/>
      <c r="R589" s="82"/>
      <c r="S589" s="82"/>
      <c r="T589" s="82"/>
      <c r="U589" s="82"/>
      <c r="V589" s="82"/>
      <c r="W589" s="82"/>
      <c r="X589" s="82"/>
      <c r="Y589" s="82"/>
      <c r="Z589" s="82"/>
      <c r="AA589" s="82"/>
    </row>
    <row r="590" spans="1:27" s="81" customFormat="1" x14ac:dyDescent="0.25">
      <c r="A590" s="79"/>
      <c r="B590" s="79"/>
      <c r="C590" s="79"/>
      <c r="D590" s="79"/>
      <c r="E590" s="79"/>
      <c r="F590" s="79"/>
      <c r="G590" s="79"/>
      <c r="H590" s="79"/>
      <c r="I590" s="79"/>
      <c r="J590" s="79"/>
      <c r="K590" s="80"/>
      <c r="P590" s="82"/>
      <c r="Q590" s="82"/>
      <c r="R590" s="82"/>
      <c r="S590" s="82"/>
      <c r="T590" s="82"/>
      <c r="U590" s="82"/>
      <c r="V590" s="82"/>
      <c r="W590" s="82"/>
      <c r="X590" s="82"/>
      <c r="Y590" s="82"/>
      <c r="Z590" s="82"/>
      <c r="AA590" s="82"/>
    </row>
    <row r="591" spans="1:27" s="81" customFormat="1" x14ac:dyDescent="0.25">
      <c r="A591" s="79"/>
      <c r="B591" s="79"/>
      <c r="C591" s="79"/>
      <c r="D591" s="79"/>
      <c r="E591" s="79"/>
      <c r="F591" s="79"/>
      <c r="G591" s="79"/>
      <c r="H591" s="79"/>
      <c r="I591" s="79"/>
      <c r="J591" s="79"/>
      <c r="K591" s="80"/>
      <c r="P591" s="82"/>
      <c r="Q591" s="82"/>
      <c r="R591" s="82"/>
      <c r="S591" s="82"/>
      <c r="T591" s="82"/>
      <c r="U591" s="82"/>
      <c r="V591" s="82"/>
      <c r="W591" s="82"/>
      <c r="X591" s="82"/>
      <c r="Y591" s="82"/>
      <c r="Z591" s="82"/>
      <c r="AA591" s="82"/>
    </row>
    <row r="592" spans="1:27" s="81" customFormat="1" x14ac:dyDescent="0.25">
      <c r="A592" s="79"/>
      <c r="B592" s="79"/>
      <c r="C592" s="79"/>
      <c r="D592" s="79"/>
      <c r="E592" s="79"/>
      <c r="F592" s="79"/>
      <c r="G592" s="79"/>
      <c r="H592" s="79"/>
      <c r="I592" s="79"/>
      <c r="J592" s="79"/>
      <c r="K592" s="80"/>
      <c r="P592" s="82"/>
      <c r="Q592" s="82"/>
      <c r="R592" s="82"/>
      <c r="S592" s="82"/>
      <c r="T592" s="82"/>
      <c r="U592" s="82"/>
      <c r="V592" s="82"/>
      <c r="W592" s="82"/>
      <c r="X592" s="82"/>
      <c r="Y592" s="82"/>
      <c r="Z592" s="82"/>
      <c r="AA592" s="82"/>
    </row>
    <row r="593" spans="1:27" s="81" customFormat="1" x14ac:dyDescent="0.25">
      <c r="A593" s="79"/>
      <c r="B593" s="79"/>
      <c r="C593" s="79"/>
      <c r="D593" s="79"/>
      <c r="E593" s="79"/>
      <c r="F593" s="79"/>
      <c r="G593" s="79"/>
      <c r="H593" s="79"/>
      <c r="I593" s="79"/>
      <c r="J593" s="79"/>
      <c r="K593" s="80"/>
      <c r="P593" s="82"/>
      <c r="Q593" s="82"/>
      <c r="R593" s="82"/>
      <c r="S593" s="82"/>
      <c r="T593" s="82"/>
      <c r="U593" s="82"/>
      <c r="V593" s="82"/>
      <c r="W593" s="82"/>
      <c r="X593" s="82"/>
      <c r="Y593" s="82"/>
      <c r="Z593" s="82"/>
      <c r="AA593" s="82"/>
    </row>
    <row r="594" spans="1:27" s="81" customFormat="1" x14ac:dyDescent="0.25">
      <c r="A594" s="79"/>
      <c r="B594" s="79"/>
      <c r="C594" s="79"/>
      <c r="D594" s="79"/>
      <c r="E594" s="79"/>
      <c r="F594" s="79"/>
      <c r="G594" s="79"/>
      <c r="H594" s="79"/>
      <c r="I594" s="79"/>
      <c r="J594" s="79"/>
      <c r="K594" s="80"/>
      <c r="P594" s="82"/>
      <c r="Q594" s="82"/>
      <c r="R594" s="82"/>
      <c r="S594" s="82"/>
      <c r="T594" s="82"/>
      <c r="U594" s="82"/>
      <c r="V594" s="82"/>
      <c r="W594" s="82"/>
      <c r="X594" s="82"/>
      <c r="Y594" s="82"/>
      <c r="Z594" s="82"/>
      <c r="AA594" s="82"/>
    </row>
    <row r="595" spans="1:27" s="81" customFormat="1" x14ac:dyDescent="0.25">
      <c r="A595" s="79"/>
      <c r="B595" s="79"/>
      <c r="C595" s="79"/>
      <c r="D595" s="79"/>
      <c r="E595" s="79"/>
      <c r="F595" s="79"/>
      <c r="G595" s="79"/>
      <c r="H595" s="79"/>
      <c r="I595" s="79"/>
      <c r="J595" s="79"/>
      <c r="K595" s="80"/>
      <c r="P595" s="82"/>
      <c r="Q595" s="82"/>
      <c r="R595" s="82"/>
      <c r="S595" s="82"/>
      <c r="T595" s="82"/>
      <c r="U595" s="82"/>
      <c r="V595" s="82"/>
      <c r="W595" s="82"/>
      <c r="X595" s="82"/>
      <c r="Y595" s="82"/>
      <c r="Z595" s="82"/>
      <c r="AA595" s="82"/>
    </row>
    <row r="596" spans="1:27" s="81" customFormat="1" x14ac:dyDescent="0.25">
      <c r="A596" s="79"/>
      <c r="B596" s="79"/>
      <c r="C596" s="79"/>
      <c r="D596" s="79"/>
      <c r="E596" s="79"/>
      <c r="F596" s="79"/>
      <c r="G596" s="79"/>
      <c r="H596" s="79"/>
      <c r="I596" s="79"/>
      <c r="J596" s="79"/>
      <c r="K596" s="80"/>
      <c r="P596" s="82"/>
      <c r="Q596" s="82"/>
      <c r="R596" s="82"/>
      <c r="S596" s="82"/>
      <c r="T596" s="82"/>
      <c r="U596" s="82"/>
      <c r="V596" s="82"/>
      <c r="W596" s="82"/>
      <c r="X596" s="82"/>
      <c r="Y596" s="82"/>
      <c r="Z596" s="82"/>
      <c r="AA596" s="82"/>
    </row>
    <row r="597" spans="1:27" s="81" customFormat="1" x14ac:dyDescent="0.25">
      <c r="A597" s="79"/>
      <c r="B597" s="79"/>
      <c r="C597" s="79"/>
      <c r="D597" s="79"/>
      <c r="E597" s="79"/>
      <c r="F597" s="79"/>
      <c r="G597" s="79"/>
      <c r="H597" s="79"/>
      <c r="I597" s="79"/>
      <c r="J597" s="79"/>
      <c r="K597" s="80"/>
      <c r="P597" s="82"/>
      <c r="Q597" s="82"/>
      <c r="R597" s="82"/>
      <c r="S597" s="82"/>
      <c r="T597" s="82"/>
      <c r="U597" s="82"/>
      <c r="V597" s="82"/>
      <c r="W597" s="82"/>
      <c r="X597" s="82"/>
      <c r="Y597" s="82"/>
      <c r="Z597" s="82"/>
      <c r="AA597" s="82"/>
    </row>
    <row r="598" spans="1:27" s="81" customFormat="1" x14ac:dyDescent="0.25">
      <c r="A598" s="79"/>
      <c r="B598" s="79"/>
      <c r="C598" s="79"/>
      <c r="D598" s="79"/>
      <c r="E598" s="79"/>
      <c r="F598" s="79"/>
      <c r="G598" s="79"/>
      <c r="H598" s="79"/>
      <c r="I598" s="79"/>
      <c r="J598" s="79"/>
      <c r="K598" s="80"/>
      <c r="P598" s="82"/>
      <c r="Q598" s="82"/>
      <c r="R598" s="82"/>
      <c r="S598" s="82"/>
      <c r="T598" s="82"/>
      <c r="U598" s="82"/>
      <c r="V598" s="82"/>
      <c r="W598" s="82"/>
      <c r="X598" s="82"/>
      <c r="Y598" s="82"/>
      <c r="Z598" s="82"/>
      <c r="AA598" s="82"/>
    </row>
    <row r="599" spans="1:27" s="81" customFormat="1" x14ac:dyDescent="0.25">
      <c r="A599" s="79"/>
      <c r="B599" s="79"/>
      <c r="C599" s="79"/>
      <c r="D599" s="79"/>
      <c r="E599" s="79"/>
      <c r="F599" s="79"/>
      <c r="G599" s="79"/>
      <c r="H599" s="79"/>
      <c r="I599" s="79"/>
      <c r="J599" s="79"/>
      <c r="K599" s="80"/>
      <c r="P599" s="82"/>
      <c r="Q599" s="82"/>
      <c r="R599" s="82"/>
      <c r="S599" s="82"/>
      <c r="T599" s="82"/>
      <c r="U599" s="82"/>
      <c r="V599" s="82"/>
      <c r="W599" s="82"/>
      <c r="X599" s="82"/>
      <c r="Y599" s="82"/>
      <c r="Z599" s="82"/>
      <c r="AA599" s="82"/>
    </row>
    <row r="600" spans="1:27" s="81" customFormat="1" x14ac:dyDescent="0.25">
      <c r="A600" s="79"/>
      <c r="B600" s="79"/>
      <c r="C600" s="79"/>
      <c r="D600" s="79"/>
      <c r="E600" s="79"/>
      <c r="F600" s="79"/>
      <c r="G600" s="79"/>
      <c r="H600" s="79"/>
      <c r="I600" s="79"/>
      <c r="J600" s="79"/>
      <c r="K600" s="80"/>
      <c r="P600" s="82"/>
      <c r="Q600" s="82"/>
      <c r="R600" s="82"/>
      <c r="S600" s="82"/>
      <c r="T600" s="82"/>
      <c r="U600" s="82"/>
      <c r="V600" s="82"/>
      <c r="W600" s="82"/>
      <c r="X600" s="82"/>
      <c r="Y600" s="82"/>
      <c r="Z600" s="82"/>
      <c r="AA600" s="82"/>
    </row>
    <row r="601" spans="1:27" s="81" customFormat="1" x14ac:dyDescent="0.25">
      <c r="A601" s="79"/>
      <c r="B601" s="79"/>
      <c r="C601" s="79"/>
      <c r="D601" s="79"/>
      <c r="E601" s="79"/>
      <c r="F601" s="79"/>
      <c r="G601" s="79"/>
      <c r="H601" s="79"/>
      <c r="I601" s="79"/>
      <c r="J601" s="79"/>
      <c r="K601" s="80"/>
      <c r="P601" s="82"/>
      <c r="Q601" s="82"/>
      <c r="R601" s="82"/>
      <c r="S601" s="82"/>
      <c r="T601" s="82"/>
      <c r="U601" s="82"/>
      <c r="V601" s="82"/>
      <c r="W601" s="82"/>
      <c r="X601" s="82"/>
      <c r="Y601" s="82"/>
      <c r="Z601" s="82"/>
      <c r="AA601" s="82"/>
    </row>
    <row r="602" spans="1:27" s="81" customFormat="1" x14ac:dyDescent="0.25">
      <c r="A602" s="79"/>
      <c r="B602" s="79"/>
      <c r="C602" s="79"/>
      <c r="D602" s="79"/>
      <c r="E602" s="79"/>
      <c r="F602" s="79"/>
      <c r="G602" s="79"/>
      <c r="H602" s="79"/>
      <c r="I602" s="79"/>
      <c r="J602" s="79"/>
      <c r="K602" s="80"/>
      <c r="P602" s="82"/>
      <c r="Q602" s="82"/>
      <c r="R602" s="82"/>
      <c r="S602" s="82"/>
      <c r="T602" s="82"/>
      <c r="U602" s="82"/>
      <c r="V602" s="82"/>
      <c r="W602" s="82"/>
      <c r="X602" s="82"/>
      <c r="Y602" s="82"/>
      <c r="Z602" s="82"/>
      <c r="AA602" s="82"/>
    </row>
    <row r="603" spans="1:27" s="81" customFormat="1" x14ac:dyDescent="0.25">
      <c r="A603" s="79"/>
      <c r="B603" s="79"/>
      <c r="C603" s="79"/>
      <c r="D603" s="79"/>
      <c r="E603" s="79"/>
      <c r="F603" s="79"/>
      <c r="G603" s="79"/>
      <c r="H603" s="79"/>
      <c r="I603" s="79"/>
      <c r="J603" s="79"/>
      <c r="K603" s="80"/>
      <c r="P603" s="82"/>
      <c r="Q603" s="82"/>
      <c r="R603" s="82"/>
      <c r="S603" s="82"/>
      <c r="T603" s="82"/>
      <c r="U603" s="82"/>
      <c r="V603" s="82"/>
      <c r="W603" s="82"/>
      <c r="X603" s="82"/>
      <c r="Y603" s="82"/>
      <c r="Z603" s="82"/>
      <c r="AA603" s="82"/>
    </row>
    <row r="604" spans="1:27" s="81" customFormat="1" x14ac:dyDescent="0.25">
      <c r="A604" s="79"/>
      <c r="B604" s="79"/>
      <c r="C604" s="79"/>
      <c r="D604" s="79"/>
      <c r="E604" s="79"/>
      <c r="F604" s="79"/>
      <c r="G604" s="79"/>
      <c r="H604" s="79"/>
      <c r="I604" s="79"/>
      <c r="J604" s="79"/>
      <c r="K604" s="80"/>
      <c r="P604" s="82"/>
      <c r="Q604" s="82"/>
      <c r="R604" s="82"/>
      <c r="S604" s="82"/>
      <c r="T604" s="82"/>
      <c r="U604" s="82"/>
      <c r="V604" s="82"/>
      <c r="W604" s="82"/>
      <c r="X604" s="82"/>
      <c r="Y604" s="82"/>
      <c r="Z604" s="82"/>
      <c r="AA604" s="82"/>
    </row>
    <row r="605" spans="1:27" s="81" customFormat="1" x14ac:dyDescent="0.25">
      <c r="A605" s="79"/>
      <c r="B605" s="79"/>
      <c r="C605" s="79"/>
      <c r="D605" s="79"/>
      <c r="E605" s="79"/>
      <c r="F605" s="79"/>
      <c r="G605" s="79"/>
      <c r="H605" s="79"/>
      <c r="I605" s="79"/>
      <c r="J605" s="79"/>
      <c r="K605" s="80"/>
      <c r="P605" s="82"/>
      <c r="Q605" s="82"/>
      <c r="R605" s="82"/>
      <c r="S605" s="82"/>
      <c r="T605" s="82"/>
      <c r="U605" s="82"/>
      <c r="V605" s="82"/>
      <c r="W605" s="82"/>
      <c r="X605" s="82"/>
      <c r="Y605" s="82"/>
      <c r="Z605" s="82"/>
      <c r="AA605" s="82"/>
    </row>
    <row r="606" spans="1:27" s="81" customFormat="1" x14ac:dyDescent="0.25">
      <c r="A606" s="79"/>
      <c r="B606" s="79"/>
      <c r="C606" s="79"/>
      <c r="D606" s="79"/>
      <c r="E606" s="79"/>
      <c r="F606" s="79"/>
      <c r="G606" s="79"/>
      <c r="H606" s="79"/>
      <c r="I606" s="79"/>
      <c r="J606" s="79"/>
      <c r="K606" s="80"/>
      <c r="P606" s="82"/>
      <c r="Q606" s="82"/>
      <c r="R606" s="82"/>
      <c r="S606" s="82"/>
      <c r="T606" s="82"/>
      <c r="U606" s="82"/>
      <c r="V606" s="82"/>
      <c r="W606" s="82"/>
      <c r="X606" s="82"/>
      <c r="Y606" s="82"/>
      <c r="Z606" s="82"/>
      <c r="AA606" s="82"/>
    </row>
    <row r="607" spans="1:27" s="81" customFormat="1" x14ac:dyDescent="0.25">
      <c r="A607" s="79"/>
      <c r="B607" s="79"/>
      <c r="C607" s="79"/>
      <c r="D607" s="79"/>
      <c r="E607" s="79"/>
      <c r="F607" s="79"/>
      <c r="G607" s="79"/>
      <c r="H607" s="79"/>
      <c r="I607" s="79"/>
      <c r="J607" s="79"/>
      <c r="K607" s="80"/>
      <c r="P607" s="82"/>
      <c r="Q607" s="82"/>
      <c r="R607" s="82"/>
      <c r="S607" s="82"/>
      <c r="T607" s="82"/>
      <c r="U607" s="82"/>
      <c r="V607" s="82"/>
      <c r="W607" s="82"/>
      <c r="X607" s="82"/>
      <c r="Y607" s="82"/>
      <c r="Z607" s="82"/>
      <c r="AA607" s="82"/>
    </row>
    <row r="608" spans="1:27" s="81" customFormat="1" x14ac:dyDescent="0.25">
      <c r="A608" s="79"/>
      <c r="B608" s="79"/>
      <c r="C608" s="79"/>
      <c r="D608" s="79"/>
      <c r="E608" s="79"/>
      <c r="F608" s="79"/>
      <c r="G608" s="79"/>
      <c r="H608" s="79"/>
      <c r="I608" s="79"/>
      <c r="J608" s="79"/>
      <c r="K608" s="80"/>
      <c r="P608" s="82"/>
      <c r="Q608" s="82"/>
      <c r="R608" s="82"/>
      <c r="S608" s="82"/>
      <c r="T608" s="82"/>
      <c r="U608" s="82"/>
      <c r="V608" s="82"/>
      <c r="W608" s="82"/>
      <c r="X608" s="82"/>
      <c r="Y608" s="82"/>
      <c r="Z608" s="82"/>
      <c r="AA608" s="82"/>
    </row>
    <row r="609" spans="1:27" s="81" customFormat="1" x14ac:dyDescent="0.25">
      <c r="A609" s="79"/>
      <c r="B609" s="79"/>
      <c r="C609" s="79"/>
      <c r="D609" s="79"/>
      <c r="E609" s="79"/>
      <c r="F609" s="79"/>
      <c r="G609" s="79"/>
      <c r="H609" s="79"/>
      <c r="I609" s="79"/>
      <c r="J609" s="79"/>
      <c r="K609" s="80"/>
      <c r="P609" s="82"/>
      <c r="Q609" s="82"/>
      <c r="R609" s="82"/>
      <c r="S609" s="82"/>
      <c r="T609" s="82"/>
      <c r="U609" s="82"/>
      <c r="V609" s="82"/>
      <c r="W609" s="82"/>
      <c r="X609" s="82"/>
      <c r="Y609" s="82"/>
      <c r="Z609" s="82"/>
      <c r="AA609" s="82"/>
    </row>
    <row r="610" spans="1:27" s="81" customFormat="1" x14ac:dyDescent="0.25">
      <c r="A610" s="79"/>
      <c r="B610" s="79"/>
      <c r="C610" s="79"/>
      <c r="D610" s="79"/>
      <c r="E610" s="79"/>
      <c r="F610" s="79"/>
      <c r="G610" s="79"/>
      <c r="H610" s="79"/>
      <c r="I610" s="79"/>
      <c r="J610" s="79"/>
      <c r="K610" s="80"/>
      <c r="P610" s="82"/>
      <c r="Q610" s="82"/>
      <c r="R610" s="82"/>
      <c r="S610" s="82"/>
      <c r="T610" s="82"/>
      <c r="U610" s="82"/>
      <c r="V610" s="82"/>
      <c r="W610" s="82"/>
      <c r="X610" s="82"/>
      <c r="Y610" s="82"/>
      <c r="Z610" s="82"/>
      <c r="AA610" s="82"/>
    </row>
    <row r="611" spans="1:27" s="81" customFormat="1" x14ac:dyDescent="0.25">
      <c r="A611" s="79"/>
      <c r="B611" s="79"/>
      <c r="C611" s="79"/>
      <c r="D611" s="79"/>
      <c r="E611" s="79"/>
      <c r="F611" s="79"/>
      <c r="G611" s="79"/>
      <c r="H611" s="79"/>
      <c r="I611" s="79"/>
      <c r="J611" s="79"/>
      <c r="K611" s="80"/>
      <c r="P611" s="82"/>
      <c r="Q611" s="82"/>
      <c r="R611" s="82"/>
      <c r="S611" s="82"/>
      <c r="T611" s="82"/>
      <c r="U611" s="82"/>
      <c r="V611" s="82"/>
      <c r="W611" s="82"/>
      <c r="X611" s="82"/>
      <c r="Y611" s="82"/>
      <c r="Z611" s="82"/>
      <c r="AA611" s="82"/>
    </row>
    <row r="612" spans="1:27" s="81" customFormat="1" x14ac:dyDescent="0.25">
      <c r="A612" s="79"/>
      <c r="B612" s="79"/>
      <c r="C612" s="79"/>
      <c r="D612" s="79"/>
      <c r="E612" s="79"/>
      <c r="F612" s="79"/>
      <c r="G612" s="79"/>
      <c r="H612" s="79"/>
      <c r="I612" s="79"/>
      <c r="J612" s="79"/>
      <c r="K612" s="80"/>
      <c r="P612" s="82"/>
      <c r="Q612" s="82"/>
      <c r="R612" s="82"/>
      <c r="S612" s="82"/>
      <c r="T612" s="82"/>
      <c r="U612" s="82"/>
      <c r="V612" s="82"/>
      <c r="W612" s="82"/>
      <c r="X612" s="82"/>
      <c r="Y612" s="82"/>
      <c r="Z612" s="82"/>
      <c r="AA612" s="82"/>
    </row>
    <row r="613" spans="1:27" s="81" customFormat="1" x14ac:dyDescent="0.25">
      <c r="A613" s="79"/>
      <c r="B613" s="79"/>
      <c r="C613" s="79"/>
      <c r="D613" s="79"/>
      <c r="E613" s="79"/>
      <c r="F613" s="79"/>
      <c r="G613" s="79"/>
      <c r="H613" s="79"/>
      <c r="I613" s="79"/>
      <c r="J613" s="79"/>
      <c r="K613" s="80"/>
      <c r="P613" s="82"/>
      <c r="Q613" s="82"/>
      <c r="R613" s="82"/>
      <c r="S613" s="82"/>
      <c r="T613" s="82"/>
      <c r="U613" s="82"/>
      <c r="V613" s="82"/>
      <c r="W613" s="82"/>
      <c r="X613" s="82"/>
      <c r="Y613" s="82"/>
      <c r="Z613" s="82"/>
      <c r="AA613" s="82"/>
    </row>
    <row r="614" spans="1:27" s="81" customFormat="1" x14ac:dyDescent="0.25">
      <c r="A614" s="79"/>
      <c r="B614" s="79"/>
      <c r="C614" s="79"/>
      <c r="D614" s="79"/>
      <c r="E614" s="79"/>
      <c r="F614" s="79"/>
      <c r="G614" s="79"/>
      <c r="H614" s="79"/>
      <c r="I614" s="79"/>
      <c r="J614" s="79"/>
      <c r="K614" s="80"/>
      <c r="P614" s="82"/>
      <c r="Q614" s="82"/>
      <c r="R614" s="82"/>
      <c r="S614" s="82"/>
      <c r="T614" s="82"/>
      <c r="U614" s="82"/>
      <c r="V614" s="82"/>
      <c r="W614" s="82"/>
      <c r="X614" s="82"/>
      <c r="Y614" s="82"/>
      <c r="Z614" s="82"/>
      <c r="AA614" s="82"/>
    </row>
    <row r="615" spans="1:27" s="81" customFormat="1" x14ac:dyDescent="0.25">
      <c r="A615" s="79"/>
      <c r="B615" s="79"/>
      <c r="C615" s="79"/>
      <c r="D615" s="79"/>
      <c r="E615" s="79"/>
      <c r="F615" s="79"/>
      <c r="G615" s="79"/>
      <c r="H615" s="79"/>
      <c r="I615" s="79"/>
      <c r="J615" s="79"/>
      <c r="K615" s="80"/>
      <c r="P615" s="82"/>
      <c r="Q615" s="82"/>
      <c r="R615" s="82"/>
      <c r="S615" s="82"/>
      <c r="T615" s="82"/>
      <c r="U615" s="82"/>
      <c r="V615" s="82"/>
      <c r="W615" s="82"/>
      <c r="X615" s="82"/>
      <c r="Y615" s="82"/>
      <c r="Z615" s="82"/>
      <c r="AA615" s="82"/>
    </row>
    <row r="616" spans="1:27" s="81" customFormat="1" x14ac:dyDescent="0.25">
      <c r="A616" s="79"/>
      <c r="B616" s="79"/>
      <c r="C616" s="79"/>
      <c r="D616" s="79"/>
      <c r="E616" s="79"/>
      <c r="F616" s="79"/>
      <c r="G616" s="79"/>
      <c r="H616" s="79"/>
      <c r="I616" s="79"/>
      <c r="J616" s="79"/>
      <c r="K616" s="80"/>
      <c r="P616" s="82"/>
      <c r="Q616" s="82"/>
      <c r="R616" s="82"/>
      <c r="S616" s="82"/>
      <c r="T616" s="82"/>
      <c r="U616" s="82"/>
      <c r="V616" s="82"/>
      <c r="W616" s="82"/>
      <c r="X616" s="82"/>
      <c r="Y616" s="82"/>
      <c r="Z616" s="82"/>
      <c r="AA616" s="82"/>
    </row>
    <row r="617" spans="1:27" s="81" customFormat="1" x14ac:dyDescent="0.25">
      <c r="A617" s="79"/>
      <c r="B617" s="79"/>
      <c r="C617" s="79"/>
      <c r="D617" s="79"/>
      <c r="E617" s="79"/>
      <c r="F617" s="79"/>
      <c r="G617" s="79"/>
      <c r="H617" s="79"/>
      <c r="I617" s="79"/>
      <c r="J617" s="79"/>
      <c r="K617" s="80"/>
      <c r="P617" s="82"/>
      <c r="Q617" s="82"/>
      <c r="R617" s="82"/>
      <c r="S617" s="82"/>
      <c r="T617" s="82"/>
      <c r="U617" s="82"/>
      <c r="V617" s="82"/>
      <c r="W617" s="82"/>
      <c r="X617" s="82"/>
      <c r="Y617" s="82"/>
      <c r="Z617" s="82"/>
      <c r="AA617" s="82"/>
    </row>
    <row r="618" spans="1:27" s="81" customFormat="1" x14ac:dyDescent="0.25">
      <c r="A618" s="79"/>
      <c r="B618" s="79"/>
      <c r="C618" s="79"/>
      <c r="D618" s="79"/>
      <c r="E618" s="79"/>
      <c r="F618" s="79"/>
      <c r="G618" s="79"/>
      <c r="H618" s="79"/>
      <c r="I618" s="79"/>
      <c r="J618" s="79"/>
      <c r="K618" s="80"/>
      <c r="P618" s="82"/>
      <c r="Q618" s="82"/>
      <c r="R618" s="82"/>
      <c r="S618" s="82"/>
      <c r="T618" s="82"/>
      <c r="U618" s="82"/>
      <c r="V618" s="82"/>
      <c r="W618" s="82"/>
      <c r="X618" s="82"/>
      <c r="Y618" s="82"/>
      <c r="Z618" s="82"/>
      <c r="AA618" s="82"/>
    </row>
    <row r="619" spans="1:27" s="81" customFormat="1" x14ac:dyDescent="0.25">
      <c r="A619" s="79"/>
      <c r="B619" s="79"/>
      <c r="C619" s="79"/>
      <c r="D619" s="79"/>
      <c r="E619" s="79"/>
      <c r="F619" s="79"/>
      <c r="G619" s="79"/>
      <c r="H619" s="79"/>
      <c r="I619" s="79"/>
      <c r="J619" s="79"/>
      <c r="K619" s="80"/>
      <c r="P619" s="82"/>
      <c r="Q619" s="82"/>
      <c r="R619" s="82"/>
      <c r="S619" s="82"/>
      <c r="T619" s="82"/>
      <c r="U619" s="82"/>
      <c r="V619" s="82"/>
      <c r="W619" s="82"/>
      <c r="X619" s="82"/>
      <c r="Y619" s="82"/>
      <c r="Z619" s="82"/>
      <c r="AA619" s="82"/>
    </row>
    <row r="620" spans="1:27" s="81" customFormat="1" x14ac:dyDescent="0.25">
      <c r="A620" s="79"/>
      <c r="B620" s="79"/>
      <c r="C620" s="79"/>
      <c r="D620" s="79"/>
      <c r="E620" s="79"/>
      <c r="F620" s="79"/>
      <c r="G620" s="79"/>
      <c r="H620" s="79"/>
      <c r="I620" s="79"/>
      <c r="J620" s="79"/>
      <c r="K620" s="80"/>
      <c r="P620" s="82"/>
      <c r="Q620" s="82"/>
      <c r="R620" s="82"/>
      <c r="S620" s="82"/>
      <c r="T620" s="82"/>
      <c r="U620" s="82"/>
      <c r="V620" s="82"/>
      <c r="W620" s="82"/>
      <c r="X620" s="82"/>
      <c r="Y620" s="82"/>
      <c r="Z620" s="82"/>
      <c r="AA620" s="82"/>
    </row>
    <row r="621" spans="1:27" s="81" customFormat="1" x14ac:dyDescent="0.25">
      <c r="A621" s="79"/>
      <c r="B621" s="79"/>
      <c r="C621" s="79"/>
      <c r="D621" s="79"/>
      <c r="E621" s="79"/>
      <c r="F621" s="79"/>
      <c r="G621" s="79"/>
      <c r="H621" s="79"/>
      <c r="I621" s="79"/>
      <c r="J621" s="79"/>
      <c r="K621" s="80"/>
      <c r="P621" s="82"/>
      <c r="Q621" s="82"/>
      <c r="R621" s="82"/>
      <c r="S621" s="82"/>
      <c r="T621" s="82"/>
      <c r="U621" s="82"/>
      <c r="V621" s="82"/>
      <c r="W621" s="82"/>
      <c r="X621" s="82"/>
      <c r="Y621" s="82"/>
      <c r="Z621" s="82"/>
      <c r="AA621" s="82"/>
    </row>
    <row r="622" spans="1:27" s="81" customFormat="1" x14ac:dyDescent="0.25">
      <c r="A622" s="79"/>
      <c r="B622" s="79"/>
      <c r="C622" s="79"/>
      <c r="D622" s="79"/>
      <c r="E622" s="79"/>
      <c r="F622" s="79"/>
      <c r="G622" s="79"/>
      <c r="H622" s="79"/>
      <c r="I622" s="79"/>
      <c r="J622" s="79"/>
      <c r="K622" s="80"/>
      <c r="P622" s="82"/>
      <c r="Q622" s="82"/>
      <c r="R622" s="82"/>
      <c r="S622" s="82"/>
      <c r="T622" s="82"/>
      <c r="U622" s="82"/>
      <c r="V622" s="82"/>
      <c r="W622" s="82"/>
      <c r="X622" s="82"/>
      <c r="Y622" s="82"/>
      <c r="Z622" s="82"/>
      <c r="AA622" s="82"/>
    </row>
    <row r="623" spans="1:27" s="81" customFormat="1" x14ac:dyDescent="0.25">
      <c r="A623" s="79"/>
      <c r="B623" s="79"/>
      <c r="C623" s="79"/>
      <c r="D623" s="79"/>
      <c r="E623" s="79"/>
      <c r="F623" s="79"/>
      <c r="G623" s="79"/>
      <c r="H623" s="79"/>
      <c r="I623" s="79"/>
      <c r="J623" s="79"/>
      <c r="K623" s="80"/>
      <c r="P623" s="82"/>
      <c r="Q623" s="82"/>
      <c r="R623" s="82"/>
      <c r="S623" s="82"/>
      <c r="T623" s="82"/>
      <c r="U623" s="82"/>
      <c r="V623" s="82"/>
      <c r="W623" s="82"/>
      <c r="X623" s="82"/>
      <c r="Y623" s="82"/>
      <c r="Z623" s="82"/>
      <c r="AA623" s="82"/>
    </row>
    <row r="624" spans="1:27" s="81" customFormat="1" x14ac:dyDescent="0.25">
      <c r="A624" s="79"/>
      <c r="B624" s="79"/>
      <c r="C624" s="79"/>
      <c r="D624" s="79"/>
      <c r="E624" s="79"/>
      <c r="F624" s="79"/>
      <c r="G624" s="79"/>
      <c r="H624" s="79"/>
      <c r="I624" s="79"/>
      <c r="J624" s="79"/>
      <c r="K624" s="80"/>
      <c r="P624" s="82"/>
      <c r="Q624" s="82"/>
      <c r="R624" s="82"/>
      <c r="S624" s="82"/>
      <c r="T624" s="82"/>
      <c r="U624" s="82"/>
      <c r="V624" s="82"/>
      <c r="W624" s="82"/>
      <c r="X624" s="82"/>
      <c r="Y624" s="82"/>
      <c r="Z624" s="82"/>
      <c r="AA624" s="82"/>
    </row>
    <row r="625" spans="1:27" s="81" customFormat="1" x14ac:dyDescent="0.25">
      <c r="A625" s="79"/>
      <c r="B625" s="79"/>
      <c r="C625" s="79"/>
      <c r="D625" s="79"/>
      <c r="E625" s="79"/>
      <c r="F625" s="79"/>
      <c r="G625" s="79"/>
      <c r="H625" s="79"/>
      <c r="I625" s="79"/>
      <c r="J625" s="79"/>
      <c r="K625" s="80"/>
      <c r="P625" s="82"/>
      <c r="Q625" s="82"/>
      <c r="R625" s="82"/>
      <c r="S625" s="82"/>
      <c r="T625" s="82"/>
      <c r="U625" s="82"/>
      <c r="V625" s="82"/>
      <c r="W625" s="82"/>
      <c r="X625" s="82"/>
      <c r="Y625" s="82"/>
      <c r="Z625" s="82"/>
      <c r="AA625" s="82"/>
    </row>
    <row r="626" spans="1:27" s="81" customFormat="1" x14ac:dyDescent="0.25">
      <c r="A626" s="79"/>
      <c r="B626" s="79"/>
      <c r="C626" s="79"/>
      <c r="D626" s="79"/>
      <c r="E626" s="79"/>
      <c r="F626" s="79"/>
      <c r="G626" s="79"/>
      <c r="H626" s="79"/>
      <c r="I626" s="79"/>
      <c r="J626" s="79"/>
      <c r="K626" s="80"/>
      <c r="P626" s="82"/>
      <c r="Q626" s="82"/>
      <c r="R626" s="82"/>
      <c r="S626" s="82"/>
      <c r="T626" s="82"/>
      <c r="U626" s="82"/>
      <c r="V626" s="82"/>
      <c r="W626" s="82"/>
      <c r="X626" s="82"/>
      <c r="Y626" s="82"/>
      <c r="Z626" s="82"/>
      <c r="AA626" s="82"/>
    </row>
    <row r="627" spans="1:27" s="81" customFormat="1" x14ac:dyDescent="0.25">
      <c r="A627" s="79"/>
      <c r="B627" s="79"/>
      <c r="C627" s="79"/>
      <c r="D627" s="79"/>
      <c r="E627" s="79"/>
      <c r="F627" s="79"/>
      <c r="G627" s="79"/>
      <c r="H627" s="79"/>
      <c r="I627" s="79"/>
      <c r="J627" s="79"/>
      <c r="K627" s="80"/>
      <c r="P627" s="82"/>
      <c r="Q627" s="82"/>
      <c r="R627" s="82"/>
      <c r="S627" s="82"/>
      <c r="T627" s="82"/>
      <c r="U627" s="82"/>
      <c r="V627" s="82"/>
      <c r="W627" s="82"/>
      <c r="X627" s="82"/>
      <c r="Y627" s="82"/>
      <c r="Z627" s="82"/>
      <c r="AA627" s="82"/>
    </row>
    <row r="628" spans="1:27" s="81" customFormat="1" x14ac:dyDescent="0.25">
      <c r="A628" s="79"/>
      <c r="B628" s="79"/>
      <c r="C628" s="79"/>
      <c r="D628" s="79"/>
      <c r="E628" s="79"/>
      <c r="F628" s="79"/>
      <c r="G628" s="79"/>
      <c r="H628" s="79"/>
      <c r="I628" s="79"/>
      <c r="J628" s="79"/>
      <c r="K628" s="80"/>
      <c r="P628" s="82"/>
      <c r="Q628" s="82"/>
      <c r="R628" s="82"/>
      <c r="S628" s="82"/>
      <c r="T628" s="82"/>
      <c r="U628" s="82"/>
      <c r="V628" s="82"/>
      <c r="W628" s="82"/>
      <c r="X628" s="82"/>
      <c r="Y628" s="82"/>
      <c r="Z628" s="82"/>
      <c r="AA628" s="82"/>
    </row>
    <row r="629" spans="1:27" s="81" customFormat="1" x14ac:dyDescent="0.25">
      <c r="A629" s="79"/>
      <c r="B629" s="79"/>
      <c r="C629" s="79"/>
      <c r="D629" s="79"/>
      <c r="E629" s="79"/>
      <c r="F629" s="79"/>
      <c r="G629" s="79"/>
      <c r="H629" s="79"/>
      <c r="I629" s="79"/>
      <c r="J629" s="79"/>
      <c r="K629" s="80"/>
      <c r="P629" s="82"/>
      <c r="Q629" s="82"/>
      <c r="R629" s="82"/>
      <c r="S629" s="82"/>
      <c r="T629" s="82"/>
      <c r="U629" s="82"/>
      <c r="V629" s="82"/>
      <c r="W629" s="82"/>
      <c r="X629" s="82"/>
      <c r="Y629" s="82"/>
      <c r="Z629" s="82"/>
      <c r="AA629" s="82"/>
    </row>
    <row r="630" spans="1:27" s="81" customFormat="1" x14ac:dyDescent="0.25">
      <c r="A630" s="79"/>
      <c r="B630" s="79"/>
      <c r="C630" s="79"/>
      <c r="D630" s="79"/>
      <c r="E630" s="79"/>
      <c r="F630" s="79"/>
      <c r="G630" s="79"/>
      <c r="H630" s="79"/>
      <c r="I630" s="79"/>
      <c r="J630" s="79"/>
      <c r="K630" s="80"/>
      <c r="P630" s="82"/>
      <c r="Q630" s="82"/>
      <c r="R630" s="82"/>
      <c r="S630" s="82"/>
      <c r="T630" s="82"/>
      <c r="U630" s="82"/>
      <c r="V630" s="82"/>
      <c r="W630" s="82"/>
      <c r="X630" s="82"/>
      <c r="Y630" s="82"/>
      <c r="Z630" s="82"/>
      <c r="AA630" s="82"/>
    </row>
    <row r="631" spans="1:27" s="81" customFormat="1" x14ac:dyDescent="0.25">
      <c r="A631" s="79"/>
      <c r="B631" s="79"/>
      <c r="C631" s="79"/>
      <c r="D631" s="79"/>
      <c r="E631" s="79"/>
      <c r="F631" s="79"/>
      <c r="G631" s="79"/>
      <c r="H631" s="79"/>
      <c r="I631" s="79"/>
      <c r="J631" s="79"/>
      <c r="K631" s="80"/>
      <c r="P631" s="82"/>
      <c r="Q631" s="82"/>
      <c r="R631" s="82"/>
      <c r="S631" s="82"/>
      <c r="T631" s="82"/>
      <c r="U631" s="82"/>
      <c r="V631" s="82"/>
      <c r="W631" s="82"/>
      <c r="X631" s="82"/>
      <c r="Y631" s="82"/>
      <c r="Z631" s="82"/>
      <c r="AA631" s="82"/>
    </row>
    <row r="632" spans="1:27" s="81" customFormat="1" x14ac:dyDescent="0.25">
      <c r="A632" s="79"/>
      <c r="B632" s="79"/>
      <c r="C632" s="79"/>
      <c r="D632" s="79"/>
      <c r="E632" s="79"/>
      <c r="F632" s="79"/>
      <c r="G632" s="79"/>
      <c r="H632" s="79"/>
      <c r="I632" s="79"/>
      <c r="J632" s="79"/>
      <c r="K632" s="80"/>
      <c r="P632" s="82"/>
      <c r="Q632" s="82"/>
      <c r="R632" s="82"/>
      <c r="S632" s="82"/>
      <c r="T632" s="82"/>
      <c r="U632" s="82"/>
      <c r="V632" s="82"/>
      <c r="W632" s="82"/>
      <c r="X632" s="82"/>
      <c r="Y632" s="82"/>
      <c r="Z632" s="82"/>
      <c r="AA632" s="82"/>
    </row>
    <row r="633" spans="1:27" s="81" customFormat="1" x14ac:dyDescent="0.25">
      <c r="A633" s="79"/>
      <c r="B633" s="79"/>
      <c r="C633" s="79"/>
      <c r="D633" s="79"/>
      <c r="E633" s="79"/>
      <c r="F633" s="79"/>
      <c r="G633" s="79"/>
      <c r="H633" s="79"/>
      <c r="I633" s="79"/>
      <c r="J633" s="79"/>
      <c r="K633" s="80"/>
      <c r="P633" s="82"/>
      <c r="Q633" s="82"/>
      <c r="R633" s="82"/>
      <c r="S633" s="82"/>
      <c r="T633" s="82"/>
      <c r="U633" s="82"/>
      <c r="V633" s="82"/>
      <c r="W633" s="82"/>
      <c r="X633" s="82"/>
      <c r="Y633" s="82"/>
      <c r="Z633" s="82"/>
      <c r="AA633" s="82"/>
    </row>
    <row r="634" spans="1:27" s="81" customFormat="1" x14ac:dyDescent="0.25">
      <c r="A634" s="79"/>
      <c r="B634" s="79"/>
      <c r="C634" s="79"/>
      <c r="D634" s="79"/>
      <c r="E634" s="79"/>
      <c r="F634" s="79"/>
      <c r="G634" s="79"/>
      <c r="H634" s="79"/>
      <c r="I634" s="79"/>
      <c r="J634" s="79"/>
      <c r="K634" s="80"/>
      <c r="P634" s="82"/>
      <c r="Q634" s="82"/>
      <c r="R634" s="82"/>
      <c r="S634" s="82"/>
      <c r="T634" s="82"/>
      <c r="U634" s="82"/>
      <c r="V634" s="82"/>
      <c r="W634" s="82"/>
      <c r="X634" s="82"/>
      <c r="Y634" s="82"/>
      <c r="Z634" s="82"/>
      <c r="AA634" s="82"/>
    </row>
    <row r="635" spans="1:27" s="81" customFormat="1" x14ac:dyDescent="0.25">
      <c r="A635" s="79"/>
      <c r="B635" s="79"/>
      <c r="C635" s="79"/>
      <c r="D635" s="79"/>
      <c r="E635" s="79"/>
      <c r="F635" s="79"/>
      <c r="G635" s="79"/>
      <c r="H635" s="79"/>
      <c r="I635" s="79"/>
      <c r="J635" s="79"/>
      <c r="K635" s="80"/>
      <c r="P635" s="82"/>
      <c r="Q635" s="82"/>
      <c r="R635" s="82"/>
      <c r="S635" s="82"/>
      <c r="T635" s="82"/>
      <c r="U635" s="82"/>
      <c r="V635" s="82"/>
      <c r="W635" s="82"/>
      <c r="X635" s="82"/>
      <c r="Y635" s="82"/>
      <c r="Z635" s="82"/>
      <c r="AA635" s="82"/>
    </row>
    <row r="636" spans="1:27" s="81" customFormat="1" x14ac:dyDescent="0.25">
      <c r="A636" s="79"/>
      <c r="B636" s="79"/>
      <c r="C636" s="79"/>
      <c r="D636" s="79"/>
      <c r="E636" s="79"/>
      <c r="F636" s="79"/>
      <c r="G636" s="79"/>
      <c r="H636" s="79"/>
      <c r="I636" s="79"/>
      <c r="J636" s="79"/>
      <c r="K636" s="80"/>
      <c r="P636" s="82"/>
      <c r="Q636" s="82"/>
      <c r="R636" s="82"/>
      <c r="S636" s="82"/>
      <c r="T636" s="82"/>
      <c r="U636" s="82"/>
      <c r="V636" s="82"/>
      <c r="W636" s="82"/>
      <c r="X636" s="82"/>
      <c r="Y636" s="82"/>
      <c r="Z636" s="82"/>
      <c r="AA636" s="82"/>
    </row>
    <row r="637" spans="1:27" s="81" customFormat="1" x14ac:dyDescent="0.25">
      <c r="A637" s="79"/>
      <c r="B637" s="79"/>
      <c r="C637" s="79"/>
      <c r="D637" s="79"/>
      <c r="E637" s="79"/>
      <c r="F637" s="79"/>
      <c r="G637" s="79"/>
      <c r="H637" s="79"/>
      <c r="I637" s="79"/>
      <c r="J637" s="79"/>
      <c r="K637" s="80"/>
      <c r="P637" s="82"/>
      <c r="Q637" s="82"/>
      <c r="R637" s="82"/>
      <c r="S637" s="82"/>
      <c r="T637" s="82"/>
      <c r="U637" s="82"/>
      <c r="V637" s="82"/>
      <c r="W637" s="82"/>
      <c r="X637" s="82"/>
      <c r="Y637" s="82"/>
      <c r="Z637" s="82"/>
      <c r="AA637" s="82"/>
    </row>
    <row r="638" spans="1:27" s="81" customFormat="1" x14ac:dyDescent="0.25">
      <c r="A638" s="79"/>
      <c r="B638" s="79"/>
      <c r="C638" s="79"/>
      <c r="D638" s="79"/>
      <c r="E638" s="79"/>
      <c r="F638" s="79"/>
      <c r="G638" s="79"/>
      <c r="H638" s="79"/>
      <c r="I638" s="79"/>
      <c r="J638" s="79"/>
      <c r="K638" s="80"/>
      <c r="P638" s="82"/>
      <c r="Q638" s="82"/>
      <c r="R638" s="82"/>
      <c r="S638" s="82"/>
      <c r="T638" s="82"/>
      <c r="U638" s="82"/>
      <c r="V638" s="82"/>
      <c r="W638" s="82"/>
      <c r="X638" s="82"/>
      <c r="Y638" s="82"/>
      <c r="Z638" s="82"/>
      <c r="AA638" s="82"/>
    </row>
    <row r="639" spans="1:27" s="81" customFormat="1" x14ac:dyDescent="0.25">
      <c r="A639" s="79"/>
      <c r="B639" s="79"/>
      <c r="C639" s="79"/>
      <c r="D639" s="79"/>
      <c r="E639" s="79"/>
      <c r="F639" s="79"/>
      <c r="G639" s="79"/>
      <c r="H639" s="79"/>
      <c r="I639" s="79"/>
      <c r="J639" s="79"/>
      <c r="K639" s="80"/>
      <c r="P639" s="82"/>
      <c r="Q639" s="82"/>
      <c r="R639" s="82"/>
      <c r="S639" s="82"/>
      <c r="T639" s="82"/>
      <c r="U639" s="82"/>
      <c r="V639" s="82"/>
      <c r="W639" s="82"/>
      <c r="X639" s="82"/>
      <c r="Y639" s="82"/>
      <c r="Z639" s="82"/>
      <c r="AA639" s="82"/>
    </row>
    <row r="640" spans="1:27" s="81" customFormat="1" x14ac:dyDescent="0.25">
      <c r="A640" s="79"/>
      <c r="B640" s="79"/>
      <c r="C640" s="79"/>
      <c r="D640" s="79"/>
      <c r="E640" s="79"/>
      <c r="F640" s="79"/>
      <c r="G640" s="79"/>
      <c r="H640" s="79"/>
      <c r="I640" s="79"/>
      <c r="J640" s="79"/>
      <c r="K640" s="80"/>
      <c r="P640" s="82"/>
      <c r="Q640" s="82"/>
      <c r="R640" s="82"/>
      <c r="S640" s="82"/>
      <c r="T640" s="82"/>
      <c r="U640" s="82"/>
      <c r="V640" s="82"/>
      <c r="W640" s="82"/>
      <c r="X640" s="82"/>
      <c r="Y640" s="82"/>
      <c r="Z640" s="82"/>
      <c r="AA640" s="82"/>
    </row>
    <row r="641" spans="1:27" s="81" customFormat="1" x14ac:dyDescent="0.25">
      <c r="A641" s="79"/>
      <c r="B641" s="79"/>
      <c r="C641" s="79"/>
      <c r="D641" s="79"/>
      <c r="E641" s="79"/>
      <c r="F641" s="79"/>
      <c r="G641" s="79"/>
      <c r="H641" s="79"/>
      <c r="I641" s="79"/>
      <c r="J641" s="79"/>
      <c r="K641" s="80"/>
      <c r="P641" s="82"/>
      <c r="Q641" s="82"/>
      <c r="R641" s="82"/>
      <c r="S641" s="82"/>
      <c r="T641" s="82"/>
      <c r="U641" s="82"/>
      <c r="V641" s="82"/>
      <c r="W641" s="82"/>
      <c r="X641" s="82"/>
      <c r="Y641" s="82"/>
      <c r="Z641" s="82"/>
      <c r="AA641" s="82"/>
    </row>
    <row r="642" spans="1:27" s="81" customFormat="1" x14ac:dyDescent="0.25">
      <c r="A642" s="79"/>
      <c r="B642" s="79"/>
      <c r="C642" s="79"/>
      <c r="D642" s="79"/>
      <c r="E642" s="79"/>
      <c r="F642" s="79"/>
      <c r="G642" s="79"/>
      <c r="H642" s="79"/>
      <c r="I642" s="79"/>
      <c r="J642" s="79"/>
      <c r="K642" s="80"/>
      <c r="P642" s="82"/>
      <c r="Q642" s="82"/>
      <c r="R642" s="82"/>
      <c r="S642" s="82"/>
      <c r="T642" s="82"/>
      <c r="U642" s="82"/>
      <c r="V642" s="82"/>
      <c r="W642" s="82"/>
      <c r="X642" s="82"/>
      <c r="Y642" s="82"/>
      <c r="Z642" s="82"/>
      <c r="AA642" s="82"/>
    </row>
    <row r="643" spans="1:27" s="81" customFormat="1" x14ac:dyDescent="0.25">
      <c r="A643" s="79"/>
      <c r="B643" s="79"/>
      <c r="C643" s="79"/>
      <c r="D643" s="79"/>
      <c r="E643" s="79"/>
      <c r="F643" s="79"/>
      <c r="G643" s="79"/>
      <c r="H643" s="79"/>
      <c r="I643" s="79"/>
      <c r="J643" s="79"/>
      <c r="K643" s="80"/>
      <c r="P643" s="82"/>
      <c r="Q643" s="82"/>
      <c r="R643" s="82"/>
      <c r="S643" s="82"/>
      <c r="T643" s="82"/>
      <c r="U643" s="82"/>
      <c r="V643" s="82"/>
      <c r="W643" s="82"/>
      <c r="X643" s="82"/>
      <c r="Y643" s="82"/>
      <c r="Z643" s="82"/>
      <c r="AA643" s="82"/>
    </row>
    <row r="644" spans="1:27" s="81" customFormat="1" x14ac:dyDescent="0.25">
      <c r="A644" s="79"/>
      <c r="B644" s="79"/>
      <c r="C644" s="79"/>
      <c r="D644" s="79"/>
      <c r="E644" s="79"/>
      <c r="F644" s="79"/>
      <c r="G644" s="79"/>
      <c r="H644" s="79"/>
      <c r="I644" s="79"/>
      <c r="J644" s="79"/>
      <c r="K644" s="80"/>
      <c r="P644" s="82"/>
      <c r="Q644" s="82"/>
      <c r="R644" s="82"/>
      <c r="S644" s="82"/>
      <c r="T644" s="82"/>
      <c r="U644" s="82"/>
      <c r="V644" s="82"/>
      <c r="W644" s="82"/>
      <c r="X644" s="82"/>
      <c r="Y644" s="82"/>
      <c r="Z644" s="82"/>
      <c r="AA644" s="82"/>
    </row>
    <row r="645" spans="1:27" s="81" customFormat="1" x14ac:dyDescent="0.25">
      <c r="A645" s="79"/>
      <c r="B645" s="79"/>
      <c r="C645" s="79"/>
      <c r="D645" s="79"/>
      <c r="E645" s="79"/>
      <c r="F645" s="79"/>
      <c r="G645" s="79"/>
      <c r="H645" s="79"/>
      <c r="I645" s="79"/>
      <c r="J645" s="79"/>
      <c r="K645" s="80"/>
      <c r="P645" s="82"/>
      <c r="Q645" s="82"/>
      <c r="R645" s="82"/>
      <c r="S645" s="82"/>
      <c r="T645" s="82"/>
      <c r="U645" s="82"/>
      <c r="V645" s="82"/>
      <c r="W645" s="82"/>
      <c r="X645" s="82"/>
      <c r="Y645" s="82"/>
      <c r="Z645" s="82"/>
      <c r="AA645" s="82"/>
    </row>
    <row r="646" spans="1:27" s="81" customFormat="1" x14ac:dyDescent="0.25">
      <c r="A646" s="79"/>
      <c r="B646" s="79"/>
      <c r="C646" s="79"/>
      <c r="D646" s="79"/>
      <c r="E646" s="79"/>
      <c r="F646" s="79"/>
      <c r="G646" s="79"/>
      <c r="H646" s="79"/>
      <c r="I646" s="79"/>
      <c r="J646" s="79"/>
      <c r="K646" s="80"/>
      <c r="P646" s="82"/>
      <c r="Q646" s="82"/>
      <c r="R646" s="82"/>
      <c r="S646" s="82"/>
      <c r="T646" s="82"/>
      <c r="U646" s="82"/>
      <c r="V646" s="82"/>
      <c r="W646" s="82"/>
      <c r="X646" s="82"/>
      <c r="Y646" s="82"/>
      <c r="Z646" s="82"/>
      <c r="AA646" s="82"/>
    </row>
    <row r="647" spans="1:27" s="81" customFormat="1" x14ac:dyDescent="0.25">
      <c r="A647" s="79"/>
      <c r="B647" s="79"/>
      <c r="C647" s="79"/>
      <c r="D647" s="79"/>
      <c r="E647" s="79"/>
      <c r="F647" s="79"/>
      <c r="G647" s="79"/>
      <c r="H647" s="79"/>
      <c r="I647" s="79"/>
      <c r="J647" s="79"/>
      <c r="K647" s="80"/>
      <c r="P647" s="82"/>
      <c r="Q647" s="82"/>
      <c r="R647" s="82"/>
      <c r="S647" s="82"/>
      <c r="T647" s="82"/>
      <c r="U647" s="82"/>
      <c r="V647" s="82"/>
      <c r="W647" s="82"/>
      <c r="X647" s="82"/>
      <c r="Y647" s="82"/>
      <c r="Z647" s="82"/>
      <c r="AA647" s="82"/>
    </row>
    <row r="648" spans="1:27" s="81" customFormat="1" x14ac:dyDescent="0.25">
      <c r="A648" s="79"/>
      <c r="B648" s="79"/>
      <c r="C648" s="79"/>
      <c r="D648" s="79"/>
      <c r="E648" s="79"/>
      <c r="F648" s="79"/>
      <c r="G648" s="79"/>
      <c r="H648" s="79"/>
      <c r="I648" s="79"/>
      <c r="J648" s="79"/>
      <c r="K648" s="80"/>
      <c r="P648" s="82"/>
      <c r="Q648" s="82"/>
      <c r="R648" s="82"/>
      <c r="S648" s="82"/>
      <c r="T648" s="82"/>
      <c r="U648" s="82"/>
      <c r="V648" s="82"/>
      <c r="W648" s="82"/>
      <c r="X648" s="82"/>
      <c r="Y648" s="82"/>
      <c r="Z648" s="82"/>
      <c r="AA648" s="82"/>
    </row>
  </sheetData>
  <sheetProtection password="DEF8" sheet="1" objects="1" scenarios="1" formatCells="0" formatColumns="0" formatRows="0" insertColumns="0" insertRows="0" insertHyperlinks="0" deleteColumns="0" deleteRows="0" sort="0" autoFilter="0" pivotTables="0"/>
  <mergeCells count="268">
    <mergeCell ref="A104:C104"/>
    <mergeCell ref="A105:C105"/>
    <mergeCell ref="AA101:AA102"/>
    <mergeCell ref="J102:J103"/>
    <mergeCell ref="K102:K103"/>
    <mergeCell ref="L102:N102"/>
    <mergeCell ref="O102:Q102"/>
    <mergeCell ref="R102:T102"/>
    <mergeCell ref="U102:W102"/>
    <mergeCell ref="H101:H103"/>
    <mergeCell ref="I101:I103"/>
    <mergeCell ref="J101:K101"/>
    <mergeCell ref="L101:W101"/>
    <mergeCell ref="X101:Z102"/>
    <mergeCell ref="A101:C103"/>
    <mergeCell ref="D101:D103"/>
    <mergeCell ref="E101:E103"/>
    <mergeCell ref="F101:F103"/>
    <mergeCell ref="G101:G103"/>
    <mergeCell ref="A100:B100"/>
    <mergeCell ref="C100:AA100"/>
    <mergeCell ref="AA94:AA95"/>
    <mergeCell ref="J95:J96"/>
    <mergeCell ref="K95:K96"/>
    <mergeCell ref="L95:N95"/>
    <mergeCell ref="O95:Q95"/>
    <mergeCell ref="R95:T95"/>
    <mergeCell ref="U95:W95"/>
    <mergeCell ref="H94:H96"/>
    <mergeCell ref="I94:I96"/>
    <mergeCell ref="J94:K94"/>
    <mergeCell ref="L94:W94"/>
    <mergeCell ref="X94:Z95"/>
    <mergeCell ref="A94:C96"/>
    <mergeCell ref="D94:D96"/>
    <mergeCell ref="E94:E96"/>
    <mergeCell ref="F94:F96"/>
    <mergeCell ref="G94:G96"/>
    <mergeCell ref="A93:B93"/>
    <mergeCell ref="C93:AA93"/>
    <mergeCell ref="A88:C88"/>
    <mergeCell ref="A89:C89"/>
    <mergeCell ref="A91:C91"/>
    <mergeCell ref="AA85:AA86"/>
    <mergeCell ref="J86:J87"/>
    <mergeCell ref="K86:K87"/>
    <mergeCell ref="L86:N86"/>
    <mergeCell ref="O86:Q86"/>
    <mergeCell ref="R86:T86"/>
    <mergeCell ref="U86:W86"/>
    <mergeCell ref="H85:H87"/>
    <mergeCell ref="I85:I87"/>
    <mergeCell ref="J85:K85"/>
    <mergeCell ref="L85:W85"/>
    <mergeCell ref="X85:Z86"/>
    <mergeCell ref="A85:C87"/>
    <mergeCell ref="D85:D87"/>
    <mergeCell ref="E85:E87"/>
    <mergeCell ref="F85:F87"/>
    <mergeCell ref="G85:G87"/>
    <mergeCell ref="A81:C81"/>
    <mergeCell ref="A82:C82"/>
    <mergeCell ref="A84:B84"/>
    <mergeCell ref="C84:AA84"/>
    <mergeCell ref="AA78:AA79"/>
    <mergeCell ref="J79:J80"/>
    <mergeCell ref="K79:K80"/>
    <mergeCell ref="L79:N79"/>
    <mergeCell ref="O79:Q79"/>
    <mergeCell ref="R79:T79"/>
    <mergeCell ref="U79:W79"/>
    <mergeCell ref="H78:H80"/>
    <mergeCell ref="I78:I80"/>
    <mergeCell ref="J78:K78"/>
    <mergeCell ref="L78:W78"/>
    <mergeCell ref="X78:Z79"/>
    <mergeCell ref="A78:C80"/>
    <mergeCell ref="D78:D80"/>
    <mergeCell ref="E78:E80"/>
    <mergeCell ref="F78:F80"/>
    <mergeCell ref="G78:G80"/>
    <mergeCell ref="A73:C73"/>
    <mergeCell ref="A74:C74"/>
    <mergeCell ref="A75:C75"/>
    <mergeCell ref="A77:B77"/>
    <mergeCell ref="C77:AA77"/>
    <mergeCell ref="AA70:AA71"/>
    <mergeCell ref="J71:J72"/>
    <mergeCell ref="K71:K72"/>
    <mergeCell ref="L71:N71"/>
    <mergeCell ref="O71:Q71"/>
    <mergeCell ref="R71:T71"/>
    <mergeCell ref="U71:W71"/>
    <mergeCell ref="H70:H72"/>
    <mergeCell ref="I70:I72"/>
    <mergeCell ref="J70:K70"/>
    <mergeCell ref="L70:W70"/>
    <mergeCell ref="X70:Z71"/>
    <mergeCell ref="A70:C72"/>
    <mergeCell ref="D70:D72"/>
    <mergeCell ref="E70:E72"/>
    <mergeCell ref="F70:F72"/>
    <mergeCell ref="G70:G72"/>
    <mergeCell ref="A67:C67"/>
    <mergeCell ref="A69:B69"/>
    <mergeCell ref="C69:AA69"/>
    <mergeCell ref="AA63:AA64"/>
    <mergeCell ref="J64:J65"/>
    <mergeCell ref="K64:K65"/>
    <mergeCell ref="L64:N64"/>
    <mergeCell ref="O64:Q64"/>
    <mergeCell ref="R64:T64"/>
    <mergeCell ref="U64:W64"/>
    <mergeCell ref="H63:H65"/>
    <mergeCell ref="I63:I65"/>
    <mergeCell ref="J63:K63"/>
    <mergeCell ref="L63:W63"/>
    <mergeCell ref="X63:Z64"/>
    <mergeCell ref="A63:C65"/>
    <mergeCell ref="D63:D65"/>
    <mergeCell ref="E63:E65"/>
    <mergeCell ref="F63:F65"/>
    <mergeCell ref="G63:G65"/>
    <mergeCell ref="A66:C66"/>
    <mergeCell ref="A60:C60"/>
    <mergeCell ref="A62:B62"/>
    <mergeCell ref="C62:AA62"/>
    <mergeCell ref="AA45:AA46"/>
    <mergeCell ref="J46:J47"/>
    <mergeCell ref="K46:K47"/>
    <mergeCell ref="L46:N46"/>
    <mergeCell ref="O46:Q46"/>
    <mergeCell ref="R46:T46"/>
    <mergeCell ref="U46:W46"/>
    <mergeCell ref="H45:H47"/>
    <mergeCell ref="I45:I47"/>
    <mergeCell ref="J45:K45"/>
    <mergeCell ref="L45:W45"/>
    <mergeCell ref="X45:Z46"/>
    <mergeCell ref="A45:C47"/>
    <mergeCell ref="D45:D47"/>
    <mergeCell ref="E45:E47"/>
    <mergeCell ref="F45:F47"/>
    <mergeCell ref="G45:G47"/>
    <mergeCell ref="A48:C48"/>
    <mergeCell ref="A53:C53"/>
    <mergeCell ref="A54:C54"/>
    <mergeCell ref="A58:C58"/>
    <mergeCell ref="G39:G41"/>
    <mergeCell ref="H39:H41"/>
    <mergeCell ref="I39:I41"/>
    <mergeCell ref="J39:K39"/>
    <mergeCell ref="L39:W39"/>
    <mergeCell ref="A42:C42"/>
    <mergeCell ref="K40:K41"/>
    <mergeCell ref="L40:N40"/>
    <mergeCell ref="O40:Q40"/>
    <mergeCell ref="R40:T40"/>
    <mergeCell ref="U40:W40"/>
    <mergeCell ref="A1:B2"/>
    <mergeCell ref="Z1:AA1"/>
    <mergeCell ref="Z2:AA2"/>
    <mergeCell ref="C1:W1"/>
    <mergeCell ref="C2:W2"/>
    <mergeCell ref="X1:Y1"/>
    <mergeCell ref="X2:Y2"/>
    <mergeCell ref="C16:M16"/>
    <mergeCell ref="O16:AA16"/>
    <mergeCell ref="A4:B5"/>
    <mergeCell ref="T8:AA8"/>
    <mergeCell ref="I7:I9"/>
    <mergeCell ref="J7:Q7"/>
    <mergeCell ref="C9:H9"/>
    <mergeCell ref="X4:Z5"/>
    <mergeCell ref="C4:W5"/>
    <mergeCell ref="C8:H8"/>
    <mergeCell ref="J8:Q8"/>
    <mergeCell ref="J9:Q9"/>
    <mergeCell ref="R7:S9"/>
    <mergeCell ref="T7:AA7"/>
    <mergeCell ref="AA4:AA5"/>
    <mergeCell ref="C15:M15"/>
    <mergeCell ref="O15:AA15"/>
    <mergeCell ref="T9:AA9"/>
    <mergeCell ref="A11:B16"/>
    <mergeCell ref="C11:M11"/>
    <mergeCell ref="N11:N16"/>
    <mergeCell ref="O11:AA11"/>
    <mergeCell ref="C12:M12"/>
    <mergeCell ref="O12:AA12"/>
    <mergeCell ref="C14:M14"/>
    <mergeCell ref="A7:B9"/>
    <mergeCell ref="C7:H7"/>
    <mergeCell ref="C13:M13"/>
    <mergeCell ref="O14:AA14"/>
    <mergeCell ref="O13:AA13"/>
    <mergeCell ref="C19:AA19"/>
    <mergeCell ref="C20:AA20"/>
    <mergeCell ref="C18:AA18"/>
    <mergeCell ref="C21:AA21"/>
    <mergeCell ref="C24:AA24"/>
    <mergeCell ref="K28:K29"/>
    <mergeCell ref="L28:N28"/>
    <mergeCell ref="O28:Q28"/>
    <mergeCell ref="R28:T28"/>
    <mergeCell ref="C23:AA23"/>
    <mergeCell ref="G27:G29"/>
    <mergeCell ref="E27:E29"/>
    <mergeCell ref="A27:C29"/>
    <mergeCell ref="H27:H29"/>
    <mergeCell ref="X27:Z28"/>
    <mergeCell ref="A18:B24"/>
    <mergeCell ref="A26:B26"/>
    <mergeCell ref="C26:AA26"/>
    <mergeCell ref="I27:I29"/>
    <mergeCell ref="L27:W27"/>
    <mergeCell ref="C22:AA22"/>
    <mergeCell ref="J27:K27"/>
    <mergeCell ref="F27:F29"/>
    <mergeCell ref="AA27:AA28"/>
    <mergeCell ref="D27:D29"/>
    <mergeCell ref="A30:C30"/>
    <mergeCell ref="X39:Z40"/>
    <mergeCell ref="D114:I114"/>
    <mergeCell ref="O114:W114"/>
    <mergeCell ref="A97:C97"/>
    <mergeCell ref="A98:C98"/>
    <mergeCell ref="A59:C59"/>
    <mergeCell ref="A90:C90"/>
    <mergeCell ref="A32:B32"/>
    <mergeCell ref="J28:J29"/>
    <mergeCell ref="U28:W28"/>
    <mergeCell ref="C32:AA32"/>
    <mergeCell ref="A44:B44"/>
    <mergeCell ref="C44:AA44"/>
    <mergeCell ref="A56:C56"/>
    <mergeCell ref="A55:C55"/>
    <mergeCell ref="A57:C57"/>
    <mergeCell ref="AA39:AA40"/>
    <mergeCell ref="J40:J41"/>
    <mergeCell ref="A38:B38"/>
    <mergeCell ref="C38:AA38"/>
    <mergeCell ref="A39:C41"/>
    <mergeCell ref="D39:D41"/>
    <mergeCell ref="A49:C49"/>
    <mergeCell ref="A50:C50"/>
    <mergeCell ref="A52:C52"/>
    <mergeCell ref="A51:C51"/>
    <mergeCell ref="AA33:AA34"/>
    <mergeCell ref="J34:J35"/>
    <mergeCell ref="K34:K35"/>
    <mergeCell ref="L34:N34"/>
    <mergeCell ref="O34:Q34"/>
    <mergeCell ref="R34:T34"/>
    <mergeCell ref="U34:W34"/>
    <mergeCell ref="A36:C36"/>
    <mergeCell ref="I33:I35"/>
    <mergeCell ref="J33:K33"/>
    <mergeCell ref="D33:D35"/>
    <mergeCell ref="F33:F35"/>
    <mergeCell ref="E33:E35"/>
    <mergeCell ref="H33:H35"/>
    <mergeCell ref="G33:G35"/>
    <mergeCell ref="A33:C35"/>
    <mergeCell ref="L33:W33"/>
    <mergeCell ref="X33:Z34"/>
    <mergeCell ref="E39:E41"/>
    <mergeCell ref="F39:F41"/>
  </mergeCells>
  <conditionalFormatting sqref="Z55 Z57 Z60">
    <cfRule type="iconSet" priority="101">
      <iconSet iconSet="3TrafficLights2">
        <cfvo type="percent" val="0"/>
        <cfvo type="num" val="0.7"/>
        <cfvo type="num" val="0.9"/>
      </iconSet>
    </cfRule>
    <cfRule type="cellIs" dxfId="122" priority="102" stopIfTrue="1" operator="greaterThan">
      <formula>0.9</formula>
    </cfRule>
    <cfRule type="cellIs" dxfId="121" priority="103" stopIfTrue="1" operator="between">
      <formula>0.7</formula>
      <formula>0.89</formula>
    </cfRule>
    <cfRule type="cellIs" dxfId="120" priority="104" stopIfTrue="1" operator="between">
      <formula>0</formula>
      <formula>0.69</formula>
    </cfRule>
  </conditionalFormatting>
  <conditionalFormatting sqref="Z73:Z75">
    <cfRule type="iconSet" priority="93">
      <iconSet iconSet="3TrafficLights2">
        <cfvo type="percent" val="0"/>
        <cfvo type="num" val="0.7"/>
        <cfvo type="num" val="0.9"/>
      </iconSet>
    </cfRule>
    <cfRule type="cellIs" dxfId="119" priority="94" stopIfTrue="1" operator="greaterThan">
      <formula>0.9</formula>
    </cfRule>
    <cfRule type="cellIs" dxfId="118" priority="95" stopIfTrue="1" operator="between">
      <formula>0.7</formula>
      <formula>0.89</formula>
    </cfRule>
    <cfRule type="cellIs" dxfId="117" priority="96" stopIfTrue="1" operator="between">
      <formula>0</formula>
      <formula>0.69</formula>
    </cfRule>
  </conditionalFormatting>
  <conditionalFormatting sqref="Z88:Z89 Z91">
    <cfRule type="iconSet" priority="85">
      <iconSet iconSet="3TrafficLights2">
        <cfvo type="percent" val="0"/>
        <cfvo type="num" val="0.7"/>
        <cfvo type="num" val="0.9"/>
      </iconSet>
    </cfRule>
    <cfRule type="cellIs" dxfId="116" priority="86" stopIfTrue="1" operator="greaterThan">
      <formula>0.9</formula>
    </cfRule>
    <cfRule type="cellIs" dxfId="115" priority="87" stopIfTrue="1" operator="between">
      <formula>0.7</formula>
      <formula>0.89</formula>
    </cfRule>
    <cfRule type="cellIs" dxfId="114" priority="88" stopIfTrue="1" operator="between">
      <formula>0</formula>
      <formula>0.69</formula>
    </cfRule>
  </conditionalFormatting>
  <conditionalFormatting sqref="Z48 Z53:Z54">
    <cfRule type="iconSet" priority="57">
      <iconSet iconSet="3TrafficLights2">
        <cfvo type="percent" val="0"/>
        <cfvo type="num" val="0.7"/>
        <cfvo type="num" val="0.9"/>
      </iconSet>
    </cfRule>
    <cfRule type="cellIs" dxfId="113" priority="58" stopIfTrue="1" operator="greaterThan">
      <formula>0.9</formula>
    </cfRule>
    <cfRule type="cellIs" dxfId="112" priority="59" stopIfTrue="1" operator="between">
      <formula>0.7</formula>
      <formula>0.89</formula>
    </cfRule>
    <cfRule type="cellIs" dxfId="111" priority="60" stopIfTrue="1" operator="between">
      <formula>0</formula>
      <formula>0.69</formula>
    </cfRule>
  </conditionalFormatting>
  <conditionalFormatting sqref="Z56">
    <cfRule type="iconSet" priority="53">
      <iconSet iconSet="3TrafficLights2">
        <cfvo type="percent" val="0"/>
        <cfvo type="num" val="0.7"/>
        <cfvo type="num" val="0.9"/>
      </iconSet>
    </cfRule>
    <cfRule type="cellIs" dxfId="110" priority="54" stopIfTrue="1" operator="greaterThan">
      <formula>0.9</formula>
    </cfRule>
    <cfRule type="cellIs" dxfId="109" priority="55" stopIfTrue="1" operator="between">
      <formula>0.7</formula>
      <formula>0.89</formula>
    </cfRule>
    <cfRule type="cellIs" dxfId="108" priority="56" stopIfTrue="1" operator="between">
      <formula>0</formula>
      <formula>0.69</formula>
    </cfRule>
  </conditionalFormatting>
  <conditionalFormatting sqref="Z58">
    <cfRule type="iconSet" priority="49">
      <iconSet iconSet="3TrafficLights2">
        <cfvo type="percent" val="0"/>
        <cfvo type="num" val="0.7"/>
        <cfvo type="num" val="0.9"/>
      </iconSet>
    </cfRule>
    <cfRule type="cellIs" dxfId="107" priority="50" stopIfTrue="1" operator="greaterThan">
      <formula>0.9</formula>
    </cfRule>
    <cfRule type="cellIs" dxfId="106" priority="51" stopIfTrue="1" operator="between">
      <formula>0.7</formula>
      <formula>0.89</formula>
    </cfRule>
    <cfRule type="cellIs" dxfId="105" priority="52" stopIfTrue="1" operator="between">
      <formula>0</formula>
      <formula>0.69</formula>
    </cfRule>
  </conditionalFormatting>
  <conditionalFormatting sqref="Z67">
    <cfRule type="iconSet" priority="45">
      <iconSet iconSet="3TrafficLights2">
        <cfvo type="percent" val="0"/>
        <cfvo type="num" val="0.7"/>
        <cfvo type="num" val="0.9"/>
      </iconSet>
    </cfRule>
    <cfRule type="cellIs" dxfId="104" priority="46" stopIfTrue="1" operator="greaterThan">
      <formula>0.9</formula>
    </cfRule>
    <cfRule type="cellIs" dxfId="103" priority="47" stopIfTrue="1" operator="between">
      <formula>0.7</formula>
      <formula>0.89</formula>
    </cfRule>
    <cfRule type="cellIs" dxfId="102" priority="48" stopIfTrue="1" operator="between">
      <formula>0</formula>
      <formula>0.69</formula>
    </cfRule>
  </conditionalFormatting>
  <conditionalFormatting sqref="Z59">
    <cfRule type="iconSet" priority="41">
      <iconSet iconSet="3TrafficLights2">
        <cfvo type="percent" val="0"/>
        <cfvo type="num" val="0.7"/>
        <cfvo type="num" val="0.9"/>
      </iconSet>
    </cfRule>
    <cfRule type="cellIs" dxfId="101" priority="42" stopIfTrue="1" operator="greaterThan">
      <formula>0.9</formula>
    </cfRule>
    <cfRule type="cellIs" dxfId="100" priority="43" stopIfTrue="1" operator="between">
      <formula>0.7</formula>
      <formula>0.89</formula>
    </cfRule>
    <cfRule type="cellIs" dxfId="99" priority="44" stopIfTrue="1" operator="between">
      <formula>0</formula>
      <formula>0.69</formula>
    </cfRule>
  </conditionalFormatting>
  <conditionalFormatting sqref="Z90">
    <cfRule type="iconSet" priority="37">
      <iconSet iconSet="3TrafficLights2">
        <cfvo type="percent" val="0"/>
        <cfvo type="num" val="0.7"/>
        <cfvo type="num" val="0.9"/>
      </iconSet>
    </cfRule>
    <cfRule type="cellIs" dxfId="98" priority="38" stopIfTrue="1" operator="greaterThan">
      <formula>0.9</formula>
    </cfRule>
    <cfRule type="cellIs" dxfId="97" priority="39" stopIfTrue="1" operator="between">
      <formula>0.7</formula>
      <formula>0.89</formula>
    </cfRule>
    <cfRule type="cellIs" dxfId="96" priority="40" stopIfTrue="1" operator="between">
      <formula>0</formula>
      <formula>0.69</formula>
    </cfRule>
  </conditionalFormatting>
  <conditionalFormatting sqref="Z104:Z105">
    <cfRule type="iconSet" priority="177">
      <iconSet iconSet="3TrafficLights2">
        <cfvo type="percent" val="0"/>
        <cfvo type="num" val="0.7"/>
        <cfvo type="num" val="0.9"/>
      </iconSet>
    </cfRule>
    <cfRule type="cellIs" dxfId="95" priority="178" stopIfTrue="1" operator="greaterThan">
      <formula>0.9</formula>
    </cfRule>
    <cfRule type="cellIs" dxfId="94" priority="179" stopIfTrue="1" operator="between">
      <formula>0.7</formula>
      <formula>0.89</formula>
    </cfRule>
    <cfRule type="cellIs" dxfId="93" priority="180" stopIfTrue="1" operator="between">
      <formula>0</formula>
      <formula>0.69</formula>
    </cfRule>
  </conditionalFormatting>
  <conditionalFormatting sqref="Z97:Z98">
    <cfRule type="iconSet" priority="181">
      <iconSet iconSet="3TrafficLights2">
        <cfvo type="percent" val="0"/>
        <cfvo type="num" val="0.7"/>
        <cfvo type="num" val="0.9"/>
      </iconSet>
    </cfRule>
    <cfRule type="cellIs" dxfId="92" priority="182" stopIfTrue="1" operator="greaterThan">
      <formula>0.9</formula>
    </cfRule>
    <cfRule type="cellIs" dxfId="91" priority="183" stopIfTrue="1" operator="between">
      <formula>0.7</formula>
      <formula>0.89</formula>
    </cfRule>
    <cfRule type="cellIs" dxfId="90" priority="184" stopIfTrue="1" operator="between">
      <formula>0</formula>
      <formula>0.69</formula>
    </cfRule>
  </conditionalFormatting>
  <conditionalFormatting sqref="Z81:Z82">
    <cfRule type="iconSet" priority="189">
      <iconSet iconSet="3TrafficLights2">
        <cfvo type="percent" val="0"/>
        <cfvo type="num" val="0.7"/>
        <cfvo type="num" val="0.9"/>
      </iconSet>
    </cfRule>
    <cfRule type="cellIs" dxfId="89" priority="190" stopIfTrue="1" operator="greaterThan">
      <formula>0.9</formula>
    </cfRule>
    <cfRule type="cellIs" dxfId="88" priority="191" stopIfTrue="1" operator="between">
      <formula>0.7</formula>
      <formula>0.89</formula>
    </cfRule>
    <cfRule type="cellIs" dxfId="87" priority="192" stopIfTrue="1" operator="between">
      <formula>0</formula>
      <formula>0.69</formula>
    </cfRule>
  </conditionalFormatting>
  <conditionalFormatting sqref="Z36">
    <cfRule type="iconSet" priority="193">
      <iconSet iconSet="3TrafficLights2">
        <cfvo type="percent" val="0"/>
        <cfvo type="num" val="0.7"/>
        <cfvo type="num" val="0.9"/>
      </iconSet>
    </cfRule>
    <cfRule type="cellIs" dxfId="86" priority="194" stopIfTrue="1" operator="greaterThan">
      <formula>0.9</formula>
    </cfRule>
    <cfRule type="cellIs" dxfId="85" priority="195" stopIfTrue="1" operator="between">
      <formula>0.7</formula>
      <formula>0.89</formula>
    </cfRule>
    <cfRule type="cellIs" dxfId="84" priority="196" stopIfTrue="1" operator="between">
      <formula>0</formula>
      <formula>0.69</formula>
    </cfRule>
  </conditionalFormatting>
  <conditionalFormatting sqref="Z42">
    <cfRule type="iconSet" priority="197">
      <iconSet iconSet="3TrafficLights2">
        <cfvo type="percent" val="0"/>
        <cfvo type="num" val="0.7"/>
        <cfvo type="num" val="0.9"/>
      </iconSet>
    </cfRule>
    <cfRule type="cellIs" dxfId="83" priority="198" stopIfTrue="1" operator="greaterThan">
      <formula>0.9</formula>
    </cfRule>
    <cfRule type="cellIs" dxfId="82" priority="199" stopIfTrue="1" operator="between">
      <formula>0.7</formula>
      <formula>0.89</formula>
    </cfRule>
    <cfRule type="cellIs" dxfId="81" priority="200" stopIfTrue="1" operator="between">
      <formula>0</formula>
      <formula>0.69</formula>
    </cfRule>
  </conditionalFormatting>
  <conditionalFormatting sqref="Z30">
    <cfRule type="iconSet" priority="201">
      <iconSet iconSet="3TrafficLights2">
        <cfvo type="percent" val="0"/>
        <cfvo type="num" val="0.7"/>
        <cfvo type="num" val="0.9"/>
      </iconSet>
    </cfRule>
    <cfRule type="cellIs" dxfId="80" priority="202" stopIfTrue="1" operator="greaterThan">
      <formula>0.9</formula>
    </cfRule>
    <cfRule type="cellIs" dxfId="79" priority="203" stopIfTrue="1" operator="between">
      <formula>0.7</formula>
      <formula>0.89</formula>
    </cfRule>
    <cfRule type="cellIs" dxfId="78" priority="204" stopIfTrue="1" operator="between">
      <formula>0</formula>
      <formula>0.69</formula>
    </cfRule>
  </conditionalFormatting>
  <conditionalFormatting sqref="Z66">
    <cfRule type="iconSet" priority="17">
      <iconSet iconSet="3TrafficLights2">
        <cfvo type="percent" val="0"/>
        <cfvo type="num" val="0.7"/>
        <cfvo type="num" val="0.9"/>
      </iconSet>
    </cfRule>
    <cfRule type="cellIs" dxfId="77" priority="18" stopIfTrue="1" operator="greaterThan">
      <formula>0.9</formula>
    </cfRule>
    <cfRule type="cellIs" dxfId="76" priority="19" stopIfTrue="1" operator="between">
      <formula>0.7</formula>
      <formula>0.89</formula>
    </cfRule>
    <cfRule type="cellIs" dxfId="75" priority="20" stopIfTrue="1" operator="between">
      <formula>0</formula>
      <formula>0.69</formula>
    </cfRule>
  </conditionalFormatting>
  <conditionalFormatting sqref="Z49">
    <cfRule type="iconSet" priority="13">
      <iconSet iconSet="3TrafficLights2">
        <cfvo type="percent" val="0"/>
        <cfvo type="num" val="0.7"/>
        <cfvo type="num" val="0.9"/>
      </iconSet>
    </cfRule>
    <cfRule type="cellIs" dxfId="74" priority="14" stopIfTrue="1" operator="greaterThan">
      <formula>0.9</formula>
    </cfRule>
    <cfRule type="cellIs" dxfId="73" priority="15" stopIfTrue="1" operator="between">
      <formula>0.7</formula>
      <formula>0.89</formula>
    </cfRule>
    <cfRule type="cellIs" dxfId="72" priority="16" stopIfTrue="1" operator="between">
      <formula>0</formula>
      <formula>0.69</formula>
    </cfRule>
  </conditionalFormatting>
  <conditionalFormatting sqref="Z50">
    <cfRule type="iconSet" priority="9">
      <iconSet iconSet="3TrafficLights2">
        <cfvo type="percent" val="0"/>
        <cfvo type="num" val="0.7"/>
        <cfvo type="num" val="0.9"/>
      </iconSet>
    </cfRule>
    <cfRule type="cellIs" dxfId="71" priority="10" stopIfTrue="1" operator="greaterThan">
      <formula>0.9</formula>
    </cfRule>
    <cfRule type="cellIs" dxfId="70" priority="11" stopIfTrue="1" operator="between">
      <formula>0.7</formula>
      <formula>0.89</formula>
    </cfRule>
    <cfRule type="cellIs" dxfId="69" priority="12" stopIfTrue="1" operator="between">
      <formula>0</formula>
      <formula>0.69</formula>
    </cfRule>
  </conditionalFormatting>
  <conditionalFormatting sqref="Z52">
    <cfRule type="iconSet" priority="5">
      <iconSet iconSet="3TrafficLights2">
        <cfvo type="percent" val="0"/>
        <cfvo type="num" val="0.7"/>
        <cfvo type="num" val="0.9"/>
      </iconSet>
    </cfRule>
    <cfRule type="cellIs" dxfId="68" priority="6" stopIfTrue="1" operator="greaterThan">
      <formula>0.9</formula>
    </cfRule>
    <cfRule type="cellIs" dxfId="67" priority="7" stopIfTrue="1" operator="between">
      <formula>0.7</formula>
      <formula>0.89</formula>
    </cfRule>
    <cfRule type="cellIs" dxfId="66" priority="8" stopIfTrue="1" operator="between">
      <formula>0</formula>
      <formula>0.69</formula>
    </cfRule>
  </conditionalFormatting>
  <conditionalFormatting sqref="Z51">
    <cfRule type="iconSet" priority="1">
      <iconSet iconSet="3TrafficLights2">
        <cfvo type="percent" val="0"/>
        <cfvo type="num" val="0.7"/>
        <cfvo type="num" val="0.9"/>
      </iconSet>
    </cfRule>
    <cfRule type="cellIs" dxfId="65" priority="2" stopIfTrue="1" operator="greaterThan">
      <formula>0.9</formula>
    </cfRule>
    <cfRule type="cellIs" dxfId="64" priority="3" stopIfTrue="1" operator="between">
      <formula>0.7</formula>
      <formula>0.89</formula>
    </cfRule>
    <cfRule type="cellIs" dxfId="63" priority="4" stopIfTrue="1" operator="between">
      <formula>0</formula>
      <formula>0.69</formula>
    </cfRule>
  </conditionalFormatting>
  <pageMargins left="0.39370078740157483" right="0.39370078740157483" top="0.39370078740157483" bottom="0.39370078740157483" header="0.31496062992125984" footer="0.19685039370078741"/>
  <pageSetup scale="22" orientation="landscape" r:id="rId1"/>
  <headerFooter>
    <oddFooter>&amp;L&amp;D&amp;C&amp;F&amp;R&amp;N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Listas!$B$44:$B$49</xm:f>
          </x14:formula1>
          <xm:sqref>G36 G42 G55:G60 G67 G73:G75 G81:G82 G30 G88:G92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3"/>
  <sheetViews>
    <sheetView tabSelected="1" zoomScale="70" zoomScaleNormal="70" zoomScaleSheetLayoutView="70" workbookViewId="0">
      <selection activeCell="F57" sqref="A52:F57"/>
    </sheetView>
  </sheetViews>
  <sheetFormatPr baseColWidth="10" defaultRowHeight="15.75" x14ac:dyDescent="0.25"/>
  <cols>
    <col min="1" max="1" width="6.85546875" style="2" customWidth="1"/>
    <col min="2" max="2" width="19.7109375" style="2" customWidth="1"/>
    <col min="3" max="3" width="37.85546875" style="2" customWidth="1"/>
    <col min="4" max="4" width="25.85546875" style="2" customWidth="1"/>
    <col min="5" max="5" width="21.5703125" style="2" customWidth="1"/>
    <col min="6" max="6" width="24.5703125" style="2" customWidth="1"/>
    <col min="7" max="7" width="21.5703125" style="2" customWidth="1"/>
    <col min="8" max="8" width="26.85546875" style="2" customWidth="1"/>
    <col min="9" max="9" width="25.42578125" style="2" customWidth="1"/>
    <col min="10" max="10" width="17.5703125" style="2" customWidth="1"/>
    <col min="11" max="11" width="20.5703125" style="3" customWidth="1"/>
    <col min="12" max="12" width="13.28515625" style="1" customWidth="1"/>
    <col min="13" max="13" width="12" style="1" customWidth="1"/>
    <col min="14" max="14" width="44.42578125" style="1" customWidth="1"/>
    <col min="15" max="15" width="12.28515625" style="1" customWidth="1"/>
    <col min="16" max="16" width="9" style="4" customWidth="1"/>
    <col min="17" max="17" width="42" style="4" customWidth="1"/>
    <col min="18" max="18" width="10.140625" style="4" customWidth="1"/>
    <col min="19" max="19" width="10.5703125" style="4" customWidth="1"/>
    <col min="20" max="20" width="45.42578125" style="4" customWidth="1"/>
    <col min="21" max="21" width="7.85546875" style="4" bestFit="1" customWidth="1"/>
    <col min="22" max="22" width="8.140625" style="4" customWidth="1"/>
    <col min="23" max="23" width="43.140625" style="4" customWidth="1"/>
    <col min="24" max="25" width="15.7109375" style="4" customWidth="1"/>
    <col min="26" max="26" width="19.5703125" style="4" customWidth="1"/>
    <col min="27" max="27" width="37.5703125" style="4" customWidth="1"/>
    <col min="28" max="16384" width="11.42578125" style="1"/>
  </cols>
  <sheetData>
    <row r="1" spans="1:29" ht="32.25" customHeight="1" x14ac:dyDescent="0.25">
      <c r="A1" s="232"/>
      <c r="B1" s="232"/>
      <c r="C1" s="327" t="str">
        <f>+'Marco General'!C1:G1</f>
        <v>DIRECCIONAMIENTO ESTRATÉGICO</v>
      </c>
      <c r="D1" s="327"/>
      <c r="E1" s="327"/>
      <c r="F1" s="327"/>
      <c r="G1" s="327"/>
      <c r="H1" s="327"/>
      <c r="I1" s="327"/>
      <c r="J1" s="327"/>
      <c r="K1" s="327"/>
      <c r="L1" s="327"/>
      <c r="M1" s="327"/>
      <c r="N1" s="327"/>
      <c r="O1" s="327"/>
      <c r="P1" s="327"/>
      <c r="Q1" s="327"/>
      <c r="R1" s="327"/>
      <c r="S1" s="327"/>
      <c r="T1" s="327"/>
      <c r="U1" s="374" t="s">
        <v>12</v>
      </c>
      <c r="V1" s="374"/>
      <c r="W1" s="325" t="s">
        <v>184</v>
      </c>
      <c r="X1" s="325"/>
      <c r="Y1" s="325"/>
      <c r="Z1" s="370" t="s">
        <v>104</v>
      </c>
      <c r="AA1" s="371" t="s">
        <v>105</v>
      </c>
    </row>
    <row r="2" spans="1:29" ht="29.25" customHeight="1" x14ac:dyDescent="0.25">
      <c r="A2" s="232"/>
      <c r="B2" s="232"/>
      <c r="C2" s="327" t="str">
        <f>+'Marco General'!C2:G2</f>
        <v>PLAN OPERATIVO POR DEPENDENCIAS / PROCESOS</v>
      </c>
      <c r="D2" s="327"/>
      <c r="E2" s="327"/>
      <c r="F2" s="327"/>
      <c r="G2" s="327"/>
      <c r="H2" s="327"/>
      <c r="I2" s="327"/>
      <c r="J2" s="327"/>
      <c r="K2" s="327"/>
      <c r="L2" s="327"/>
      <c r="M2" s="327"/>
      <c r="N2" s="327"/>
      <c r="O2" s="327"/>
      <c r="P2" s="327"/>
      <c r="Q2" s="327"/>
      <c r="R2" s="327"/>
      <c r="S2" s="327"/>
      <c r="T2" s="327"/>
      <c r="U2" s="374" t="s">
        <v>13</v>
      </c>
      <c r="V2" s="374"/>
      <c r="W2" s="326" t="s">
        <v>185</v>
      </c>
      <c r="X2" s="326"/>
      <c r="Y2" s="326"/>
      <c r="Z2" s="370"/>
      <c r="AA2" s="371"/>
    </row>
    <row r="3" spans="1:29" x14ac:dyDescent="0.25">
      <c r="A3" s="17"/>
      <c r="B3" s="6"/>
      <c r="C3" s="6"/>
      <c r="D3" s="6"/>
      <c r="E3" s="6"/>
      <c r="F3" s="6"/>
      <c r="G3" s="6"/>
      <c r="H3" s="6"/>
      <c r="I3" s="6"/>
      <c r="J3" s="6"/>
      <c r="K3" s="7"/>
      <c r="L3" s="8"/>
      <c r="M3" s="8"/>
      <c r="N3" s="8"/>
      <c r="O3" s="8"/>
      <c r="P3" s="8"/>
      <c r="Q3" s="8"/>
      <c r="R3" s="8"/>
      <c r="S3" s="8"/>
      <c r="T3" s="8"/>
      <c r="U3" s="8"/>
      <c r="V3" s="8"/>
      <c r="W3" s="8"/>
      <c r="X3" s="8"/>
      <c r="Y3" s="8"/>
      <c r="Z3" s="8"/>
      <c r="AA3" s="18"/>
    </row>
    <row r="4" spans="1:29" ht="15.75" customHeight="1" x14ac:dyDescent="0.25">
      <c r="A4" s="365" t="s">
        <v>1</v>
      </c>
      <c r="B4" s="365"/>
      <c r="C4" s="372" t="str">
        <f>+'Marco General'!C8</f>
        <v>Subdirección de Divulgación de los Valores del Patrimonio Cultural</v>
      </c>
      <c r="D4" s="372"/>
      <c r="E4" s="372"/>
      <c r="F4" s="372"/>
      <c r="G4" s="372"/>
      <c r="H4" s="372"/>
      <c r="I4" s="372"/>
      <c r="J4" s="372"/>
      <c r="K4" s="372"/>
      <c r="L4" s="365" t="s">
        <v>14</v>
      </c>
      <c r="M4" s="365"/>
      <c r="N4" s="366" t="str">
        <f>IF('Marco General'!C10="","",'Marco General'!C10)</f>
        <v>Divulgación del Patrimonio cultural</v>
      </c>
      <c r="O4" s="367"/>
      <c r="P4" s="367"/>
      <c r="Q4" s="368"/>
      <c r="R4" s="365" t="s">
        <v>14</v>
      </c>
      <c r="S4" s="365"/>
      <c r="T4" s="366" t="s">
        <v>38</v>
      </c>
      <c r="U4" s="367"/>
      <c r="V4" s="367"/>
      <c r="W4" s="367"/>
      <c r="X4" s="367"/>
      <c r="Y4" s="368"/>
      <c r="Z4" s="365" t="s">
        <v>0</v>
      </c>
      <c r="AA4" s="373">
        <v>2018</v>
      </c>
    </row>
    <row r="5" spans="1:29" ht="15.75" customHeight="1" x14ac:dyDescent="0.25">
      <c r="A5" s="365"/>
      <c r="B5" s="365"/>
      <c r="C5" s="372"/>
      <c r="D5" s="372"/>
      <c r="E5" s="372"/>
      <c r="F5" s="372"/>
      <c r="G5" s="372"/>
      <c r="H5" s="372"/>
      <c r="I5" s="372"/>
      <c r="J5" s="372"/>
      <c r="K5" s="372"/>
      <c r="L5" s="365"/>
      <c r="M5" s="365"/>
      <c r="N5" s="366" t="str">
        <f>IF('Marco General'!C11="","",'Marco General'!C11)</f>
        <v>Gestión de Comunicaciones</v>
      </c>
      <c r="O5" s="367"/>
      <c r="P5" s="367"/>
      <c r="Q5" s="368"/>
      <c r="R5" s="365"/>
      <c r="S5" s="365"/>
      <c r="T5" s="366" t="s">
        <v>47</v>
      </c>
      <c r="U5" s="367"/>
      <c r="V5" s="367"/>
      <c r="W5" s="367"/>
      <c r="X5" s="367"/>
      <c r="Y5" s="368"/>
      <c r="Z5" s="365"/>
      <c r="AA5" s="373"/>
    </row>
    <row r="6" spans="1:29" x14ac:dyDescent="0.25">
      <c r="A6" s="22"/>
      <c r="B6" s="23"/>
      <c r="C6" s="23"/>
      <c r="D6" s="23"/>
      <c r="E6" s="23"/>
      <c r="F6" s="23"/>
      <c r="G6" s="23"/>
      <c r="H6" s="23"/>
      <c r="I6" s="34"/>
      <c r="J6" s="24"/>
      <c r="K6" s="24"/>
      <c r="L6" s="24"/>
      <c r="M6" s="24"/>
      <c r="N6" s="24"/>
      <c r="O6" s="24"/>
      <c r="P6" s="24"/>
      <c r="Q6" s="24"/>
      <c r="R6" s="24"/>
      <c r="S6" s="24"/>
      <c r="T6" s="24"/>
      <c r="U6" s="24"/>
      <c r="V6" s="24"/>
      <c r="W6" s="24"/>
      <c r="X6" s="24"/>
      <c r="Y6" s="24"/>
      <c r="Z6" s="24"/>
      <c r="AA6" s="25"/>
    </row>
    <row r="7" spans="1:29" x14ac:dyDescent="0.25">
      <c r="A7" s="369" t="s">
        <v>3</v>
      </c>
      <c r="B7" s="365"/>
      <c r="C7" s="362" t="s">
        <v>146</v>
      </c>
      <c r="D7" s="363"/>
      <c r="E7" s="363"/>
      <c r="F7" s="363"/>
      <c r="G7" s="363"/>
      <c r="H7" s="363"/>
      <c r="I7" s="363"/>
      <c r="J7" s="363"/>
      <c r="K7" s="363"/>
      <c r="L7" s="363"/>
      <c r="M7" s="363"/>
      <c r="N7" s="363"/>
      <c r="O7" s="363"/>
      <c r="P7" s="363"/>
      <c r="Q7" s="363"/>
      <c r="R7" s="363"/>
      <c r="S7" s="363"/>
      <c r="T7" s="363"/>
      <c r="U7" s="363"/>
      <c r="V7" s="363"/>
      <c r="W7" s="363"/>
      <c r="X7" s="363"/>
      <c r="Y7" s="363"/>
      <c r="Z7" s="363"/>
      <c r="AA7" s="364"/>
    </row>
    <row r="8" spans="1:29" x14ac:dyDescent="0.25">
      <c r="A8" s="355" t="s">
        <v>16</v>
      </c>
      <c r="B8" s="355"/>
      <c r="C8" s="355"/>
      <c r="D8" s="357" t="s">
        <v>202</v>
      </c>
      <c r="E8" s="357" t="s">
        <v>24</v>
      </c>
      <c r="F8" s="357" t="s">
        <v>191</v>
      </c>
      <c r="G8" s="357" t="s">
        <v>203</v>
      </c>
      <c r="H8" s="355" t="s">
        <v>17</v>
      </c>
      <c r="I8" s="355" t="s">
        <v>23</v>
      </c>
      <c r="J8" s="356" t="s">
        <v>18</v>
      </c>
      <c r="K8" s="356"/>
      <c r="L8" s="356" t="s">
        <v>196</v>
      </c>
      <c r="M8" s="356"/>
      <c r="N8" s="356"/>
      <c r="O8" s="356"/>
      <c r="P8" s="356"/>
      <c r="Q8" s="356"/>
      <c r="R8" s="356"/>
      <c r="S8" s="356"/>
      <c r="T8" s="356"/>
      <c r="U8" s="356"/>
      <c r="V8" s="356"/>
      <c r="W8" s="356"/>
      <c r="X8" s="355" t="s">
        <v>8</v>
      </c>
      <c r="Y8" s="355"/>
      <c r="Z8" s="355"/>
      <c r="AA8" s="361" t="s">
        <v>22</v>
      </c>
    </row>
    <row r="9" spans="1:29" x14ac:dyDescent="0.25">
      <c r="A9" s="355"/>
      <c r="B9" s="355"/>
      <c r="C9" s="355"/>
      <c r="D9" s="358"/>
      <c r="E9" s="358"/>
      <c r="F9" s="358"/>
      <c r="G9" s="358"/>
      <c r="H9" s="355"/>
      <c r="I9" s="355"/>
      <c r="J9" s="356" t="s">
        <v>19</v>
      </c>
      <c r="K9" s="355" t="s">
        <v>20</v>
      </c>
      <c r="L9" s="355" t="s">
        <v>4</v>
      </c>
      <c r="M9" s="355"/>
      <c r="N9" s="355"/>
      <c r="O9" s="355" t="s">
        <v>5</v>
      </c>
      <c r="P9" s="355"/>
      <c r="Q9" s="355"/>
      <c r="R9" s="355" t="s">
        <v>6</v>
      </c>
      <c r="S9" s="355"/>
      <c r="T9" s="355"/>
      <c r="U9" s="355" t="s">
        <v>7</v>
      </c>
      <c r="V9" s="355"/>
      <c r="W9" s="355"/>
      <c r="X9" s="355"/>
      <c r="Y9" s="355"/>
      <c r="Z9" s="355"/>
      <c r="AA9" s="361"/>
    </row>
    <row r="10" spans="1:29" ht="30" x14ac:dyDescent="0.25">
      <c r="A10" s="355"/>
      <c r="B10" s="355"/>
      <c r="C10" s="355"/>
      <c r="D10" s="359"/>
      <c r="E10" s="359"/>
      <c r="F10" s="359"/>
      <c r="G10" s="359"/>
      <c r="H10" s="355"/>
      <c r="I10" s="355"/>
      <c r="J10" s="356"/>
      <c r="K10" s="355"/>
      <c r="L10" s="19" t="s">
        <v>10</v>
      </c>
      <c r="M10" s="19" t="s">
        <v>9</v>
      </c>
      <c r="N10" s="19" t="s">
        <v>21</v>
      </c>
      <c r="O10" s="19" t="s">
        <v>10</v>
      </c>
      <c r="P10" s="19" t="s">
        <v>9</v>
      </c>
      <c r="Q10" s="19" t="s">
        <v>21</v>
      </c>
      <c r="R10" s="19" t="s">
        <v>10</v>
      </c>
      <c r="S10" s="19" t="s">
        <v>9</v>
      </c>
      <c r="T10" s="19" t="s">
        <v>21</v>
      </c>
      <c r="U10" s="19" t="s">
        <v>10</v>
      </c>
      <c r="V10" s="19" t="s">
        <v>9</v>
      </c>
      <c r="W10" s="19" t="s">
        <v>21</v>
      </c>
      <c r="X10" s="19" t="s">
        <v>193</v>
      </c>
      <c r="Y10" s="36" t="s">
        <v>194</v>
      </c>
      <c r="Z10" s="36" t="s">
        <v>192</v>
      </c>
      <c r="AA10" s="40" t="s">
        <v>11</v>
      </c>
    </row>
    <row r="11" spans="1:29" s="121" customFormat="1" ht="42.75" x14ac:dyDescent="0.25">
      <c r="A11" s="298" t="s">
        <v>268</v>
      </c>
      <c r="B11" s="298"/>
      <c r="C11" s="298"/>
      <c r="D11" s="126" t="s">
        <v>270</v>
      </c>
      <c r="E11" s="118">
        <v>0.09</v>
      </c>
      <c r="F11" s="125" t="s">
        <v>269</v>
      </c>
      <c r="G11" s="125" t="s">
        <v>38</v>
      </c>
      <c r="H11" s="125" t="s">
        <v>285</v>
      </c>
      <c r="I11" s="125" t="s">
        <v>321</v>
      </c>
      <c r="J11" s="127">
        <v>43101</v>
      </c>
      <c r="K11" s="127">
        <v>43464</v>
      </c>
      <c r="L11" s="128">
        <v>1</v>
      </c>
      <c r="M11" s="125"/>
      <c r="N11" s="194"/>
      <c r="O11" s="128">
        <v>1</v>
      </c>
      <c r="P11" s="125"/>
      <c r="Q11" s="125"/>
      <c r="R11" s="128">
        <v>1</v>
      </c>
      <c r="S11" s="125"/>
      <c r="T11" s="202"/>
      <c r="U11" s="128">
        <v>1</v>
      </c>
      <c r="V11" s="125"/>
      <c r="W11" s="202"/>
      <c r="X11" s="165">
        <f t="shared" ref="X11:X12" si="0">+SUM(L11,O11,R11,U11)</f>
        <v>4</v>
      </c>
      <c r="Y11" s="165">
        <f t="shared" ref="Y11:Y12" si="1">+SUM(M11,P11,S11,V11)</f>
        <v>0</v>
      </c>
      <c r="Z11" s="123">
        <f t="shared" ref="Z11:Z12" si="2">IFERROR(Y11/X11,"")</f>
        <v>0</v>
      </c>
      <c r="AA11" s="129"/>
      <c r="AC11" s="1"/>
    </row>
    <row r="12" spans="1:29" s="134" customFormat="1" ht="85.5" x14ac:dyDescent="0.25">
      <c r="A12" s="298" t="s">
        <v>272</v>
      </c>
      <c r="B12" s="298"/>
      <c r="C12" s="298"/>
      <c r="D12" s="119" t="s">
        <v>273</v>
      </c>
      <c r="E12" s="131">
        <v>0.09</v>
      </c>
      <c r="F12" s="124" t="s">
        <v>274</v>
      </c>
      <c r="G12" s="125" t="s">
        <v>264</v>
      </c>
      <c r="H12" s="125" t="s">
        <v>413</v>
      </c>
      <c r="I12" s="124" t="s">
        <v>322</v>
      </c>
      <c r="J12" s="187">
        <v>43101</v>
      </c>
      <c r="K12" s="187">
        <v>43464</v>
      </c>
      <c r="L12" s="128">
        <v>1</v>
      </c>
      <c r="M12" s="125"/>
      <c r="N12" s="194"/>
      <c r="O12" s="128">
        <v>3</v>
      </c>
      <c r="P12" s="125"/>
      <c r="Q12" s="194"/>
      <c r="R12" s="128">
        <v>3</v>
      </c>
      <c r="S12" s="125"/>
      <c r="T12" s="194"/>
      <c r="U12" s="128">
        <v>3</v>
      </c>
      <c r="V12" s="125"/>
      <c r="W12" s="194"/>
      <c r="X12" s="165">
        <f t="shared" si="0"/>
        <v>10</v>
      </c>
      <c r="Y12" s="167">
        <f t="shared" si="1"/>
        <v>0</v>
      </c>
      <c r="Z12" s="132">
        <f t="shared" si="2"/>
        <v>0</v>
      </c>
      <c r="AA12" s="133"/>
      <c r="AC12" s="1"/>
    </row>
    <row r="13" spans="1:29" s="134" customFormat="1" ht="114" x14ac:dyDescent="0.25">
      <c r="A13" s="298" t="s">
        <v>280</v>
      </c>
      <c r="B13" s="298"/>
      <c r="C13" s="298"/>
      <c r="D13" s="119" t="s">
        <v>281</v>
      </c>
      <c r="E13" s="131">
        <v>0.09</v>
      </c>
      <c r="F13" s="124" t="s">
        <v>277</v>
      </c>
      <c r="G13" s="125" t="s">
        <v>264</v>
      </c>
      <c r="H13" s="125" t="s">
        <v>271</v>
      </c>
      <c r="I13" s="137" t="s">
        <v>322</v>
      </c>
      <c r="J13" s="187">
        <v>43191</v>
      </c>
      <c r="K13" s="187">
        <v>43464</v>
      </c>
      <c r="L13" s="128">
        <v>0</v>
      </c>
      <c r="M13" s="125"/>
      <c r="N13" s="194"/>
      <c r="O13" s="128">
        <v>1</v>
      </c>
      <c r="P13" s="125"/>
      <c r="Q13" s="194"/>
      <c r="R13" s="128">
        <v>1</v>
      </c>
      <c r="S13" s="125"/>
      <c r="T13" s="194"/>
      <c r="U13" s="128">
        <v>1</v>
      </c>
      <c r="V13" s="184"/>
      <c r="W13" s="194"/>
      <c r="X13" s="167">
        <f t="shared" ref="X13:X14" si="3">+SUM(L13,O13,R13,U13)</f>
        <v>3</v>
      </c>
      <c r="Y13" s="167">
        <f t="shared" ref="Y13:Y14" si="4">+SUM(M13,P13,S13,V13)</f>
        <v>0</v>
      </c>
      <c r="Z13" s="132">
        <f t="shared" ref="Z13:Z14" si="5">IFERROR(Y13/X13,"")</f>
        <v>0</v>
      </c>
      <c r="AA13" s="133"/>
      <c r="AC13" s="1"/>
    </row>
    <row r="14" spans="1:29" s="121" customFormat="1" ht="71.25" x14ac:dyDescent="0.25">
      <c r="A14" s="298" t="s">
        <v>415</v>
      </c>
      <c r="B14" s="298"/>
      <c r="C14" s="298"/>
      <c r="D14" s="126" t="s">
        <v>310</v>
      </c>
      <c r="E14" s="118">
        <v>0.19</v>
      </c>
      <c r="F14" s="125" t="s">
        <v>309</v>
      </c>
      <c r="G14" s="125" t="s">
        <v>264</v>
      </c>
      <c r="H14" s="125" t="s">
        <v>311</v>
      </c>
      <c r="I14" s="125" t="s">
        <v>291</v>
      </c>
      <c r="J14" s="187">
        <v>43191</v>
      </c>
      <c r="K14" s="187">
        <v>43464</v>
      </c>
      <c r="L14" s="128">
        <v>0</v>
      </c>
      <c r="M14" s="125"/>
      <c r="N14" s="194"/>
      <c r="O14" s="128">
        <v>1</v>
      </c>
      <c r="P14" s="125"/>
      <c r="Q14" s="194"/>
      <c r="R14" s="128">
        <v>1</v>
      </c>
      <c r="S14" s="125"/>
      <c r="T14" s="194"/>
      <c r="U14" s="128">
        <v>1</v>
      </c>
      <c r="V14" s="184"/>
      <c r="W14" s="194"/>
      <c r="X14" s="167">
        <f t="shared" si="3"/>
        <v>3</v>
      </c>
      <c r="Y14" s="167">
        <f t="shared" si="4"/>
        <v>0</v>
      </c>
      <c r="Z14" s="132">
        <f t="shared" si="5"/>
        <v>0</v>
      </c>
      <c r="AA14" s="129"/>
      <c r="AC14" s="1"/>
    </row>
    <row r="15" spans="1:29" s="121" customFormat="1" ht="42.75" x14ac:dyDescent="0.25">
      <c r="A15" s="298" t="s">
        <v>313</v>
      </c>
      <c r="B15" s="298"/>
      <c r="C15" s="298"/>
      <c r="D15" s="126" t="s">
        <v>314</v>
      </c>
      <c r="E15" s="118">
        <v>0.09</v>
      </c>
      <c r="F15" s="125" t="s">
        <v>315</v>
      </c>
      <c r="G15" s="125" t="s">
        <v>264</v>
      </c>
      <c r="H15" s="125" t="s">
        <v>412</v>
      </c>
      <c r="I15" s="125" t="s">
        <v>291</v>
      </c>
      <c r="J15" s="187">
        <v>43191</v>
      </c>
      <c r="K15" s="187">
        <v>43464</v>
      </c>
      <c r="L15" s="128">
        <v>0</v>
      </c>
      <c r="M15" s="125"/>
      <c r="N15" s="194"/>
      <c r="O15" s="128">
        <v>1</v>
      </c>
      <c r="P15" s="125"/>
      <c r="Q15" s="194"/>
      <c r="R15" s="128">
        <v>1</v>
      </c>
      <c r="S15" s="125"/>
      <c r="T15" s="194"/>
      <c r="U15" s="128">
        <v>1</v>
      </c>
      <c r="V15" s="184"/>
      <c r="W15" s="194"/>
      <c r="X15" s="167">
        <f t="shared" ref="X15" si="6">+SUM(L15,O15,R15,U15)</f>
        <v>3</v>
      </c>
      <c r="Y15" s="167">
        <f t="shared" ref="Y15" si="7">+SUM(M15,P15,S15,V15)</f>
        <v>0</v>
      </c>
      <c r="Z15" s="132">
        <f t="shared" ref="Z15" si="8">IFERROR(Y15/X15,"")</f>
        <v>0</v>
      </c>
      <c r="AA15" s="149"/>
      <c r="AC15" s="1"/>
    </row>
    <row r="16" spans="1:29" s="121" customFormat="1" ht="71.25" x14ac:dyDescent="0.25">
      <c r="A16" s="278" t="s">
        <v>333</v>
      </c>
      <c r="B16" s="279"/>
      <c r="C16" s="280"/>
      <c r="D16" s="148" t="s">
        <v>334</v>
      </c>
      <c r="E16" s="151">
        <v>0.09</v>
      </c>
      <c r="F16" s="168" t="s">
        <v>335</v>
      </c>
      <c r="G16" s="169" t="s">
        <v>264</v>
      </c>
      <c r="H16" s="173" t="s">
        <v>290</v>
      </c>
      <c r="I16" s="173" t="s">
        <v>291</v>
      </c>
      <c r="J16" s="187">
        <v>43101</v>
      </c>
      <c r="K16" s="187">
        <v>43464</v>
      </c>
      <c r="L16" s="177">
        <v>1</v>
      </c>
      <c r="M16" s="177"/>
      <c r="N16" s="194"/>
      <c r="O16" s="177">
        <v>0</v>
      </c>
      <c r="P16" s="177"/>
      <c r="Q16" s="194"/>
      <c r="R16" s="177">
        <v>1</v>
      </c>
      <c r="S16" s="177"/>
      <c r="T16" s="194"/>
      <c r="U16" s="177">
        <v>0</v>
      </c>
      <c r="V16" s="177"/>
      <c r="W16" s="194"/>
      <c r="X16" s="167">
        <f t="shared" ref="X16" si="9">+SUM(L16,O16,R16,U16)</f>
        <v>2</v>
      </c>
      <c r="Y16" s="167">
        <f t="shared" ref="Y16" si="10">+SUM(M16,P16,S16,V16)</f>
        <v>0</v>
      </c>
      <c r="Z16" s="132">
        <f t="shared" ref="Z16" si="11">IFERROR(Y16/X16,"")</f>
        <v>0</v>
      </c>
      <c r="AA16" s="129"/>
      <c r="AC16" s="1"/>
    </row>
    <row r="17" spans="1:29" s="121" customFormat="1" ht="78" customHeight="1" x14ac:dyDescent="0.25">
      <c r="A17" s="278" t="s">
        <v>336</v>
      </c>
      <c r="B17" s="279"/>
      <c r="C17" s="280"/>
      <c r="D17" s="148" t="s">
        <v>348</v>
      </c>
      <c r="E17" s="151">
        <v>0.09</v>
      </c>
      <c r="F17" s="168" t="s">
        <v>337</v>
      </c>
      <c r="G17" s="169" t="s">
        <v>264</v>
      </c>
      <c r="H17" s="173" t="s">
        <v>412</v>
      </c>
      <c r="I17" s="173" t="s">
        <v>291</v>
      </c>
      <c r="J17" s="187">
        <v>43191</v>
      </c>
      <c r="K17" s="187">
        <v>43464</v>
      </c>
      <c r="L17" s="186">
        <v>0</v>
      </c>
      <c r="M17" s="186"/>
      <c r="N17" s="205"/>
      <c r="O17" s="170">
        <v>0.33</v>
      </c>
      <c r="P17" s="186"/>
      <c r="Q17" s="194"/>
      <c r="R17" s="170">
        <v>0.33</v>
      </c>
      <c r="S17" s="186"/>
      <c r="T17" s="194"/>
      <c r="U17" s="170">
        <v>0.34</v>
      </c>
      <c r="V17" s="186"/>
      <c r="W17" s="194"/>
      <c r="X17" s="166">
        <f t="shared" ref="X17" si="12">+SUM(L17,O17,R17,U17)</f>
        <v>1</v>
      </c>
      <c r="Y17" s="117">
        <f t="shared" ref="Y17" si="13">+SUM(M17,P17,S17,V17)</f>
        <v>0</v>
      </c>
      <c r="Z17" s="132">
        <f t="shared" ref="Z17" si="14">IFERROR(Y17/X17,"")</f>
        <v>0</v>
      </c>
      <c r="AA17" s="149"/>
      <c r="AC17" s="1"/>
    </row>
    <row r="18" spans="1:29" s="121" customFormat="1" ht="58.5" customHeight="1" x14ac:dyDescent="0.25">
      <c r="A18" s="298" t="s">
        <v>316</v>
      </c>
      <c r="B18" s="298"/>
      <c r="C18" s="298"/>
      <c r="D18" s="126" t="s">
        <v>317</v>
      </c>
      <c r="E18" s="118">
        <v>0.09</v>
      </c>
      <c r="F18" s="125" t="s">
        <v>318</v>
      </c>
      <c r="G18" s="125" t="s">
        <v>264</v>
      </c>
      <c r="H18" s="125" t="s">
        <v>350</v>
      </c>
      <c r="I18" s="125" t="s">
        <v>291</v>
      </c>
      <c r="J18" s="187">
        <v>43101</v>
      </c>
      <c r="K18" s="187">
        <v>43464</v>
      </c>
      <c r="L18" s="128">
        <v>1</v>
      </c>
      <c r="M18" s="125"/>
      <c r="N18" s="194"/>
      <c r="O18" s="128">
        <v>3</v>
      </c>
      <c r="P18" s="125"/>
      <c r="Q18" s="194"/>
      <c r="R18" s="128">
        <v>3</v>
      </c>
      <c r="S18" s="125"/>
      <c r="T18" s="194"/>
      <c r="U18" s="128">
        <v>3</v>
      </c>
      <c r="V18" s="184"/>
      <c r="W18" s="194"/>
      <c r="X18" s="167">
        <f t="shared" ref="X18" si="15">+SUM(L18,O18,R18,U18)</f>
        <v>10</v>
      </c>
      <c r="Y18" s="167">
        <f t="shared" ref="Y18" si="16">+SUM(M18,P18,S18,V18)</f>
        <v>0</v>
      </c>
      <c r="Z18" s="132">
        <f t="shared" ref="Z18" si="17">IFERROR(Y18/X18,"")</f>
        <v>0</v>
      </c>
      <c r="AA18" s="149"/>
      <c r="AC18" s="1"/>
    </row>
    <row r="19" spans="1:29" s="134" customFormat="1" ht="86.25" customHeight="1" x14ac:dyDescent="0.25">
      <c r="A19" s="298" t="s">
        <v>292</v>
      </c>
      <c r="B19" s="298"/>
      <c r="C19" s="298"/>
      <c r="D19" s="119" t="s">
        <v>293</v>
      </c>
      <c r="E19" s="131">
        <v>0.05</v>
      </c>
      <c r="F19" s="124" t="s">
        <v>277</v>
      </c>
      <c r="G19" s="125" t="s">
        <v>264</v>
      </c>
      <c r="H19" s="125" t="s">
        <v>290</v>
      </c>
      <c r="I19" s="125" t="s">
        <v>291</v>
      </c>
      <c r="J19" s="187">
        <v>43191</v>
      </c>
      <c r="K19" s="187">
        <v>43464</v>
      </c>
      <c r="L19" s="128">
        <v>0</v>
      </c>
      <c r="M19" s="125"/>
      <c r="N19" s="205"/>
      <c r="O19" s="128">
        <v>1</v>
      </c>
      <c r="P19" s="125"/>
      <c r="Q19" s="194"/>
      <c r="R19" s="128">
        <v>1</v>
      </c>
      <c r="S19" s="125"/>
      <c r="T19" s="194"/>
      <c r="U19" s="128">
        <v>1</v>
      </c>
      <c r="V19" s="184"/>
      <c r="W19" s="194"/>
      <c r="X19" s="167">
        <f t="shared" ref="X19:X20" si="18">+SUM(L19,O19,R19,U19)</f>
        <v>3</v>
      </c>
      <c r="Y19" s="167">
        <f t="shared" ref="Y19:Y20" si="19">+SUM(M19,P19,S19,V19)</f>
        <v>0</v>
      </c>
      <c r="Z19" s="132">
        <f t="shared" ref="Z19:Z20" si="20">IFERROR(Y19/X19,"")</f>
        <v>0</v>
      </c>
      <c r="AA19" s="133"/>
      <c r="AC19" s="1"/>
    </row>
    <row r="20" spans="1:29" s="147" customFormat="1" ht="28.5" x14ac:dyDescent="0.25">
      <c r="A20" s="298" t="s">
        <v>131</v>
      </c>
      <c r="B20" s="298"/>
      <c r="C20" s="298"/>
      <c r="D20" s="175" t="s">
        <v>294</v>
      </c>
      <c r="E20" s="153">
        <v>0.05</v>
      </c>
      <c r="F20" s="152" t="s">
        <v>277</v>
      </c>
      <c r="G20" s="173" t="s">
        <v>264</v>
      </c>
      <c r="H20" s="173" t="s">
        <v>290</v>
      </c>
      <c r="I20" s="173" t="s">
        <v>291</v>
      </c>
      <c r="J20" s="187">
        <v>43191</v>
      </c>
      <c r="K20" s="187">
        <v>43464</v>
      </c>
      <c r="L20" s="174">
        <v>0</v>
      </c>
      <c r="M20" s="173"/>
      <c r="N20" s="205"/>
      <c r="O20" s="174">
        <v>1</v>
      </c>
      <c r="P20" s="173"/>
      <c r="Q20" s="194"/>
      <c r="R20" s="174">
        <v>1</v>
      </c>
      <c r="S20" s="173"/>
      <c r="T20" s="194"/>
      <c r="U20" s="174">
        <v>1</v>
      </c>
      <c r="V20" s="184"/>
      <c r="W20" s="194"/>
      <c r="X20" s="167">
        <f t="shared" si="18"/>
        <v>3</v>
      </c>
      <c r="Y20" s="167">
        <f t="shared" si="19"/>
        <v>0</v>
      </c>
      <c r="Z20" s="154">
        <f t="shared" si="20"/>
        <v>0</v>
      </c>
      <c r="AA20" s="149"/>
      <c r="AC20" s="1"/>
    </row>
    <row r="21" spans="1:29" s="147" customFormat="1" ht="71.25" x14ac:dyDescent="0.25">
      <c r="A21" s="298" t="s">
        <v>302</v>
      </c>
      <c r="B21" s="298"/>
      <c r="C21" s="298"/>
      <c r="D21" s="178" t="s">
        <v>338</v>
      </c>
      <c r="E21" s="179">
        <v>0.04</v>
      </c>
      <c r="F21" s="180" t="s">
        <v>339</v>
      </c>
      <c r="G21" s="176" t="s">
        <v>264</v>
      </c>
      <c r="H21" s="176" t="s">
        <v>296</v>
      </c>
      <c r="I21" s="176" t="s">
        <v>291</v>
      </c>
      <c r="J21" s="187">
        <v>43101</v>
      </c>
      <c r="K21" s="187">
        <v>43464</v>
      </c>
      <c r="L21" s="177">
        <v>1</v>
      </c>
      <c r="M21" s="176"/>
      <c r="N21" s="194"/>
      <c r="O21" s="177">
        <v>0</v>
      </c>
      <c r="P21" s="176"/>
      <c r="Q21" s="205"/>
      <c r="R21" s="177">
        <v>0</v>
      </c>
      <c r="S21" s="176"/>
      <c r="T21" s="205"/>
      <c r="U21" s="177">
        <v>0</v>
      </c>
      <c r="V21" s="184"/>
      <c r="W21" s="205"/>
      <c r="X21" s="167">
        <f t="shared" ref="X21:X22" si="21">+SUM(L21,O21,R21,U21)</f>
        <v>1</v>
      </c>
      <c r="Y21" s="167">
        <f t="shared" ref="Y21:Y22" si="22">+SUM(M21,P21,S21,V21)</f>
        <v>0</v>
      </c>
      <c r="Z21" s="154">
        <f t="shared" ref="Z21:Z22" si="23">IFERROR(Y21/X21,"")</f>
        <v>0</v>
      </c>
      <c r="AA21" s="149"/>
      <c r="AC21" s="1"/>
    </row>
    <row r="22" spans="1:29" s="121" customFormat="1" ht="33.75" customHeight="1" x14ac:dyDescent="0.25">
      <c r="A22" s="298" t="s">
        <v>301</v>
      </c>
      <c r="B22" s="298"/>
      <c r="C22" s="298"/>
      <c r="D22" s="178" t="s">
        <v>338</v>
      </c>
      <c r="E22" s="179">
        <v>0.04</v>
      </c>
      <c r="F22" s="180" t="s">
        <v>339</v>
      </c>
      <c r="G22" s="176" t="s">
        <v>264</v>
      </c>
      <c r="H22" s="176" t="s">
        <v>296</v>
      </c>
      <c r="I22" s="176" t="s">
        <v>291</v>
      </c>
      <c r="J22" s="187">
        <v>43191</v>
      </c>
      <c r="K22" s="187">
        <v>43464</v>
      </c>
      <c r="L22" s="177">
        <v>0</v>
      </c>
      <c r="M22" s="184"/>
      <c r="N22" s="194"/>
      <c r="O22" s="177">
        <v>0</v>
      </c>
      <c r="P22" s="184"/>
      <c r="Q22" s="205"/>
      <c r="R22" s="177">
        <v>0</v>
      </c>
      <c r="S22" s="184"/>
      <c r="T22" s="194"/>
      <c r="U22" s="177">
        <v>1</v>
      </c>
      <c r="V22" s="184"/>
      <c r="W22" s="194"/>
      <c r="X22" s="167">
        <f t="shared" si="21"/>
        <v>1</v>
      </c>
      <c r="Y22" s="167">
        <f t="shared" si="22"/>
        <v>0</v>
      </c>
      <c r="Z22" s="154">
        <f t="shared" si="23"/>
        <v>0</v>
      </c>
      <c r="AA22" s="129"/>
      <c r="AC22" s="1"/>
    </row>
    <row r="23" spans="1:29" s="10" customFormat="1" x14ac:dyDescent="0.25">
      <c r="A23" s="41"/>
      <c r="B23" s="13"/>
      <c r="C23" s="14"/>
      <c r="D23" s="14"/>
      <c r="E23" s="14"/>
      <c r="F23" s="14"/>
      <c r="G23" s="14"/>
      <c r="H23" s="14"/>
      <c r="I23" s="14"/>
      <c r="J23" s="15"/>
      <c r="K23" s="15"/>
      <c r="L23" s="14"/>
      <c r="M23" s="14"/>
      <c r="N23" s="14"/>
      <c r="O23" s="14"/>
      <c r="P23" s="14"/>
      <c r="Q23" s="14"/>
      <c r="R23" s="14"/>
      <c r="S23" s="14"/>
      <c r="T23" s="14"/>
      <c r="U23" s="14"/>
      <c r="V23" s="14"/>
      <c r="W23" s="14"/>
      <c r="X23" s="14"/>
      <c r="Y23" s="14"/>
      <c r="Z23" s="37"/>
      <c r="AA23" s="171">
        <f>+SUMPRODUCT(E11:E22,Z11:Z22)</f>
        <v>0</v>
      </c>
      <c r="AC23" s="1"/>
    </row>
    <row r="24" spans="1:29" x14ac:dyDescent="0.25">
      <c r="A24" s="369" t="s">
        <v>3</v>
      </c>
      <c r="B24" s="365"/>
      <c r="C24" s="362" t="s">
        <v>147</v>
      </c>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75"/>
    </row>
    <row r="25" spans="1:29" x14ac:dyDescent="0.25">
      <c r="A25" s="376" t="s">
        <v>16</v>
      </c>
      <c r="B25" s="377"/>
      <c r="C25" s="378"/>
      <c r="D25" s="357" t="s">
        <v>202</v>
      </c>
      <c r="E25" s="357" t="s">
        <v>24</v>
      </c>
      <c r="F25" s="357" t="s">
        <v>191</v>
      </c>
      <c r="G25" s="357" t="s">
        <v>203</v>
      </c>
      <c r="H25" s="355" t="s">
        <v>17</v>
      </c>
      <c r="I25" s="355" t="s">
        <v>23</v>
      </c>
      <c r="J25" s="356" t="s">
        <v>18</v>
      </c>
      <c r="K25" s="356"/>
      <c r="L25" s="356" t="s">
        <v>196</v>
      </c>
      <c r="M25" s="356"/>
      <c r="N25" s="356"/>
      <c r="O25" s="356"/>
      <c r="P25" s="356"/>
      <c r="Q25" s="356"/>
      <c r="R25" s="356"/>
      <c r="S25" s="356"/>
      <c r="T25" s="356"/>
      <c r="U25" s="356"/>
      <c r="V25" s="356"/>
      <c r="W25" s="356"/>
      <c r="X25" s="355" t="s">
        <v>8</v>
      </c>
      <c r="Y25" s="355"/>
      <c r="Z25" s="355"/>
      <c r="AA25" s="361" t="s">
        <v>22</v>
      </c>
    </row>
    <row r="26" spans="1:29" x14ac:dyDescent="0.25">
      <c r="A26" s="379"/>
      <c r="B26" s="380"/>
      <c r="C26" s="381"/>
      <c r="D26" s="358"/>
      <c r="E26" s="358"/>
      <c r="F26" s="358"/>
      <c r="G26" s="358"/>
      <c r="H26" s="355"/>
      <c r="I26" s="355"/>
      <c r="J26" s="356" t="s">
        <v>19</v>
      </c>
      <c r="K26" s="355" t="s">
        <v>20</v>
      </c>
      <c r="L26" s="355" t="s">
        <v>4</v>
      </c>
      <c r="M26" s="355"/>
      <c r="N26" s="355"/>
      <c r="O26" s="355" t="s">
        <v>5</v>
      </c>
      <c r="P26" s="355"/>
      <c r="Q26" s="355"/>
      <c r="R26" s="355" t="s">
        <v>6</v>
      </c>
      <c r="S26" s="355"/>
      <c r="T26" s="355"/>
      <c r="U26" s="355" t="s">
        <v>7</v>
      </c>
      <c r="V26" s="355"/>
      <c r="W26" s="355"/>
      <c r="X26" s="355"/>
      <c r="Y26" s="355"/>
      <c r="Z26" s="355"/>
      <c r="AA26" s="361"/>
    </row>
    <row r="27" spans="1:29" ht="30" x14ac:dyDescent="0.25">
      <c r="A27" s="382"/>
      <c r="B27" s="383"/>
      <c r="C27" s="384"/>
      <c r="D27" s="359"/>
      <c r="E27" s="359"/>
      <c r="F27" s="359"/>
      <c r="G27" s="359"/>
      <c r="H27" s="355"/>
      <c r="I27" s="355"/>
      <c r="J27" s="356"/>
      <c r="K27" s="355"/>
      <c r="L27" s="19" t="s">
        <v>10</v>
      </c>
      <c r="M27" s="19" t="s">
        <v>9</v>
      </c>
      <c r="N27" s="19" t="s">
        <v>21</v>
      </c>
      <c r="O27" s="19" t="s">
        <v>10</v>
      </c>
      <c r="P27" s="19" t="s">
        <v>9</v>
      </c>
      <c r="Q27" s="19" t="s">
        <v>21</v>
      </c>
      <c r="R27" s="19" t="s">
        <v>10</v>
      </c>
      <c r="S27" s="19" t="s">
        <v>9</v>
      </c>
      <c r="T27" s="19" t="s">
        <v>21</v>
      </c>
      <c r="U27" s="19" t="s">
        <v>10</v>
      </c>
      <c r="V27" s="19" t="s">
        <v>9</v>
      </c>
      <c r="W27" s="19" t="s">
        <v>21</v>
      </c>
      <c r="X27" s="74" t="s">
        <v>193</v>
      </c>
      <c r="Y27" s="36" t="s">
        <v>194</v>
      </c>
      <c r="Z27" s="36" t="s">
        <v>192</v>
      </c>
      <c r="AA27" s="40" t="s">
        <v>11</v>
      </c>
    </row>
    <row r="28" spans="1:29" s="81" customFormat="1" ht="60.75" customHeight="1" x14ac:dyDescent="0.25">
      <c r="A28" s="298" t="s">
        <v>278</v>
      </c>
      <c r="B28" s="298"/>
      <c r="C28" s="298"/>
      <c r="D28" s="119" t="s">
        <v>279</v>
      </c>
      <c r="E28" s="135">
        <v>0.06</v>
      </c>
      <c r="F28" s="124" t="s">
        <v>277</v>
      </c>
      <c r="G28" s="125" t="s">
        <v>264</v>
      </c>
      <c r="H28" s="125" t="s">
        <v>285</v>
      </c>
      <c r="I28" s="125" t="s">
        <v>291</v>
      </c>
      <c r="J28" s="187">
        <v>43191</v>
      </c>
      <c r="K28" s="187">
        <v>43464</v>
      </c>
      <c r="L28" s="128">
        <v>0</v>
      </c>
      <c r="M28" s="184"/>
      <c r="N28" s="184"/>
      <c r="O28" s="128">
        <v>1</v>
      </c>
      <c r="P28" s="184"/>
      <c r="Q28" s="194"/>
      <c r="R28" s="128">
        <v>1</v>
      </c>
      <c r="S28" s="184"/>
      <c r="T28" s="194"/>
      <c r="U28" s="128">
        <v>1</v>
      </c>
      <c r="V28" s="184"/>
      <c r="W28" s="194"/>
      <c r="X28" s="117">
        <f t="shared" ref="X28" si="24">+SUM(L28,O28,R28,U28)</f>
        <v>3</v>
      </c>
      <c r="Y28" s="83">
        <f>+SUM(M28,P28,S28,V28)</f>
        <v>0</v>
      </c>
      <c r="Z28" s="85">
        <f>IFERROR(Y28/X28,"")</f>
        <v>0</v>
      </c>
      <c r="AA28" s="149"/>
      <c r="AC28" s="1"/>
    </row>
    <row r="29" spans="1:29" s="134" customFormat="1" ht="86.25" customHeight="1" x14ac:dyDescent="0.25">
      <c r="A29" s="298" t="s">
        <v>275</v>
      </c>
      <c r="B29" s="298"/>
      <c r="C29" s="298"/>
      <c r="D29" s="119" t="s">
        <v>276</v>
      </c>
      <c r="E29" s="131">
        <v>0.05</v>
      </c>
      <c r="F29" s="124" t="s">
        <v>277</v>
      </c>
      <c r="G29" s="125" t="s">
        <v>264</v>
      </c>
      <c r="H29" s="125" t="s">
        <v>411</v>
      </c>
      <c r="I29" s="137" t="s">
        <v>322</v>
      </c>
      <c r="J29" s="187">
        <v>43191</v>
      </c>
      <c r="K29" s="187">
        <v>43464</v>
      </c>
      <c r="L29" s="128">
        <v>0</v>
      </c>
      <c r="M29" s="184"/>
      <c r="N29" s="184"/>
      <c r="O29" s="128">
        <v>1</v>
      </c>
      <c r="P29" s="184"/>
      <c r="Q29" s="194"/>
      <c r="R29" s="128">
        <v>1</v>
      </c>
      <c r="S29" s="184"/>
      <c r="T29" s="194"/>
      <c r="U29" s="128">
        <v>1</v>
      </c>
      <c r="V29" s="184"/>
      <c r="W29" s="194"/>
      <c r="X29" s="117">
        <f t="shared" ref="X29" si="25">+SUM(L29,O29,R29,U29)</f>
        <v>3</v>
      </c>
      <c r="Y29" s="117">
        <f t="shared" ref="Y29:Y30" si="26">+SUM(M29,P29,S29,V29)</f>
        <v>0</v>
      </c>
      <c r="Z29" s="132">
        <f t="shared" ref="Z29:Z30" si="27">IFERROR(Y29/X29,"")</f>
        <v>0</v>
      </c>
      <c r="AA29" s="149"/>
      <c r="AC29" s="1"/>
    </row>
    <row r="30" spans="1:29" s="134" customFormat="1" ht="54.75" customHeight="1" x14ac:dyDescent="0.25">
      <c r="A30" s="298" t="s">
        <v>282</v>
      </c>
      <c r="B30" s="298"/>
      <c r="C30" s="298"/>
      <c r="D30" s="119" t="s">
        <v>283</v>
      </c>
      <c r="E30" s="135">
        <v>0.05</v>
      </c>
      <c r="F30" s="124" t="s">
        <v>284</v>
      </c>
      <c r="G30" s="125" t="s">
        <v>38</v>
      </c>
      <c r="H30" s="125" t="s">
        <v>271</v>
      </c>
      <c r="I30" s="125" t="s">
        <v>321</v>
      </c>
      <c r="J30" s="187">
        <v>43191</v>
      </c>
      <c r="K30" s="187">
        <v>43464</v>
      </c>
      <c r="L30" s="128">
        <v>0</v>
      </c>
      <c r="M30" s="184"/>
      <c r="N30" s="184"/>
      <c r="O30" s="128">
        <v>1</v>
      </c>
      <c r="P30" s="184"/>
      <c r="Q30" s="194"/>
      <c r="R30" s="128">
        <v>0</v>
      </c>
      <c r="S30" s="184"/>
      <c r="T30" s="194"/>
      <c r="U30" s="128">
        <v>1</v>
      </c>
      <c r="V30" s="184"/>
      <c r="W30" s="194"/>
      <c r="X30" s="117">
        <f t="shared" ref="X30" si="28">+SUM(L30,O30,R30,U30)</f>
        <v>2</v>
      </c>
      <c r="Y30" s="117">
        <f t="shared" si="26"/>
        <v>0</v>
      </c>
      <c r="Z30" s="132">
        <f t="shared" si="27"/>
        <v>0</v>
      </c>
      <c r="AA30" s="149"/>
      <c r="AC30" s="1"/>
    </row>
    <row r="31" spans="1:29" s="134" customFormat="1" ht="82.5" customHeight="1" x14ac:dyDescent="0.25">
      <c r="A31" s="298" t="s">
        <v>312</v>
      </c>
      <c r="B31" s="298"/>
      <c r="C31" s="298"/>
      <c r="D31" s="130" t="s">
        <v>286</v>
      </c>
      <c r="E31" s="135">
        <v>0.05</v>
      </c>
      <c r="F31" s="136" t="s">
        <v>287</v>
      </c>
      <c r="G31" s="125" t="s">
        <v>264</v>
      </c>
      <c r="H31" s="125" t="s">
        <v>412</v>
      </c>
      <c r="I31" s="137" t="s">
        <v>322</v>
      </c>
      <c r="J31" s="187">
        <v>43101</v>
      </c>
      <c r="K31" s="187">
        <v>43464</v>
      </c>
      <c r="L31" s="128">
        <v>1</v>
      </c>
      <c r="M31" s="184"/>
      <c r="N31" s="194"/>
      <c r="O31" s="128">
        <v>3</v>
      </c>
      <c r="P31" s="184"/>
      <c r="Q31" s="194"/>
      <c r="R31" s="128">
        <v>3</v>
      </c>
      <c r="S31" s="184"/>
      <c r="T31" s="194"/>
      <c r="U31" s="128">
        <v>3</v>
      </c>
      <c r="V31" s="184"/>
      <c r="W31" s="194"/>
      <c r="X31" s="117">
        <f t="shared" ref="X31" si="29">+SUM(L31,O31,R31,U31)</f>
        <v>10</v>
      </c>
      <c r="Y31" s="117">
        <f t="shared" ref="Y31" si="30">+SUM(M31,P31,S31,V31)</f>
        <v>0</v>
      </c>
      <c r="Z31" s="132">
        <f t="shared" ref="Z31" si="31">IFERROR(Y31/X31,"")</f>
        <v>0</v>
      </c>
      <c r="AA31" s="149"/>
      <c r="AC31" s="1"/>
    </row>
    <row r="32" spans="1:29" s="134" customFormat="1" ht="99.75" x14ac:dyDescent="0.25">
      <c r="A32" s="298" t="s">
        <v>288</v>
      </c>
      <c r="B32" s="298"/>
      <c r="C32" s="298"/>
      <c r="D32" s="130" t="s">
        <v>289</v>
      </c>
      <c r="E32" s="135">
        <v>0.05</v>
      </c>
      <c r="F32" s="136" t="s">
        <v>287</v>
      </c>
      <c r="G32" s="125" t="s">
        <v>38</v>
      </c>
      <c r="H32" s="125" t="s">
        <v>414</v>
      </c>
      <c r="I32" s="137" t="s">
        <v>322</v>
      </c>
      <c r="J32" s="187">
        <v>43101</v>
      </c>
      <c r="K32" s="187">
        <v>43464</v>
      </c>
      <c r="L32" s="128">
        <v>1</v>
      </c>
      <c r="M32" s="184"/>
      <c r="N32" s="194"/>
      <c r="O32" s="128">
        <v>3</v>
      </c>
      <c r="P32" s="184"/>
      <c r="Q32" s="194"/>
      <c r="R32" s="128">
        <v>3</v>
      </c>
      <c r="S32" s="184"/>
      <c r="T32" s="194"/>
      <c r="U32" s="128">
        <v>3</v>
      </c>
      <c r="V32" s="184"/>
      <c r="W32" s="194"/>
      <c r="X32" s="117">
        <f t="shared" ref="X32:X33" si="32">+SUM(L32,O32,R32,U32)</f>
        <v>10</v>
      </c>
      <c r="Y32" s="117">
        <f t="shared" ref="Y32:Y33" si="33">+SUM(M32,P32,S32,V32)</f>
        <v>0</v>
      </c>
      <c r="Z32" s="132">
        <f t="shared" ref="Z32:Z33" si="34">IFERROR(Y32/X32,"")</f>
        <v>0</v>
      </c>
      <c r="AA32" s="149"/>
      <c r="AC32" s="1"/>
    </row>
    <row r="33" spans="1:29" s="121" customFormat="1" ht="114" x14ac:dyDescent="0.25">
      <c r="A33" s="298" t="s">
        <v>319</v>
      </c>
      <c r="B33" s="298"/>
      <c r="C33" s="298"/>
      <c r="D33" s="126" t="s">
        <v>320</v>
      </c>
      <c r="E33" s="118">
        <v>0.15</v>
      </c>
      <c r="F33" s="125" t="s">
        <v>318</v>
      </c>
      <c r="G33" s="125" t="s">
        <v>264</v>
      </c>
      <c r="H33" s="125" t="s">
        <v>296</v>
      </c>
      <c r="I33" s="125" t="s">
        <v>291</v>
      </c>
      <c r="J33" s="187">
        <v>43101</v>
      </c>
      <c r="K33" s="187">
        <v>43464</v>
      </c>
      <c r="L33" s="128">
        <v>3</v>
      </c>
      <c r="M33" s="184"/>
      <c r="N33" s="194"/>
      <c r="O33" s="128">
        <v>3</v>
      </c>
      <c r="P33" s="184"/>
      <c r="Q33" s="194"/>
      <c r="R33" s="128">
        <v>3</v>
      </c>
      <c r="S33" s="184"/>
      <c r="T33" s="194"/>
      <c r="U33" s="128">
        <v>3</v>
      </c>
      <c r="V33" s="184"/>
      <c r="W33" s="194"/>
      <c r="X33" s="117">
        <f t="shared" si="32"/>
        <v>12</v>
      </c>
      <c r="Y33" s="117">
        <f t="shared" si="33"/>
        <v>0</v>
      </c>
      <c r="Z33" s="132">
        <f t="shared" si="34"/>
        <v>0</v>
      </c>
      <c r="AA33" s="149"/>
      <c r="AC33" s="1"/>
    </row>
    <row r="34" spans="1:29" s="121" customFormat="1" ht="57" x14ac:dyDescent="0.25">
      <c r="A34" s="298" t="s">
        <v>297</v>
      </c>
      <c r="B34" s="298"/>
      <c r="C34" s="298"/>
      <c r="D34" s="130" t="s">
        <v>298</v>
      </c>
      <c r="E34" s="135">
        <v>0.15</v>
      </c>
      <c r="F34" s="136" t="s">
        <v>295</v>
      </c>
      <c r="G34" s="125" t="s">
        <v>264</v>
      </c>
      <c r="H34" s="125" t="s">
        <v>296</v>
      </c>
      <c r="I34" s="125" t="s">
        <v>291</v>
      </c>
      <c r="J34" s="187">
        <v>43101</v>
      </c>
      <c r="K34" s="187">
        <v>43464</v>
      </c>
      <c r="L34" s="128">
        <v>2</v>
      </c>
      <c r="M34" s="184"/>
      <c r="N34" s="194"/>
      <c r="O34" s="128">
        <v>3</v>
      </c>
      <c r="P34" s="184"/>
      <c r="Q34" s="194"/>
      <c r="R34" s="128">
        <v>3</v>
      </c>
      <c r="S34" s="184"/>
      <c r="T34" s="194"/>
      <c r="U34" s="128">
        <v>3</v>
      </c>
      <c r="V34" s="184"/>
      <c r="W34" s="194"/>
      <c r="X34" s="117">
        <f t="shared" ref="X34" si="35">+SUM(L34,O34,R34,U34)</f>
        <v>11</v>
      </c>
      <c r="Y34" s="117">
        <f t="shared" ref="Y34" si="36">+SUM(M34,P34,S34,V34)</f>
        <v>0</v>
      </c>
      <c r="Z34" s="132">
        <f t="shared" ref="Z34" si="37">IFERROR(Y34/X34,"")</f>
        <v>0</v>
      </c>
      <c r="AA34" s="149"/>
      <c r="AC34" s="1"/>
    </row>
    <row r="35" spans="1:29" s="121" customFormat="1" ht="66.75" customHeight="1" x14ac:dyDescent="0.25">
      <c r="A35" s="298" t="s">
        <v>301</v>
      </c>
      <c r="B35" s="298"/>
      <c r="C35" s="298"/>
      <c r="D35" s="130" t="s">
        <v>299</v>
      </c>
      <c r="E35" s="135">
        <v>0.1</v>
      </c>
      <c r="F35" s="136" t="s">
        <v>300</v>
      </c>
      <c r="G35" s="125" t="s">
        <v>264</v>
      </c>
      <c r="H35" s="125" t="s">
        <v>296</v>
      </c>
      <c r="I35" s="125" t="s">
        <v>291</v>
      </c>
      <c r="J35" s="187">
        <v>43191</v>
      </c>
      <c r="K35" s="187">
        <v>43464</v>
      </c>
      <c r="L35" s="177">
        <v>0</v>
      </c>
      <c r="M35" s="184"/>
      <c r="N35" s="184"/>
      <c r="O35" s="128">
        <v>0</v>
      </c>
      <c r="P35" s="184"/>
      <c r="Q35" s="184"/>
      <c r="R35" s="128">
        <v>0</v>
      </c>
      <c r="S35" s="184"/>
      <c r="T35" s="184"/>
      <c r="U35" s="128">
        <v>1</v>
      </c>
      <c r="V35" s="184"/>
      <c r="W35" s="194"/>
      <c r="X35" s="117">
        <f t="shared" ref="X35" si="38">+SUM(L35,O35,R35,U35)</f>
        <v>1</v>
      </c>
      <c r="Y35" s="117">
        <f t="shared" ref="Y35" si="39">+SUM(M35,P35,S35,V35)</f>
        <v>0</v>
      </c>
      <c r="Z35" s="132">
        <f t="shared" ref="Z35" si="40">IFERROR(Y35/X35,"")</f>
        <v>0</v>
      </c>
      <c r="AA35" s="149"/>
      <c r="AC35" s="1"/>
    </row>
    <row r="36" spans="1:29" s="121" customFormat="1" ht="36.75" customHeight="1" x14ac:dyDescent="0.25">
      <c r="A36" s="298" t="s">
        <v>340</v>
      </c>
      <c r="B36" s="298"/>
      <c r="C36" s="298"/>
      <c r="D36" s="192" t="s">
        <v>341</v>
      </c>
      <c r="E36" s="135">
        <v>0.1</v>
      </c>
      <c r="F36" s="180" t="s">
        <v>342</v>
      </c>
      <c r="G36" s="125" t="s">
        <v>264</v>
      </c>
      <c r="H36" s="125" t="s">
        <v>296</v>
      </c>
      <c r="I36" s="125" t="s">
        <v>291</v>
      </c>
      <c r="J36" s="187">
        <v>43191</v>
      </c>
      <c r="K36" s="187">
        <v>43464</v>
      </c>
      <c r="L36" s="182">
        <v>0</v>
      </c>
      <c r="M36" s="186"/>
      <c r="N36" s="185"/>
      <c r="O36" s="182">
        <v>0.5</v>
      </c>
      <c r="P36" s="186"/>
      <c r="Q36" s="194"/>
      <c r="R36" s="182">
        <v>0.25</v>
      </c>
      <c r="S36" s="186"/>
      <c r="T36" s="194"/>
      <c r="U36" s="182">
        <v>0.25</v>
      </c>
      <c r="V36" s="186"/>
      <c r="W36" s="194"/>
      <c r="X36" s="201">
        <f t="shared" ref="X36" si="41">+SUM(L36,O36,R36,U36)</f>
        <v>1</v>
      </c>
      <c r="Y36" s="201">
        <f t="shared" ref="Y36" si="42">+SUM(M36,P36,S36,V36)</f>
        <v>0</v>
      </c>
      <c r="Z36" s="132">
        <f t="shared" ref="Z36" si="43">IFERROR(Y36/X36,"")</f>
        <v>0</v>
      </c>
      <c r="AA36" s="149"/>
      <c r="AC36" s="1"/>
    </row>
    <row r="37" spans="1:29" s="121" customFormat="1" ht="35.25" customHeight="1" x14ac:dyDescent="0.25">
      <c r="A37" s="298" t="s">
        <v>351</v>
      </c>
      <c r="B37" s="298"/>
      <c r="C37" s="298"/>
      <c r="D37" s="130" t="s">
        <v>303</v>
      </c>
      <c r="E37" s="135">
        <v>0.1</v>
      </c>
      <c r="F37" s="136" t="s">
        <v>306</v>
      </c>
      <c r="G37" s="125" t="s">
        <v>264</v>
      </c>
      <c r="H37" s="125" t="s">
        <v>296</v>
      </c>
      <c r="I37" s="125" t="s">
        <v>291</v>
      </c>
      <c r="J37" s="187">
        <v>43191</v>
      </c>
      <c r="K37" s="187">
        <v>43464</v>
      </c>
      <c r="L37" s="177">
        <v>0</v>
      </c>
      <c r="M37" s="184"/>
      <c r="N37" s="184"/>
      <c r="O37" s="128">
        <v>3</v>
      </c>
      <c r="P37" s="184"/>
      <c r="Q37" s="194"/>
      <c r="R37" s="128">
        <v>3</v>
      </c>
      <c r="S37" s="184"/>
      <c r="T37" s="194"/>
      <c r="U37" s="128">
        <v>3</v>
      </c>
      <c r="V37" s="184"/>
      <c r="W37" s="194"/>
      <c r="X37" s="117">
        <f t="shared" ref="X37" si="44">+SUM(L37,O37,R37,U37)</f>
        <v>9</v>
      </c>
      <c r="Y37" s="117">
        <f t="shared" ref="Y37" si="45">+SUM(M37,P37,S37,V37)</f>
        <v>0</v>
      </c>
      <c r="Z37" s="132">
        <f t="shared" ref="Z37" si="46">IFERROR(Y37/X37,"")</f>
        <v>0</v>
      </c>
      <c r="AA37" s="149"/>
      <c r="AC37" s="1"/>
    </row>
    <row r="38" spans="1:29" s="121" customFormat="1" ht="35.25" customHeight="1" x14ac:dyDescent="0.25">
      <c r="A38" s="298" t="s">
        <v>331</v>
      </c>
      <c r="B38" s="298"/>
      <c r="C38" s="298"/>
      <c r="D38" s="130" t="s">
        <v>307</v>
      </c>
      <c r="E38" s="135">
        <v>7.0000000000000007E-2</v>
      </c>
      <c r="F38" s="136" t="s">
        <v>308</v>
      </c>
      <c r="G38" s="125" t="s">
        <v>264</v>
      </c>
      <c r="H38" s="125" t="s">
        <v>304</v>
      </c>
      <c r="I38" s="125" t="s">
        <v>291</v>
      </c>
      <c r="J38" s="187">
        <v>43191</v>
      </c>
      <c r="K38" s="187">
        <v>43464</v>
      </c>
      <c r="L38" s="128">
        <v>0</v>
      </c>
      <c r="M38" s="184"/>
      <c r="N38" s="184"/>
      <c r="O38" s="128">
        <v>1</v>
      </c>
      <c r="P38" s="184"/>
      <c r="Q38" s="194"/>
      <c r="R38" s="128">
        <v>1</v>
      </c>
      <c r="S38" s="184"/>
      <c r="T38" s="194"/>
      <c r="U38" s="128">
        <v>1</v>
      </c>
      <c r="V38" s="184"/>
      <c r="W38" s="194"/>
      <c r="X38" s="117">
        <f t="shared" ref="X38" si="47">+SUM(L38,O38,R38,U38)</f>
        <v>3</v>
      </c>
      <c r="Y38" s="117">
        <f t="shared" ref="Y38" si="48">+SUM(M38,P38,S38,V38)</f>
        <v>0</v>
      </c>
      <c r="Z38" s="132">
        <f t="shared" ref="Z38" si="49">IFERROR(Y38/X38,"")</f>
        <v>0</v>
      </c>
      <c r="AA38" s="149"/>
      <c r="AC38" s="1"/>
    </row>
    <row r="39" spans="1:29" s="121" customFormat="1" ht="49.5" customHeight="1" x14ac:dyDescent="0.25">
      <c r="A39" s="298" t="s">
        <v>332</v>
      </c>
      <c r="B39" s="298"/>
      <c r="C39" s="298"/>
      <c r="D39" s="130" t="s">
        <v>305</v>
      </c>
      <c r="E39" s="135">
        <v>7.0000000000000007E-2</v>
      </c>
      <c r="F39" s="136" t="s">
        <v>306</v>
      </c>
      <c r="G39" s="125" t="s">
        <v>264</v>
      </c>
      <c r="H39" s="125" t="s">
        <v>304</v>
      </c>
      <c r="I39" s="125" t="s">
        <v>291</v>
      </c>
      <c r="J39" s="187">
        <v>43191</v>
      </c>
      <c r="K39" s="187">
        <v>43464</v>
      </c>
      <c r="L39" s="128">
        <v>0</v>
      </c>
      <c r="M39" s="184"/>
      <c r="N39" s="184"/>
      <c r="O39" s="128">
        <v>1</v>
      </c>
      <c r="P39" s="184"/>
      <c r="Q39" s="194"/>
      <c r="R39" s="128">
        <v>1</v>
      </c>
      <c r="S39" s="184"/>
      <c r="T39" s="194"/>
      <c r="U39" s="128">
        <v>1</v>
      </c>
      <c r="V39" s="184"/>
      <c r="W39" s="194"/>
      <c r="X39" s="117">
        <f t="shared" ref="X39" si="50">+SUM(L39,O39,R39,U39)</f>
        <v>3</v>
      </c>
      <c r="Y39" s="117">
        <f t="shared" ref="Y39" si="51">+SUM(M39,P39,S39,V39)</f>
        <v>0</v>
      </c>
      <c r="Z39" s="132">
        <f t="shared" ref="Z39" si="52">IFERROR(Y39/X39,"")</f>
        <v>0</v>
      </c>
      <c r="AA39" s="149"/>
      <c r="AC39" s="1"/>
    </row>
    <row r="40" spans="1:29" s="155" customFormat="1" x14ac:dyDescent="0.25">
      <c r="A40" s="158"/>
      <c r="B40" s="158"/>
      <c r="C40" s="158"/>
      <c r="D40" s="158"/>
      <c r="E40" s="158"/>
      <c r="F40" s="158"/>
      <c r="G40" s="158"/>
      <c r="H40" s="158"/>
      <c r="I40" s="158"/>
      <c r="J40" s="158"/>
      <c r="K40" s="159"/>
      <c r="P40" s="160"/>
      <c r="Q40" s="160"/>
      <c r="R40" s="160"/>
      <c r="S40" s="160"/>
      <c r="T40" s="160"/>
      <c r="U40" s="160"/>
      <c r="V40" s="160"/>
      <c r="W40" s="160"/>
      <c r="X40" s="160"/>
      <c r="Y40" s="160"/>
      <c r="Z40" s="160"/>
      <c r="AA40" s="172">
        <f>+SUMPRODUCT(E28:E39,Z28:Z39)</f>
        <v>0</v>
      </c>
      <c r="AC40" s="1"/>
    </row>
    <row r="41" spans="1:29" s="155" customFormat="1" x14ac:dyDescent="0.25">
      <c r="A41" s="360" t="s">
        <v>347</v>
      </c>
      <c r="B41" s="360"/>
      <c r="C41" s="188" t="s">
        <v>416</v>
      </c>
      <c r="D41" s="158"/>
      <c r="E41" s="158"/>
      <c r="F41" s="158"/>
      <c r="G41" s="158"/>
      <c r="H41" s="158"/>
      <c r="I41" s="158"/>
      <c r="J41" s="158"/>
      <c r="K41" s="159"/>
      <c r="P41" s="160"/>
      <c r="Q41" s="160"/>
      <c r="R41" s="160"/>
      <c r="S41" s="160"/>
      <c r="T41" s="160"/>
      <c r="U41" s="160"/>
      <c r="V41" s="160"/>
      <c r="W41" s="160"/>
      <c r="X41" s="160"/>
      <c r="Y41" s="160"/>
      <c r="Z41" s="160"/>
      <c r="AA41" s="160"/>
      <c r="AC41" s="1"/>
    </row>
    <row r="42" spans="1:29" s="209" customFormat="1" ht="45.75" customHeight="1" x14ac:dyDescent="0.25">
      <c r="A42" s="207"/>
      <c r="B42" s="207"/>
      <c r="C42" s="207"/>
      <c r="D42" s="207"/>
      <c r="K42" s="208"/>
      <c r="P42" s="210"/>
      <c r="Q42" s="210"/>
      <c r="R42" s="210"/>
      <c r="S42" s="210"/>
      <c r="T42" s="210"/>
      <c r="U42" s="210"/>
      <c r="V42" s="210"/>
      <c r="W42" s="210"/>
      <c r="X42" s="210"/>
      <c r="Y42" s="210"/>
      <c r="Z42" s="210"/>
      <c r="AA42" s="210"/>
      <c r="AC42" s="212"/>
    </row>
    <row r="43" spans="1:29" s="209" customFormat="1" ht="57.75" customHeight="1" x14ac:dyDescent="0.25">
      <c r="A43" s="207"/>
      <c r="B43" s="207"/>
      <c r="C43" s="207"/>
      <c r="E43" s="296" t="s">
        <v>349</v>
      </c>
      <c r="F43" s="296"/>
      <c r="G43" s="296"/>
      <c r="H43" s="296"/>
      <c r="I43" s="296"/>
      <c r="J43" s="296"/>
      <c r="K43" s="156"/>
      <c r="M43" s="157"/>
      <c r="N43" s="157"/>
      <c r="O43" s="297" t="s">
        <v>330</v>
      </c>
      <c r="P43" s="297"/>
      <c r="Q43" s="297"/>
      <c r="R43" s="297"/>
      <c r="S43" s="297"/>
      <c r="T43" s="297"/>
      <c r="U43" s="297"/>
      <c r="V43" s="297"/>
      <c r="W43" s="297"/>
      <c r="X43" s="210"/>
      <c r="Y43" s="210"/>
      <c r="Z43" s="210"/>
      <c r="AA43" s="210"/>
      <c r="AC43" s="212"/>
    </row>
    <row r="44" spans="1:29" s="209" customFormat="1" x14ac:dyDescent="0.25">
      <c r="A44" s="207"/>
      <c r="B44" s="207"/>
      <c r="C44" s="207"/>
      <c r="D44" s="207"/>
      <c r="E44" s="207"/>
      <c r="F44" s="207"/>
      <c r="G44" s="207"/>
      <c r="H44" s="207"/>
      <c r="I44" s="207"/>
      <c r="J44" s="207"/>
      <c r="K44" s="208"/>
      <c r="P44" s="210"/>
      <c r="Q44" s="210"/>
      <c r="R44" s="210"/>
      <c r="S44" s="210"/>
      <c r="T44" s="210"/>
      <c r="U44" s="210"/>
      <c r="V44" s="210"/>
      <c r="W44" s="210"/>
      <c r="X44" s="210"/>
      <c r="Y44" s="210"/>
      <c r="Z44" s="210"/>
      <c r="AA44" s="210"/>
      <c r="AC44" s="212"/>
    </row>
    <row r="45" spans="1:29" s="155" customFormat="1" x14ac:dyDescent="0.25">
      <c r="A45" s="158"/>
      <c r="B45" s="158"/>
      <c r="C45" s="158"/>
      <c r="D45" s="158"/>
      <c r="E45" s="158"/>
      <c r="F45" s="158"/>
      <c r="G45" s="158"/>
      <c r="H45" s="158"/>
      <c r="I45" s="158"/>
      <c r="J45" s="158"/>
      <c r="K45" s="159"/>
      <c r="P45" s="160"/>
      <c r="Q45" s="160"/>
      <c r="R45" s="160"/>
      <c r="S45" s="160"/>
      <c r="T45" s="160"/>
      <c r="U45" s="160"/>
      <c r="V45" s="160"/>
      <c r="W45" s="160"/>
      <c r="X45" s="160"/>
      <c r="Y45" s="160"/>
      <c r="Z45" s="160"/>
      <c r="AA45" s="160"/>
      <c r="AC45" s="1"/>
    </row>
    <row r="46" spans="1:29" s="155" customFormat="1" x14ac:dyDescent="0.25">
      <c r="A46" s="158"/>
      <c r="B46" s="158"/>
      <c r="C46" s="158"/>
      <c r="D46" s="158"/>
      <c r="E46" s="158"/>
      <c r="F46" s="158"/>
      <c r="G46" s="158"/>
      <c r="H46" s="158"/>
      <c r="I46" s="158"/>
      <c r="J46" s="158"/>
      <c r="K46" s="159"/>
      <c r="P46" s="160"/>
      <c r="Q46" s="160"/>
      <c r="R46" s="160"/>
      <c r="S46" s="160"/>
      <c r="T46" s="160"/>
      <c r="U46" s="160"/>
      <c r="V46" s="160"/>
      <c r="W46" s="160"/>
      <c r="X46" s="160"/>
      <c r="Y46" s="160"/>
      <c r="Z46" s="160"/>
      <c r="AA46" s="160"/>
      <c r="AC46" s="1"/>
    </row>
    <row r="47" spans="1:29" s="155" customFormat="1" x14ac:dyDescent="0.25">
      <c r="A47" s="158"/>
      <c r="B47" s="158"/>
      <c r="C47" s="158"/>
      <c r="D47" s="158"/>
      <c r="E47" s="158"/>
      <c r="F47" s="158"/>
      <c r="G47" s="158"/>
      <c r="H47" s="158"/>
      <c r="I47" s="158"/>
      <c r="J47" s="158"/>
      <c r="K47" s="159"/>
      <c r="P47" s="160"/>
      <c r="Q47" s="160"/>
      <c r="R47" s="160"/>
      <c r="S47" s="160"/>
      <c r="T47" s="160"/>
      <c r="U47" s="160"/>
      <c r="V47" s="160"/>
      <c r="W47" s="160"/>
      <c r="X47" s="160"/>
      <c r="Y47" s="160"/>
      <c r="Z47" s="160"/>
      <c r="AA47" s="160"/>
      <c r="AC47" s="1"/>
    </row>
    <row r="48" spans="1:29" s="155" customFormat="1" x14ac:dyDescent="0.25">
      <c r="A48" s="158"/>
      <c r="B48" s="158"/>
      <c r="C48" s="158"/>
      <c r="D48" s="158"/>
      <c r="E48" s="158"/>
      <c r="F48" s="158"/>
      <c r="G48" s="158"/>
      <c r="H48" s="158"/>
      <c r="I48" s="158"/>
      <c r="J48" s="158"/>
      <c r="K48" s="159"/>
      <c r="P48" s="160"/>
      <c r="Q48" s="160"/>
      <c r="R48" s="160"/>
      <c r="S48" s="160"/>
      <c r="T48" s="160"/>
      <c r="U48" s="160"/>
      <c r="V48" s="160"/>
      <c r="W48" s="160"/>
      <c r="X48" s="160"/>
      <c r="Y48" s="160"/>
      <c r="Z48" s="160"/>
      <c r="AA48" s="160"/>
      <c r="AC48" s="1"/>
    </row>
    <row r="49" spans="1:29" s="155" customFormat="1" x14ac:dyDescent="0.25">
      <c r="A49" s="158"/>
      <c r="B49" s="158"/>
      <c r="C49" s="158"/>
      <c r="D49" s="158"/>
      <c r="E49" s="158"/>
      <c r="F49" s="158"/>
      <c r="G49" s="158"/>
      <c r="H49" s="158"/>
      <c r="I49" s="158"/>
      <c r="J49" s="158"/>
      <c r="K49" s="159"/>
      <c r="P49" s="160"/>
      <c r="Q49" s="160"/>
      <c r="R49" s="160"/>
      <c r="S49" s="160"/>
      <c r="T49" s="160"/>
      <c r="U49" s="160"/>
      <c r="V49" s="160"/>
      <c r="W49" s="160"/>
      <c r="X49" s="160"/>
      <c r="Y49" s="160"/>
      <c r="Z49" s="160"/>
      <c r="AA49" s="160"/>
      <c r="AC49" s="1"/>
    </row>
    <row r="50" spans="1:29" s="155" customFormat="1" x14ac:dyDescent="0.25">
      <c r="A50" s="158"/>
      <c r="B50" s="158"/>
      <c r="C50" s="158"/>
      <c r="D50" s="158"/>
      <c r="E50" s="158"/>
      <c r="F50" s="158"/>
      <c r="G50" s="158"/>
      <c r="H50" s="158"/>
      <c r="I50" s="158"/>
      <c r="J50" s="158"/>
      <c r="K50" s="159"/>
      <c r="P50" s="160"/>
      <c r="Q50" s="160"/>
      <c r="R50" s="160"/>
      <c r="S50" s="160"/>
      <c r="T50" s="160"/>
      <c r="U50" s="160"/>
      <c r="V50" s="160"/>
      <c r="W50" s="160"/>
      <c r="X50" s="160"/>
      <c r="Y50" s="160"/>
      <c r="Z50" s="160"/>
      <c r="AA50" s="160"/>
      <c r="AC50" s="1"/>
    </row>
    <row r="51" spans="1:29" s="155" customFormat="1" x14ac:dyDescent="0.25">
      <c r="A51" s="158"/>
      <c r="B51" s="158"/>
      <c r="C51" s="158"/>
      <c r="D51" s="158"/>
      <c r="E51" s="158"/>
      <c r="F51" s="158"/>
      <c r="G51" s="158"/>
      <c r="H51" s="158"/>
      <c r="I51" s="158"/>
      <c r="J51" s="158"/>
      <c r="K51" s="159"/>
      <c r="P51" s="160"/>
      <c r="Q51" s="160"/>
      <c r="R51" s="160"/>
      <c r="S51" s="160"/>
      <c r="T51" s="160"/>
      <c r="U51" s="160"/>
      <c r="V51" s="160"/>
      <c r="W51" s="160"/>
      <c r="X51" s="160"/>
      <c r="Y51" s="160"/>
      <c r="Z51" s="160"/>
      <c r="AA51" s="160"/>
      <c r="AC51" s="1"/>
    </row>
    <row r="52" spans="1:29" s="155" customFormat="1" x14ac:dyDescent="0.25">
      <c r="A52" s="158"/>
      <c r="B52" s="158"/>
      <c r="C52" s="158"/>
      <c r="D52" s="158"/>
      <c r="E52" s="158"/>
      <c r="F52" s="158"/>
      <c r="G52" s="158"/>
      <c r="H52" s="158"/>
      <c r="I52" s="158"/>
      <c r="J52" s="158"/>
      <c r="K52" s="159"/>
      <c r="P52" s="160"/>
      <c r="Q52" s="160"/>
      <c r="R52" s="160"/>
      <c r="S52" s="160"/>
      <c r="T52" s="160"/>
      <c r="U52" s="160"/>
      <c r="V52" s="160"/>
      <c r="W52" s="160"/>
      <c r="X52" s="160"/>
      <c r="Y52" s="160"/>
      <c r="Z52" s="160"/>
      <c r="AA52" s="160"/>
      <c r="AC52" s="1"/>
    </row>
    <row r="53" spans="1:29" s="155" customFormat="1" x14ac:dyDescent="0.25">
      <c r="A53" s="158"/>
      <c r="B53" s="158"/>
      <c r="C53" s="158"/>
      <c r="D53" s="158"/>
      <c r="E53" s="158"/>
      <c r="F53" s="158"/>
      <c r="G53" s="158"/>
      <c r="H53" s="158"/>
      <c r="I53" s="158"/>
      <c r="J53" s="158"/>
      <c r="K53" s="159"/>
      <c r="P53" s="160"/>
      <c r="Q53" s="160"/>
      <c r="R53" s="160"/>
      <c r="S53" s="160"/>
      <c r="T53" s="160"/>
      <c r="U53" s="160"/>
      <c r="V53" s="160"/>
      <c r="W53" s="160"/>
      <c r="X53" s="160"/>
      <c r="Y53" s="160"/>
      <c r="Z53" s="160"/>
      <c r="AA53" s="160"/>
      <c r="AC53" s="1"/>
    </row>
    <row r="54" spans="1:29" s="81" customFormat="1" x14ac:dyDescent="0.25">
      <c r="A54" s="79"/>
      <c r="B54" s="79"/>
      <c r="C54" s="79"/>
      <c r="D54" s="79"/>
      <c r="E54" s="79"/>
      <c r="F54" s="79"/>
      <c r="G54" s="79"/>
      <c r="H54" s="79"/>
      <c r="I54" s="79"/>
      <c r="J54" s="79"/>
      <c r="K54" s="80"/>
      <c r="P54" s="82"/>
      <c r="Q54" s="82"/>
      <c r="R54" s="82"/>
      <c r="S54" s="82"/>
      <c r="T54" s="82"/>
      <c r="U54" s="82"/>
      <c r="V54" s="82"/>
      <c r="W54" s="82"/>
      <c r="X54" s="82"/>
      <c r="Y54" s="82"/>
      <c r="Z54" s="82"/>
      <c r="AA54" s="82"/>
      <c r="AC54" s="1"/>
    </row>
    <row r="55" spans="1:29" s="81" customFormat="1" x14ac:dyDescent="0.25">
      <c r="A55" s="79"/>
      <c r="B55" s="79"/>
      <c r="C55" s="79"/>
      <c r="D55" s="79"/>
      <c r="E55" s="79"/>
      <c r="F55" s="79"/>
      <c r="G55" s="79"/>
      <c r="H55" s="79"/>
      <c r="I55" s="79"/>
      <c r="J55" s="79"/>
      <c r="K55" s="80"/>
      <c r="P55" s="82"/>
      <c r="Q55" s="82"/>
      <c r="R55" s="82"/>
      <c r="S55" s="82"/>
      <c r="T55" s="82"/>
      <c r="U55" s="82"/>
      <c r="V55" s="82"/>
      <c r="W55" s="82"/>
      <c r="X55" s="82"/>
      <c r="Y55" s="82"/>
      <c r="Z55" s="82"/>
      <c r="AA55" s="82"/>
      <c r="AC55" s="1"/>
    </row>
    <row r="56" spans="1:29" s="81" customFormat="1" x14ac:dyDescent="0.25">
      <c r="A56" s="79"/>
      <c r="B56" s="79"/>
      <c r="C56" s="79"/>
      <c r="D56" s="79"/>
      <c r="E56" s="79"/>
      <c r="F56" s="79"/>
      <c r="G56" s="79"/>
      <c r="H56" s="79"/>
      <c r="I56" s="79"/>
      <c r="J56" s="79"/>
      <c r="K56" s="80"/>
      <c r="P56" s="82"/>
      <c r="Q56" s="82"/>
      <c r="R56" s="82"/>
      <c r="S56" s="82"/>
      <c r="T56" s="82"/>
      <c r="U56" s="82"/>
      <c r="V56" s="82"/>
      <c r="W56" s="82"/>
      <c r="X56" s="82"/>
      <c r="Y56" s="82"/>
      <c r="Z56" s="82"/>
      <c r="AA56" s="82"/>
      <c r="AC56" s="1"/>
    </row>
    <row r="57" spans="1:29" s="81" customFormat="1" x14ac:dyDescent="0.25">
      <c r="A57" s="79"/>
      <c r="B57" s="79"/>
      <c r="C57" s="79"/>
      <c r="D57" s="79"/>
      <c r="E57" s="79"/>
      <c r="F57" s="79"/>
      <c r="G57" s="79"/>
      <c r="H57" s="79"/>
      <c r="I57" s="79"/>
      <c r="J57" s="79"/>
      <c r="K57" s="80"/>
      <c r="P57" s="82"/>
      <c r="Q57" s="82"/>
      <c r="R57" s="82"/>
      <c r="S57" s="82"/>
      <c r="T57" s="82"/>
      <c r="U57" s="82"/>
      <c r="V57" s="82"/>
      <c r="W57" s="82"/>
      <c r="X57" s="82"/>
      <c r="Y57" s="82"/>
      <c r="Z57" s="82"/>
      <c r="AA57" s="82"/>
      <c r="AC57" s="1"/>
    </row>
    <row r="58" spans="1:29" s="81" customFormat="1" x14ac:dyDescent="0.25">
      <c r="A58" s="79"/>
      <c r="B58" s="79"/>
      <c r="C58" s="79"/>
      <c r="D58" s="79"/>
      <c r="E58" s="79"/>
      <c r="F58" s="79"/>
      <c r="G58" s="79"/>
      <c r="H58" s="79"/>
      <c r="I58" s="79"/>
      <c r="J58" s="79"/>
      <c r="K58" s="80"/>
      <c r="P58" s="82"/>
      <c r="Q58" s="82"/>
      <c r="R58" s="82"/>
      <c r="S58" s="82"/>
      <c r="T58" s="82"/>
      <c r="U58" s="82"/>
      <c r="V58" s="82"/>
      <c r="W58" s="82"/>
      <c r="X58" s="82"/>
      <c r="Y58" s="82"/>
      <c r="Z58" s="82"/>
      <c r="AA58" s="82"/>
      <c r="AC58" s="1"/>
    </row>
    <row r="59" spans="1:29" s="81" customFormat="1" x14ac:dyDescent="0.25">
      <c r="A59" s="79"/>
      <c r="B59" s="79"/>
      <c r="C59" s="79"/>
      <c r="D59" s="79"/>
      <c r="E59" s="79"/>
      <c r="F59" s="79"/>
      <c r="G59" s="79"/>
      <c r="H59" s="79"/>
      <c r="I59" s="79"/>
      <c r="J59" s="79"/>
      <c r="K59" s="80"/>
      <c r="P59" s="82"/>
      <c r="Q59" s="82"/>
      <c r="R59" s="82"/>
      <c r="S59" s="82"/>
      <c r="T59" s="82"/>
      <c r="U59" s="82"/>
      <c r="V59" s="82"/>
      <c r="W59" s="82"/>
      <c r="X59" s="82"/>
      <c r="Y59" s="82"/>
      <c r="Z59" s="82"/>
      <c r="AA59" s="82"/>
      <c r="AC59" s="1"/>
    </row>
    <row r="60" spans="1:29" s="81" customFormat="1" x14ac:dyDescent="0.25">
      <c r="A60" s="79"/>
      <c r="B60" s="79"/>
      <c r="C60" s="79"/>
      <c r="D60" s="79"/>
      <c r="E60" s="79"/>
      <c r="F60" s="79"/>
      <c r="G60" s="79"/>
      <c r="H60" s="79"/>
      <c r="I60" s="79"/>
      <c r="J60" s="79"/>
      <c r="K60" s="80"/>
      <c r="P60" s="82"/>
      <c r="Q60" s="82"/>
      <c r="R60" s="82"/>
      <c r="S60" s="82"/>
      <c r="T60" s="82"/>
      <c r="U60" s="82"/>
      <c r="V60" s="82"/>
      <c r="W60" s="82"/>
      <c r="X60" s="82"/>
      <c r="Y60" s="82"/>
      <c r="Z60" s="82"/>
      <c r="AA60" s="82"/>
      <c r="AC60" s="1"/>
    </row>
    <row r="61" spans="1:29" s="81" customFormat="1" x14ac:dyDescent="0.25">
      <c r="A61" s="79"/>
      <c r="B61" s="79"/>
      <c r="C61" s="79"/>
      <c r="D61" s="79"/>
      <c r="E61" s="79"/>
      <c r="F61" s="79"/>
      <c r="G61" s="79"/>
      <c r="H61" s="79"/>
      <c r="I61" s="79"/>
      <c r="J61" s="79"/>
      <c r="K61" s="80"/>
      <c r="P61" s="82"/>
      <c r="Q61" s="82"/>
      <c r="R61" s="82"/>
      <c r="S61" s="82"/>
      <c r="T61" s="82"/>
      <c r="U61" s="82"/>
      <c r="V61" s="82"/>
      <c r="W61" s="82"/>
      <c r="X61" s="82"/>
      <c r="Y61" s="82"/>
      <c r="Z61" s="82"/>
      <c r="AA61" s="82"/>
      <c r="AC61" s="1"/>
    </row>
    <row r="62" spans="1:29" s="81" customFormat="1" x14ac:dyDescent="0.25">
      <c r="A62" s="79"/>
      <c r="B62" s="79"/>
      <c r="C62" s="79"/>
      <c r="D62" s="79"/>
      <c r="E62" s="79"/>
      <c r="F62" s="79"/>
      <c r="G62" s="79"/>
      <c r="H62" s="79"/>
      <c r="I62" s="79"/>
      <c r="J62" s="79"/>
      <c r="K62" s="80"/>
      <c r="P62" s="82"/>
      <c r="Q62" s="82"/>
      <c r="R62" s="82"/>
      <c r="S62" s="82"/>
      <c r="T62" s="82"/>
      <c r="U62" s="82"/>
      <c r="V62" s="82"/>
      <c r="W62" s="82"/>
      <c r="X62" s="82"/>
      <c r="Y62" s="82"/>
      <c r="Z62" s="82"/>
      <c r="AA62" s="82"/>
      <c r="AC62" s="1"/>
    </row>
    <row r="63" spans="1:29" s="81" customFormat="1" x14ac:dyDescent="0.25">
      <c r="A63" s="79"/>
      <c r="B63" s="79"/>
      <c r="C63" s="79"/>
      <c r="D63" s="79"/>
      <c r="E63" s="79"/>
      <c r="F63" s="79"/>
      <c r="G63" s="79"/>
      <c r="H63" s="79"/>
      <c r="I63" s="79"/>
      <c r="J63" s="79"/>
      <c r="K63" s="80"/>
      <c r="P63" s="82"/>
      <c r="Q63" s="82"/>
      <c r="R63" s="82"/>
      <c r="S63" s="82"/>
      <c r="T63" s="82"/>
      <c r="U63" s="82"/>
      <c r="V63" s="82"/>
      <c r="W63" s="82"/>
      <c r="X63" s="82"/>
      <c r="Y63" s="82"/>
      <c r="Z63" s="82"/>
      <c r="AA63" s="82"/>
      <c r="AC63" s="1"/>
    </row>
    <row r="64" spans="1:29" s="81" customFormat="1" x14ac:dyDescent="0.25">
      <c r="A64" s="79"/>
      <c r="B64" s="79"/>
      <c r="C64" s="79"/>
      <c r="D64" s="79"/>
      <c r="E64" s="79"/>
      <c r="F64" s="79"/>
      <c r="G64" s="79"/>
      <c r="H64" s="79"/>
      <c r="I64" s="79"/>
      <c r="J64" s="79"/>
      <c r="K64" s="80"/>
      <c r="P64" s="82"/>
      <c r="Q64" s="82"/>
      <c r="R64" s="82"/>
      <c r="S64" s="82"/>
      <c r="T64" s="82"/>
      <c r="U64" s="82"/>
      <c r="V64" s="82"/>
      <c r="W64" s="82"/>
      <c r="X64" s="82"/>
      <c r="Y64" s="82"/>
      <c r="Z64" s="82"/>
      <c r="AA64" s="82"/>
      <c r="AC64" s="1"/>
    </row>
    <row r="65" spans="1:29" s="81" customFormat="1" x14ac:dyDescent="0.25">
      <c r="A65" s="79"/>
      <c r="B65" s="79"/>
      <c r="C65" s="79"/>
      <c r="D65" s="79"/>
      <c r="E65" s="79"/>
      <c r="F65" s="79"/>
      <c r="G65" s="79"/>
      <c r="H65" s="79"/>
      <c r="I65" s="79"/>
      <c r="J65" s="79"/>
      <c r="K65" s="80"/>
      <c r="P65" s="82"/>
      <c r="Q65" s="82"/>
      <c r="R65" s="82"/>
      <c r="S65" s="82"/>
      <c r="T65" s="82"/>
      <c r="U65" s="82"/>
      <c r="V65" s="82"/>
      <c r="W65" s="82"/>
      <c r="X65" s="82"/>
      <c r="Y65" s="82"/>
      <c r="Z65" s="82"/>
      <c r="AA65" s="82"/>
      <c r="AC65" s="1"/>
    </row>
    <row r="66" spans="1:29" s="81" customFormat="1" x14ac:dyDescent="0.25">
      <c r="A66" s="79"/>
      <c r="B66" s="79"/>
      <c r="C66" s="79"/>
      <c r="D66" s="79"/>
      <c r="E66" s="79"/>
      <c r="F66" s="79"/>
      <c r="G66" s="79"/>
      <c r="H66" s="79"/>
      <c r="I66" s="79"/>
      <c r="J66" s="79"/>
      <c r="K66" s="80"/>
      <c r="P66" s="82"/>
      <c r="Q66" s="82"/>
      <c r="R66" s="82"/>
      <c r="S66" s="82"/>
      <c r="T66" s="82"/>
      <c r="U66" s="82"/>
      <c r="V66" s="82"/>
      <c r="W66" s="82"/>
      <c r="X66" s="82"/>
      <c r="Y66" s="82"/>
      <c r="Z66" s="82"/>
      <c r="AA66" s="82"/>
      <c r="AC66" s="1"/>
    </row>
    <row r="67" spans="1:29" s="81" customFormat="1" x14ac:dyDescent="0.25">
      <c r="A67" s="79"/>
      <c r="B67" s="79"/>
      <c r="C67" s="79"/>
      <c r="D67" s="79"/>
      <c r="E67" s="79"/>
      <c r="F67" s="79"/>
      <c r="G67" s="79"/>
      <c r="H67" s="79"/>
      <c r="I67" s="79"/>
      <c r="J67" s="79"/>
      <c r="K67" s="80"/>
      <c r="P67" s="82"/>
      <c r="Q67" s="82"/>
      <c r="R67" s="82"/>
      <c r="S67" s="82"/>
      <c r="T67" s="82"/>
      <c r="U67" s="82"/>
      <c r="V67" s="82"/>
      <c r="W67" s="82"/>
      <c r="X67" s="82"/>
      <c r="Y67" s="82"/>
      <c r="Z67" s="82"/>
      <c r="AA67" s="82"/>
      <c r="AC67" s="1"/>
    </row>
    <row r="68" spans="1:29" s="81" customFormat="1" x14ac:dyDescent="0.25">
      <c r="A68" s="79"/>
      <c r="B68" s="79"/>
      <c r="C68" s="79"/>
      <c r="D68" s="79"/>
      <c r="E68" s="79"/>
      <c r="F68" s="79"/>
      <c r="G68" s="79"/>
      <c r="H68" s="79"/>
      <c r="I68" s="79"/>
      <c r="J68" s="79"/>
      <c r="K68" s="80"/>
      <c r="P68" s="82"/>
      <c r="Q68" s="82"/>
      <c r="R68" s="82"/>
      <c r="S68" s="82"/>
      <c r="T68" s="82"/>
      <c r="U68" s="82"/>
      <c r="V68" s="82"/>
      <c r="W68" s="82"/>
      <c r="X68" s="82"/>
      <c r="Y68" s="82"/>
      <c r="Z68" s="82"/>
      <c r="AA68" s="82"/>
      <c r="AC68" s="1"/>
    </row>
    <row r="69" spans="1:29" s="81" customFormat="1" x14ac:dyDescent="0.25">
      <c r="A69" s="79"/>
      <c r="B69" s="79"/>
      <c r="C69" s="79"/>
      <c r="D69" s="79"/>
      <c r="E69" s="79"/>
      <c r="F69" s="79"/>
      <c r="G69" s="79"/>
      <c r="H69" s="79"/>
      <c r="I69" s="79"/>
      <c r="J69" s="79"/>
      <c r="K69" s="80"/>
      <c r="P69" s="82"/>
      <c r="Q69" s="82"/>
      <c r="R69" s="82"/>
      <c r="S69" s="82"/>
      <c r="T69" s="82"/>
      <c r="U69" s="82"/>
      <c r="V69" s="82"/>
      <c r="W69" s="82"/>
      <c r="X69" s="82"/>
      <c r="Y69" s="82"/>
      <c r="Z69" s="82"/>
      <c r="AA69" s="82"/>
      <c r="AC69" s="1"/>
    </row>
    <row r="70" spans="1:29" s="81" customFormat="1" x14ac:dyDescent="0.25">
      <c r="A70" s="79"/>
      <c r="B70" s="79"/>
      <c r="C70" s="79"/>
      <c r="D70" s="79"/>
      <c r="E70" s="79"/>
      <c r="F70" s="79"/>
      <c r="G70" s="79"/>
      <c r="H70" s="79"/>
      <c r="I70" s="79"/>
      <c r="J70" s="79"/>
      <c r="K70" s="80"/>
      <c r="P70" s="82"/>
      <c r="Q70" s="82"/>
      <c r="R70" s="82"/>
      <c r="S70" s="82"/>
      <c r="T70" s="82"/>
      <c r="U70" s="82"/>
      <c r="V70" s="82"/>
      <c r="W70" s="82"/>
      <c r="X70" s="82"/>
      <c r="Y70" s="82"/>
      <c r="Z70" s="82"/>
      <c r="AA70" s="82"/>
      <c r="AC70" s="1"/>
    </row>
    <row r="71" spans="1:29" s="81" customFormat="1" x14ac:dyDescent="0.25">
      <c r="A71" s="79"/>
      <c r="B71" s="79"/>
      <c r="C71" s="79"/>
      <c r="D71" s="79"/>
      <c r="E71" s="79"/>
      <c r="F71" s="79"/>
      <c r="G71" s="79"/>
      <c r="H71" s="79"/>
      <c r="I71" s="79"/>
      <c r="J71" s="79"/>
      <c r="K71" s="80"/>
      <c r="P71" s="82"/>
      <c r="Q71" s="82"/>
      <c r="R71" s="82"/>
      <c r="S71" s="82"/>
      <c r="T71" s="82"/>
      <c r="U71" s="82"/>
      <c r="V71" s="82"/>
      <c r="W71" s="82"/>
      <c r="X71" s="82"/>
      <c r="Y71" s="82"/>
      <c r="Z71" s="82"/>
      <c r="AA71" s="82"/>
      <c r="AC71" s="1"/>
    </row>
    <row r="72" spans="1:29" s="81" customFormat="1" x14ac:dyDescent="0.25">
      <c r="A72" s="79"/>
      <c r="B72" s="79"/>
      <c r="C72" s="79"/>
      <c r="D72" s="79"/>
      <c r="E72" s="79"/>
      <c r="F72" s="79"/>
      <c r="G72" s="79"/>
      <c r="H72" s="79"/>
      <c r="I72" s="79"/>
      <c r="J72" s="79"/>
      <c r="K72" s="80"/>
      <c r="P72" s="82"/>
      <c r="Q72" s="82"/>
      <c r="R72" s="82"/>
      <c r="S72" s="82"/>
      <c r="T72" s="82"/>
      <c r="U72" s="82"/>
      <c r="V72" s="82"/>
      <c r="W72" s="82"/>
      <c r="X72" s="82"/>
      <c r="Y72" s="82"/>
      <c r="Z72" s="82"/>
      <c r="AA72" s="82"/>
      <c r="AC72" s="1"/>
    </row>
    <row r="73" spans="1:29" s="81" customFormat="1" x14ac:dyDescent="0.25">
      <c r="A73" s="79"/>
      <c r="B73" s="79"/>
      <c r="C73" s="79"/>
      <c r="D73" s="79"/>
      <c r="E73" s="79"/>
      <c r="F73" s="79"/>
      <c r="G73" s="79"/>
      <c r="H73" s="79"/>
      <c r="I73" s="79"/>
      <c r="J73" s="79"/>
      <c r="K73" s="80"/>
      <c r="P73" s="82"/>
      <c r="Q73" s="82"/>
      <c r="R73" s="82"/>
      <c r="S73" s="82"/>
      <c r="T73" s="82"/>
      <c r="U73" s="82"/>
      <c r="V73" s="82"/>
      <c r="W73" s="82"/>
      <c r="X73" s="82"/>
      <c r="Y73" s="82"/>
      <c r="Z73" s="82"/>
      <c r="AA73" s="82"/>
      <c r="AC73" s="1"/>
    </row>
    <row r="74" spans="1:29" s="81" customFormat="1" x14ac:dyDescent="0.25">
      <c r="A74" s="79"/>
      <c r="B74" s="79"/>
      <c r="C74" s="79"/>
      <c r="D74" s="79"/>
      <c r="E74" s="79"/>
      <c r="F74" s="79"/>
      <c r="G74" s="79"/>
      <c r="H74" s="79"/>
      <c r="I74" s="79"/>
      <c r="J74" s="79"/>
      <c r="K74" s="80"/>
      <c r="P74" s="82"/>
      <c r="Q74" s="82"/>
      <c r="R74" s="82"/>
      <c r="S74" s="82"/>
      <c r="T74" s="82"/>
      <c r="U74" s="82"/>
      <c r="V74" s="82"/>
      <c r="W74" s="82"/>
      <c r="X74" s="82"/>
      <c r="Y74" s="82"/>
      <c r="Z74" s="82"/>
      <c r="AA74" s="82"/>
      <c r="AC74" s="1"/>
    </row>
    <row r="75" spans="1:29" s="81" customFormat="1" x14ac:dyDescent="0.25">
      <c r="A75" s="79"/>
      <c r="B75" s="79"/>
      <c r="C75" s="79"/>
      <c r="D75" s="79"/>
      <c r="E75" s="79"/>
      <c r="F75" s="79"/>
      <c r="G75" s="79"/>
      <c r="H75" s="79"/>
      <c r="I75" s="79"/>
      <c r="J75" s="79"/>
      <c r="K75" s="80"/>
      <c r="P75" s="82"/>
      <c r="Q75" s="82"/>
      <c r="R75" s="82"/>
      <c r="S75" s="82"/>
      <c r="T75" s="82"/>
      <c r="U75" s="82"/>
      <c r="V75" s="82"/>
      <c r="W75" s="82"/>
      <c r="X75" s="82"/>
      <c r="Y75" s="82"/>
      <c r="Z75" s="82"/>
      <c r="AA75" s="82"/>
      <c r="AC75" s="1"/>
    </row>
    <row r="76" spans="1:29" s="81" customFormat="1" x14ac:dyDescent="0.25">
      <c r="A76" s="79"/>
      <c r="B76" s="79"/>
      <c r="C76" s="79"/>
      <c r="D76" s="79"/>
      <c r="E76" s="79"/>
      <c r="F76" s="79"/>
      <c r="G76" s="79"/>
      <c r="H76" s="79"/>
      <c r="I76" s="79"/>
      <c r="J76" s="79"/>
      <c r="K76" s="80"/>
      <c r="P76" s="82"/>
      <c r="Q76" s="82"/>
      <c r="R76" s="82"/>
      <c r="S76" s="82"/>
      <c r="T76" s="82"/>
      <c r="U76" s="82"/>
      <c r="V76" s="82"/>
      <c r="W76" s="82"/>
      <c r="X76" s="82"/>
      <c r="Y76" s="82"/>
      <c r="Z76" s="82"/>
      <c r="AA76" s="82"/>
      <c r="AC76" s="1"/>
    </row>
    <row r="77" spans="1:29" s="81" customFormat="1" x14ac:dyDescent="0.25">
      <c r="A77" s="79"/>
      <c r="B77" s="79"/>
      <c r="C77" s="79"/>
      <c r="D77" s="79"/>
      <c r="E77" s="79"/>
      <c r="F77" s="79"/>
      <c r="G77" s="79"/>
      <c r="H77" s="79"/>
      <c r="I77" s="79"/>
      <c r="J77" s="79"/>
      <c r="K77" s="80"/>
      <c r="P77" s="82"/>
      <c r="Q77" s="82"/>
      <c r="R77" s="82"/>
      <c r="S77" s="82"/>
      <c r="T77" s="82"/>
      <c r="U77" s="82"/>
      <c r="V77" s="82"/>
      <c r="W77" s="82"/>
      <c r="X77" s="82"/>
      <c r="Y77" s="82"/>
      <c r="Z77" s="82"/>
      <c r="AA77" s="82"/>
      <c r="AC77" s="1"/>
    </row>
    <row r="78" spans="1:29" s="81" customFormat="1" x14ac:dyDescent="0.25">
      <c r="A78" s="79"/>
      <c r="B78" s="79"/>
      <c r="C78" s="79"/>
      <c r="D78" s="79"/>
      <c r="E78" s="79"/>
      <c r="F78" s="79"/>
      <c r="G78" s="79"/>
      <c r="H78" s="79"/>
      <c r="I78" s="79"/>
      <c r="J78" s="79"/>
      <c r="K78" s="80"/>
      <c r="P78" s="82"/>
      <c r="Q78" s="82"/>
      <c r="R78" s="82"/>
      <c r="S78" s="82"/>
      <c r="T78" s="82"/>
      <c r="U78" s="82"/>
      <c r="V78" s="82"/>
      <c r="W78" s="82"/>
      <c r="X78" s="82"/>
      <c r="Y78" s="82"/>
      <c r="Z78" s="82"/>
      <c r="AA78" s="82"/>
      <c r="AC78" s="1"/>
    </row>
    <row r="79" spans="1:29" s="81" customFormat="1" x14ac:dyDescent="0.25">
      <c r="A79" s="79"/>
      <c r="B79" s="79"/>
      <c r="C79" s="79"/>
      <c r="D79" s="79"/>
      <c r="E79" s="79"/>
      <c r="F79" s="79"/>
      <c r="G79" s="79"/>
      <c r="H79" s="79"/>
      <c r="I79" s="79"/>
      <c r="J79" s="79"/>
      <c r="K79" s="80"/>
      <c r="P79" s="82"/>
      <c r="Q79" s="82"/>
      <c r="R79" s="82"/>
      <c r="S79" s="82"/>
      <c r="T79" s="82"/>
      <c r="U79" s="82"/>
      <c r="V79" s="82"/>
      <c r="W79" s="82"/>
      <c r="X79" s="82"/>
      <c r="Y79" s="82"/>
      <c r="Z79" s="82"/>
      <c r="AA79" s="82"/>
      <c r="AC79" s="1"/>
    </row>
    <row r="80" spans="1:29" s="81" customFormat="1" x14ac:dyDescent="0.25">
      <c r="A80" s="79"/>
      <c r="B80" s="79"/>
      <c r="C80" s="79"/>
      <c r="D80" s="79"/>
      <c r="E80" s="79"/>
      <c r="F80" s="79"/>
      <c r="G80" s="79"/>
      <c r="H80" s="79"/>
      <c r="I80" s="79"/>
      <c r="J80" s="79"/>
      <c r="K80" s="80"/>
      <c r="P80" s="82"/>
      <c r="Q80" s="82"/>
      <c r="R80" s="82"/>
      <c r="S80" s="82"/>
      <c r="T80" s="82"/>
      <c r="U80" s="82"/>
      <c r="V80" s="82"/>
      <c r="W80" s="82"/>
      <c r="X80" s="82"/>
      <c r="Y80" s="82"/>
      <c r="Z80" s="82"/>
      <c r="AA80" s="82"/>
      <c r="AC80" s="1"/>
    </row>
    <row r="81" spans="1:29" s="81" customFormat="1" x14ac:dyDescent="0.25">
      <c r="A81" s="79"/>
      <c r="B81" s="79"/>
      <c r="C81" s="79"/>
      <c r="D81" s="79"/>
      <c r="E81" s="79"/>
      <c r="F81" s="79"/>
      <c r="G81" s="79"/>
      <c r="H81" s="79"/>
      <c r="I81" s="79"/>
      <c r="J81" s="79"/>
      <c r="K81" s="80"/>
      <c r="P81" s="82"/>
      <c r="Q81" s="82"/>
      <c r="R81" s="82"/>
      <c r="S81" s="82"/>
      <c r="T81" s="82"/>
      <c r="U81" s="82"/>
      <c r="V81" s="82"/>
      <c r="W81" s="82"/>
      <c r="X81" s="82"/>
      <c r="Y81" s="82"/>
      <c r="Z81" s="82"/>
      <c r="AA81" s="82"/>
      <c r="AC81" s="1"/>
    </row>
    <row r="82" spans="1:29" s="81" customFormat="1" x14ac:dyDescent="0.25">
      <c r="A82" s="79"/>
      <c r="B82" s="79"/>
      <c r="C82" s="79"/>
      <c r="D82" s="79"/>
      <c r="E82" s="79"/>
      <c r="F82" s="79"/>
      <c r="G82" s="79"/>
      <c r="H82" s="79"/>
      <c r="I82" s="79"/>
      <c r="J82" s="79"/>
      <c r="K82" s="80"/>
      <c r="P82" s="82"/>
      <c r="Q82" s="82"/>
      <c r="R82" s="82"/>
      <c r="S82" s="82"/>
      <c r="T82" s="82"/>
      <c r="U82" s="82"/>
      <c r="V82" s="82"/>
      <c r="W82" s="82"/>
      <c r="X82" s="82"/>
      <c r="Y82" s="82"/>
      <c r="Z82" s="82"/>
      <c r="AA82" s="82"/>
      <c r="AC82" s="1"/>
    </row>
    <row r="83" spans="1:29" s="81" customFormat="1" x14ac:dyDescent="0.25">
      <c r="A83" s="79"/>
      <c r="B83" s="79"/>
      <c r="C83" s="79"/>
      <c r="D83" s="79"/>
      <c r="E83" s="79"/>
      <c r="F83" s="79"/>
      <c r="G83" s="79"/>
      <c r="H83" s="79"/>
      <c r="I83" s="79"/>
      <c r="J83" s="79"/>
      <c r="K83" s="80"/>
      <c r="P83" s="82"/>
      <c r="Q83" s="82"/>
      <c r="R83" s="82"/>
      <c r="S83" s="82"/>
      <c r="T83" s="82"/>
      <c r="U83" s="82"/>
      <c r="V83" s="82"/>
      <c r="W83" s="82"/>
      <c r="X83" s="82"/>
      <c r="Y83" s="82"/>
      <c r="Z83" s="82"/>
      <c r="AA83" s="82"/>
      <c r="AC83" s="1"/>
    </row>
    <row r="84" spans="1:29" s="81" customFormat="1" x14ac:dyDescent="0.25">
      <c r="A84" s="79"/>
      <c r="B84" s="79"/>
      <c r="C84" s="79"/>
      <c r="D84" s="79"/>
      <c r="E84" s="79"/>
      <c r="F84" s="79"/>
      <c r="G84" s="79"/>
      <c r="H84" s="79"/>
      <c r="I84" s="79"/>
      <c r="J84" s="79"/>
      <c r="K84" s="80"/>
      <c r="P84" s="82"/>
      <c r="Q84" s="82"/>
      <c r="R84" s="82"/>
      <c r="S84" s="82"/>
      <c r="T84" s="82"/>
      <c r="U84" s="82"/>
      <c r="V84" s="82"/>
      <c r="W84" s="82"/>
      <c r="X84" s="82"/>
      <c r="Y84" s="82"/>
      <c r="Z84" s="82"/>
      <c r="AA84" s="82"/>
      <c r="AC84" s="1"/>
    </row>
    <row r="85" spans="1:29" s="81" customFormat="1" x14ac:dyDescent="0.25">
      <c r="A85" s="79"/>
      <c r="B85" s="79"/>
      <c r="C85" s="79"/>
      <c r="D85" s="79"/>
      <c r="E85" s="79"/>
      <c r="F85" s="79"/>
      <c r="G85" s="79"/>
      <c r="H85" s="79"/>
      <c r="I85" s="79"/>
      <c r="J85" s="79"/>
      <c r="K85" s="80"/>
      <c r="P85" s="82"/>
      <c r="Q85" s="82"/>
      <c r="R85" s="82"/>
      <c r="S85" s="82"/>
      <c r="T85" s="82"/>
      <c r="U85" s="82"/>
      <c r="V85" s="82"/>
      <c r="W85" s="82"/>
      <c r="X85" s="82"/>
      <c r="Y85" s="82"/>
      <c r="Z85" s="82"/>
      <c r="AA85" s="82"/>
      <c r="AC85" s="1"/>
    </row>
    <row r="86" spans="1:29" s="81" customFormat="1" x14ac:dyDescent="0.25">
      <c r="A86" s="79"/>
      <c r="B86" s="79"/>
      <c r="C86" s="79"/>
      <c r="D86" s="79"/>
      <c r="E86" s="79"/>
      <c r="F86" s="79"/>
      <c r="G86" s="79"/>
      <c r="H86" s="79"/>
      <c r="I86" s="79"/>
      <c r="J86" s="79"/>
      <c r="K86" s="80"/>
      <c r="P86" s="82"/>
      <c r="Q86" s="82"/>
      <c r="R86" s="82"/>
      <c r="S86" s="82"/>
      <c r="T86" s="82"/>
      <c r="U86" s="82"/>
      <c r="V86" s="82"/>
      <c r="W86" s="82"/>
      <c r="X86" s="82"/>
      <c r="Y86" s="82"/>
      <c r="Z86" s="82"/>
      <c r="AA86" s="82"/>
      <c r="AC86" s="1"/>
    </row>
    <row r="87" spans="1:29" s="81" customFormat="1" x14ac:dyDescent="0.25">
      <c r="A87" s="79"/>
      <c r="B87" s="79"/>
      <c r="C87" s="79"/>
      <c r="D87" s="79"/>
      <c r="E87" s="79"/>
      <c r="F87" s="79"/>
      <c r="G87" s="79"/>
      <c r="H87" s="79"/>
      <c r="I87" s="79"/>
      <c r="J87" s="79"/>
      <c r="K87" s="80"/>
      <c r="P87" s="82"/>
      <c r="Q87" s="82"/>
      <c r="R87" s="82"/>
      <c r="S87" s="82"/>
      <c r="T87" s="82"/>
      <c r="U87" s="82"/>
      <c r="V87" s="82"/>
      <c r="W87" s="82"/>
      <c r="X87" s="82"/>
      <c r="Y87" s="82"/>
      <c r="Z87" s="82"/>
      <c r="AA87" s="82"/>
      <c r="AC87" s="1"/>
    </row>
    <row r="88" spans="1:29" s="81" customFormat="1" x14ac:dyDescent="0.25">
      <c r="A88" s="79"/>
      <c r="B88" s="79"/>
      <c r="C88" s="79"/>
      <c r="D88" s="79"/>
      <c r="E88" s="79"/>
      <c r="F88" s="79"/>
      <c r="G88" s="79"/>
      <c r="H88" s="79"/>
      <c r="I88" s="79"/>
      <c r="J88" s="79"/>
      <c r="K88" s="80"/>
      <c r="P88" s="82"/>
      <c r="Q88" s="82"/>
      <c r="R88" s="82"/>
      <c r="S88" s="82"/>
      <c r="T88" s="82"/>
      <c r="U88" s="82"/>
      <c r="V88" s="82"/>
      <c r="W88" s="82"/>
      <c r="X88" s="82"/>
      <c r="Y88" s="82"/>
      <c r="Z88" s="82"/>
      <c r="AA88" s="82"/>
      <c r="AC88" s="1"/>
    </row>
    <row r="89" spans="1:29" s="81" customFormat="1" x14ac:dyDescent="0.25">
      <c r="A89" s="79"/>
      <c r="B89" s="79"/>
      <c r="C89" s="79"/>
      <c r="D89" s="79"/>
      <c r="E89" s="79"/>
      <c r="F89" s="79"/>
      <c r="G89" s="79"/>
      <c r="H89" s="79"/>
      <c r="I89" s="79"/>
      <c r="J89" s="79"/>
      <c r="K89" s="80"/>
      <c r="P89" s="82"/>
      <c r="Q89" s="82"/>
      <c r="R89" s="82"/>
      <c r="S89" s="82"/>
      <c r="T89" s="82"/>
      <c r="U89" s="82"/>
      <c r="V89" s="82"/>
      <c r="W89" s="82"/>
      <c r="X89" s="82"/>
      <c r="Y89" s="82"/>
      <c r="Z89" s="82"/>
      <c r="AA89" s="82"/>
      <c r="AC89" s="1"/>
    </row>
    <row r="90" spans="1:29" s="81" customFormat="1" x14ac:dyDescent="0.25">
      <c r="A90" s="79"/>
      <c r="B90" s="79"/>
      <c r="C90" s="79"/>
      <c r="D90" s="79"/>
      <c r="E90" s="79"/>
      <c r="F90" s="79"/>
      <c r="G90" s="79"/>
      <c r="H90" s="79"/>
      <c r="I90" s="79"/>
      <c r="J90" s="79"/>
      <c r="K90" s="80"/>
      <c r="P90" s="82"/>
      <c r="Q90" s="82"/>
      <c r="R90" s="82"/>
      <c r="S90" s="82"/>
      <c r="T90" s="82"/>
      <c r="U90" s="82"/>
      <c r="V90" s="82"/>
      <c r="W90" s="82"/>
      <c r="X90" s="82"/>
      <c r="Y90" s="82"/>
      <c r="Z90" s="82"/>
      <c r="AA90" s="82"/>
      <c r="AC90" s="1"/>
    </row>
    <row r="91" spans="1:29" s="81" customFormat="1" x14ac:dyDescent="0.25">
      <c r="A91" s="79"/>
      <c r="B91" s="79"/>
      <c r="C91" s="79"/>
      <c r="D91" s="79"/>
      <c r="E91" s="79"/>
      <c r="F91" s="79"/>
      <c r="G91" s="79"/>
      <c r="H91" s="79"/>
      <c r="I91" s="79"/>
      <c r="J91" s="79"/>
      <c r="K91" s="80"/>
      <c r="P91" s="82"/>
      <c r="Q91" s="82"/>
      <c r="R91" s="82"/>
      <c r="S91" s="82"/>
      <c r="T91" s="82"/>
      <c r="U91" s="82"/>
      <c r="V91" s="82"/>
      <c r="W91" s="82"/>
      <c r="X91" s="82"/>
      <c r="Y91" s="82"/>
      <c r="Z91" s="82"/>
      <c r="AA91" s="82"/>
      <c r="AC91" s="1"/>
    </row>
    <row r="92" spans="1:29" s="81" customFormat="1" x14ac:dyDescent="0.25">
      <c r="A92" s="79"/>
      <c r="B92" s="79"/>
      <c r="C92" s="79"/>
      <c r="D92" s="79"/>
      <c r="E92" s="79"/>
      <c r="F92" s="79"/>
      <c r="G92" s="79"/>
      <c r="H92" s="79"/>
      <c r="I92" s="79"/>
      <c r="J92" s="79"/>
      <c r="K92" s="80"/>
      <c r="P92" s="82"/>
      <c r="Q92" s="82"/>
      <c r="R92" s="82"/>
      <c r="S92" s="82"/>
      <c r="T92" s="82"/>
      <c r="U92" s="82"/>
      <c r="V92" s="82"/>
      <c r="W92" s="82"/>
      <c r="X92" s="82"/>
      <c r="Y92" s="82"/>
      <c r="Z92" s="82"/>
      <c r="AA92" s="82"/>
      <c r="AC92" s="1"/>
    </row>
    <row r="93" spans="1:29" s="81" customFormat="1" x14ac:dyDescent="0.25">
      <c r="A93" s="79"/>
      <c r="B93" s="79"/>
      <c r="C93" s="79"/>
      <c r="D93" s="79"/>
      <c r="E93" s="79"/>
      <c r="F93" s="79"/>
      <c r="G93" s="79"/>
      <c r="H93" s="79"/>
      <c r="I93" s="79"/>
      <c r="J93" s="79"/>
      <c r="K93" s="80"/>
      <c r="P93" s="82"/>
      <c r="Q93" s="82"/>
      <c r="R93" s="82"/>
      <c r="S93" s="82"/>
      <c r="T93" s="82"/>
      <c r="U93" s="82"/>
      <c r="V93" s="82"/>
      <c r="W93" s="82"/>
      <c r="X93" s="82"/>
      <c r="Y93" s="82"/>
      <c r="Z93" s="82"/>
      <c r="AA93" s="82"/>
      <c r="AC93" s="1"/>
    </row>
    <row r="94" spans="1:29" s="81" customFormat="1" x14ac:dyDescent="0.25">
      <c r="A94" s="79"/>
      <c r="B94" s="79"/>
      <c r="C94" s="79"/>
      <c r="D94" s="79"/>
      <c r="E94" s="79"/>
      <c r="F94" s="79"/>
      <c r="G94" s="79"/>
      <c r="H94" s="79"/>
      <c r="I94" s="79"/>
      <c r="J94" s="79"/>
      <c r="K94" s="80"/>
      <c r="P94" s="82"/>
      <c r="Q94" s="82"/>
      <c r="R94" s="82"/>
      <c r="S94" s="82"/>
      <c r="T94" s="82"/>
      <c r="U94" s="82"/>
      <c r="V94" s="82"/>
      <c r="W94" s="82"/>
      <c r="X94" s="82"/>
      <c r="Y94" s="82"/>
      <c r="Z94" s="82"/>
      <c r="AA94" s="82"/>
      <c r="AC94" s="1"/>
    </row>
    <row r="95" spans="1:29" s="81" customFormat="1" x14ac:dyDescent="0.25">
      <c r="A95" s="79"/>
      <c r="B95" s="79"/>
      <c r="C95" s="79"/>
      <c r="D95" s="79"/>
      <c r="E95" s="79"/>
      <c r="F95" s="79"/>
      <c r="G95" s="79"/>
      <c r="H95" s="79"/>
      <c r="I95" s="79"/>
      <c r="J95" s="79"/>
      <c r="K95" s="80"/>
      <c r="P95" s="82"/>
      <c r="Q95" s="82"/>
      <c r="R95" s="82"/>
      <c r="S95" s="82"/>
      <c r="T95" s="82"/>
      <c r="U95" s="82"/>
      <c r="V95" s="82"/>
      <c r="W95" s="82"/>
      <c r="X95" s="82"/>
      <c r="Y95" s="82"/>
      <c r="Z95" s="82"/>
      <c r="AA95" s="82"/>
      <c r="AC95" s="1"/>
    </row>
    <row r="96" spans="1:29" s="81" customFormat="1" x14ac:dyDescent="0.25">
      <c r="A96" s="79"/>
      <c r="B96" s="79"/>
      <c r="C96" s="79"/>
      <c r="D96" s="79"/>
      <c r="E96" s="79"/>
      <c r="F96" s="79"/>
      <c r="G96" s="79"/>
      <c r="H96" s="79"/>
      <c r="I96" s="79"/>
      <c r="J96" s="79"/>
      <c r="K96" s="80"/>
      <c r="P96" s="82"/>
      <c r="Q96" s="82"/>
      <c r="R96" s="82"/>
      <c r="S96" s="82"/>
      <c r="T96" s="82"/>
      <c r="U96" s="82"/>
      <c r="V96" s="82"/>
      <c r="W96" s="82"/>
      <c r="X96" s="82"/>
      <c r="Y96" s="82"/>
      <c r="Z96" s="82"/>
      <c r="AA96" s="82"/>
      <c r="AC96" s="1"/>
    </row>
    <row r="97" spans="1:29" s="81" customFormat="1" x14ac:dyDescent="0.25">
      <c r="A97" s="79"/>
      <c r="B97" s="79"/>
      <c r="C97" s="79"/>
      <c r="D97" s="79"/>
      <c r="E97" s="79"/>
      <c r="F97" s="79"/>
      <c r="G97" s="79"/>
      <c r="H97" s="79"/>
      <c r="I97" s="79"/>
      <c r="J97" s="79"/>
      <c r="K97" s="80"/>
      <c r="P97" s="82"/>
      <c r="Q97" s="82"/>
      <c r="R97" s="82"/>
      <c r="S97" s="82"/>
      <c r="T97" s="82"/>
      <c r="U97" s="82"/>
      <c r="V97" s="82"/>
      <c r="W97" s="82"/>
      <c r="X97" s="82"/>
      <c r="Y97" s="82"/>
      <c r="Z97" s="82"/>
      <c r="AA97" s="82"/>
      <c r="AC97" s="1"/>
    </row>
    <row r="98" spans="1:29" s="81" customFormat="1" x14ac:dyDescent="0.25">
      <c r="A98" s="79"/>
      <c r="B98" s="79"/>
      <c r="C98" s="79"/>
      <c r="D98" s="79"/>
      <c r="E98" s="79"/>
      <c r="F98" s="79"/>
      <c r="G98" s="79"/>
      <c r="H98" s="79"/>
      <c r="I98" s="79"/>
      <c r="J98" s="79"/>
      <c r="K98" s="80"/>
      <c r="P98" s="82"/>
      <c r="Q98" s="82"/>
      <c r="R98" s="82"/>
      <c r="S98" s="82"/>
      <c r="T98" s="82"/>
      <c r="U98" s="82"/>
      <c r="V98" s="82"/>
      <c r="W98" s="82"/>
      <c r="X98" s="82"/>
      <c r="Y98" s="82"/>
      <c r="Z98" s="82"/>
      <c r="AA98" s="82"/>
      <c r="AC98" s="1"/>
    </row>
    <row r="99" spans="1:29" s="81" customFormat="1" x14ac:dyDescent="0.25">
      <c r="A99" s="79"/>
      <c r="B99" s="79"/>
      <c r="C99" s="79"/>
      <c r="D99" s="79"/>
      <c r="E99" s="79"/>
      <c r="F99" s="79"/>
      <c r="G99" s="79"/>
      <c r="H99" s="79"/>
      <c r="I99" s="79"/>
      <c r="J99" s="79"/>
      <c r="K99" s="80"/>
      <c r="P99" s="82"/>
      <c r="Q99" s="82"/>
      <c r="R99" s="82"/>
      <c r="S99" s="82"/>
      <c r="T99" s="82"/>
      <c r="U99" s="82"/>
      <c r="V99" s="82"/>
      <c r="W99" s="82"/>
      <c r="X99" s="82"/>
      <c r="Y99" s="82"/>
      <c r="Z99" s="82"/>
      <c r="AA99" s="82"/>
      <c r="AC99" s="1"/>
    </row>
    <row r="100" spans="1:29" s="81" customFormat="1" x14ac:dyDescent="0.25">
      <c r="A100" s="79"/>
      <c r="B100" s="79"/>
      <c r="C100" s="79"/>
      <c r="D100" s="79"/>
      <c r="E100" s="79"/>
      <c r="F100" s="79"/>
      <c r="G100" s="79"/>
      <c r="H100" s="79"/>
      <c r="I100" s="79"/>
      <c r="J100" s="79"/>
      <c r="K100" s="80"/>
      <c r="P100" s="82"/>
      <c r="Q100" s="82"/>
      <c r="R100" s="82"/>
      <c r="S100" s="82"/>
      <c r="T100" s="82"/>
      <c r="U100" s="82"/>
      <c r="V100" s="82"/>
      <c r="W100" s="82"/>
      <c r="X100" s="82"/>
      <c r="Y100" s="82"/>
      <c r="Z100" s="82"/>
      <c r="AA100" s="82"/>
      <c r="AC100" s="1"/>
    </row>
    <row r="101" spans="1:29" s="81" customFormat="1" x14ac:dyDescent="0.25">
      <c r="A101" s="79"/>
      <c r="B101" s="79"/>
      <c r="C101" s="79"/>
      <c r="D101" s="79"/>
      <c r="E101" s="79"/>
      <c r="F101" s="79"/>
      <c r="G101" s="79"/>
      <c r="H101" s="79"/>
      <c r="I101" s="79"/>
      <c r="J101" s="79"/>
      <c r="K101" s="80"/>
      <c r="P101" s="82"/>
      <c r="Q101" s="82"/>
      <c r="R101" s="82"/>
      <c r="S101" s="82"/>
      <c r="T101" s="82"/>
      <c r="U101" s="82"/>
      <c r="V101" s="82"/>
      <c r="W101" s="82"/>
      <c r="X101" s="82"/>
      <c r="Y101" s="82"/>
      <c r="Z101" s="82"/>
      <c r="AA101" s="82"/>
      <c r="AC101" s="1"/>
    </row>
    <row r="102" spans="1:29" s="81" customFormat="1" x14ac:dyDescent="0.25">
      <c r="A102" s="79"/>
      <c r="B102" s="79"/>
      <c r="C102" s="79"/>
      <c r="D102" s="79"/>
      <c r="E102" s="79"/>
      <c r="F102" s="79"/>
      <c r="G102" s="79"/>
      <c r="H102" s="79"/>
      <c r="I102" s="79"/>
      <c r="J102" s="79"/>
      <c r="K102" s="80"/>
      <c r="P102" s="82"/>
      <c r="Q102" s="82"/>
      <c r="R102" s="82"/>
      <c r="S102" s="82"/>
      <c r="T102" s="82"/>
      <c r="U102" s="82"/>
      <c r="V102" s="82"/>
      <c r="W102" s="82"/>
      <c r="X102" s="82"/>
      <c r="Y102" s="82"/>
      <c r="Z102" s="82"/>
      <c r="AA102" s="82"/>
      <c r="AC102" s="1"/>
    </row>
    <row r="103" spans="1:29" s="81" customFormat="1" x14ac:dyDescent="0.25">
      <c r="A103" s="79"/>
      <c r="B103" s="79"/>
      <c r="C103" s="79"/>
      <c r="D103" s="79"/>
      <c r="E103" s="79"/>
      <c r="F103" s="79"/>
      <c r="G103" s="79"/>
      <c r="H103" s="79"/>
      <c r="I103" s="79"/>
      <c r="J103" s="79"/>
      <c r="K103" s="80"/>
      <c r="P103" s="82"/>
      <c r="Q103" s="82"/>
      <c r="R103" s="82"/>
      <c r="S103" s="82"/>
      <c r="T103" s="82"/>
      <c r="U103" s="82"/>
      <c r="V103" s="82"/>
      <c r="W103" s="82"/>
      <c r="X103" s="82"/>
      <c r="Y103" s="82"/>
      <c r="Z103" s="82"/>
      <c r="AA103" s="82"/>
      <c r="AC103" s="1"/>
    </row>
    <row r="104" spans="1:29" s="81" customFormat="1" x14ac:dyDescent="0.25">
      <c r="A104" s="79"/>
      <c r="B104" s="79"/>
      <c r="C104" s="79"/>
      <c r="D104" s="79"/>
      <c r="E104" s="79"/>
      <c r="F104" s="79"/>
      <c r="G104" s="79"/>
      <c r="H104" s="79"/>
      <c r="I104" s="79"/>
      <c r="J104" s="79"/>
      <c r="K104" s="80"/>
      <c r="P104" s="82"/>
      <c r="Q104" s="82"/>
      <c r="R104" s="82"/>
      <c r="S104" s="82"/>
      <c r="T104" s="82"/>
      <c r="U104" s="82"/>
      <c r="V104" s="82"/>
      <c r="W104" s="82"/>
      <c r="X104" s="82"/>
      <c r="Y104" s="82"/>
      <c r="Z104" s="82"/>
      <c r="AA104" s="82"/>
      <c r="AC104" s="1"/>
    </row>
    <row r="105" spans="1:29" s="81" customFormat="1" x14ac:dyDescent="0.25">
      <c r="A105" s="79"/>
      <c r="B105" s="79"/>
      <c r="C105" s="79"/>
      <c r="D105" s="79"/>
      <c r="E105" s="79"/>
      <c r="F105" s="79"/>
      <c r="G105" s="79"/>
      <c r="H105" s="79"/>
      <c r="I105" s="79"/>
      <c r="J105" s="79"/>
      <c r="K105" s="80"/>
      <c r="P105" s="82"/>
      <c r="Q105" s="82"/>
      <c r="R105" s="82"/>
      <c r="S105" s="82"/>
      <c r="T105" s="82"/>
      <c r="U105" s="82"/>
      <c r="V105" s="82"/>
      <c r="W105" s="82"/>
      <c r="X105" s="82"/>
      <c r="Y105" s="82"/>
      <c r="Z105" s="82"/>
      <c r="AA105" s="82"/>
      <c r="AC105" s="1"/>
    </row>
    <row r="106" spans="1:29" s="81" customFormat="1" x14ac:dyDescent="0.25">
      <c r="A106" s="79"/>
      <c r="B106" s="79"/>
      <c r="C106" s="79"/>
      <c r="D106" s="79"/>
      <c r="E106" s="79"/>
      <c r="F106" s="79"/>
      <c r="G106" s="79"/>
      <c r="H106" s="79"/>
      <c r="I106" s="79"/>
      <c r="J106" s="79"/>
      <c r="K106" s="80"/>
      <c r="P106" s="82"/>
      <c r="Q106" s="82"/>
      <c r="R106" s="82"/>
      <c r="S106" s="82"/>
      <c r="T106" s="82"/>
      <c r="U106" s="82"/>
      <c r="V106" s="82"/>
      <c r="W106" s="82"/>
      <c r="X106" s="82"/>
      <c r="Y106" s="82"/>
      <c r="Z106" s="82"/>
      <c r="AA106" s="82"/>
      <c r="AC106" s="1"/>
    </row>
    <row r="107" spans="1:29" s="81" customFormat="1" x14ac:dyDescent="0.25">
      <c r="A107" s="79"/>
      <c r="B107" s="79"/>
      <c r="C107" s="79"/>
      <c r="D107" s="79"/>
      <c r="E107" s="79"/>
      <c r="F107" s="79"/>
      <c r="G107" s="79"/>
      <c r="H107" s="79"/>
      <c r="I107" s="79"/>
      <c r="J107" s="79"/>
      <c r="K107" s="80"/>
      <c r="P107" s="82"/>
      <c r="Q107" s="82"/>
      <c r="R107" s="82"/>
      <c r="S107" s="82"/>
      <c r="T107" s="82"/>
      <c r="U107" s="82"/>
      <c r="V107" s="82"/>
      <c r="W107" s="82"/>
      <c r="X107" s="82"/>
      <c r="Y107" s="82"/>
      <c r="Z107" s="82"/>
      <c r="AA107" s="82"/>
      <c r="AC107" s="1"/>
    </row>
    <row r="108" spans="1:29" s="81" customFormat="1" x14ac:dyDescent="0.25">
      <c r="A108" s="79"/>
      <c r="B108" s="79"/>
      <c r="C108" s="79"/>
      <c r="D108" s="79"/>
      <c r="E108" s="79"/>
      <c r="F108" s="79"/>
      <c r="G108" s="79"/>
      <c r="H108" s="79"/>
      <c r="I108" s="79"/>
      <c r="J108" s="79"/>
      <c r="K108" s="80"/>
      <c r="P108" s="82"/>
      <c r="Q108" s="82"/>
      <c r="R108" s="82"/>
      <c r="S108" s="82"/>
      <c r="T108" s="82"/>
      <c r="U108" s="82"/>
      <c r="V108" s="82"/>
      <c r="W108" s="82"/>
      <c r="X108" s="82"/>
      <c r="Y108" s="82"/>
      <c r="Z108" s="82"/>
      <c r="AA108" s="82"/>
      <c r="AC108" s="1"/>
    </row>
    <row r="109" spans="1:29" s="81" customFormat="1" x14ac:dyDescent="0.25">
      <c r="A109" s="79"/>
      <c r="B109" s="79"/>
      <c r="C109" s="79"/>
      <c r="D109" s="79"/>
      <c r="E109" s="79"/>
      <c r="F109" s="79"/>
      <c r="G109" s="79"/>
      <c r="H109" s="79"/>
      <c r="I109" s="79"/>
      <c r="J109" s="79"/>
      <c r="K109" s="80"/>
      <c r="P109" s="82"/>
      <c r="Q109" s="82"/>
      <c r="R109" s="82"/>
      <c r="S109" s="82"/>
      <c r="T109" s="82"/>
      <c r="U109" s="82"/>
      <c r="V109" s="82"/>
      <c r="W109" s="82"/>
      <c r="X109" s="82"/>
      <c r="Y109" s="82"/>
      <c r="Z109" s="82"/>
      <c r="AA109" s="82"/>
      <c r="AC109" s="1"/>
    </row>
    <row r="110" spans="1:29" s="81" customFormat="1" x14ac:dyDescent="0.25">
      <c r="A110" s="79"/>
      <c r="B110" s="79"/>
      <c r="C110" s="79"/>
      <c r="D110" s="79"/>
      <c r="E110" s="79"/>
      <c r="F110" s="79"/>
      <c r="G110" s="79"/>
      <c r="H110" s="79"/>
      <c r="I110" s="79"/>
      <c r="J110" s="79"/>
      <c r="K110" s="80"/>
      <c r="P110" s="82"/>
      <c r="Q110" s="82"/>
      <c r="R110" s="82"/>
      <c r="S110" s="82"/>
      <c r="T110" s="82"/>
      <c r="U110" s="82"/>
      <c r="V110" s="82"/>
      <c r="W110" s="82"/>
      <c r="X110" s="82"/>
      <c r="Y110" s="82"/>
      <c r="Z110" s="82"/>
      <c r="AA110" s="82"/>
      <c r="AC110" s="1"/>
    </row>
    <row r="111" spans="1:29" s="81" customFormat="1" x14ac:dyDescent="0.25">
      <c r="A111" s="79"/>
      <c r="B111" s="79"/>
      <c r="C111" s="79"/>
      <c r="D111" s="79"/>
      <c r="E111" s="79"/>
      <c r="F111" s="79"/>
      <c r="G111" s="79"/>
      <c r="H111" s="79"/>
      <c r="I111" s="79"/>
      <c r="J111" s="79"/>
      <c r="K111" s="80"/>
      <c r="P111" s="82"/>
      <c r="Q111" s="82"/>
      <c r="R111" s="82"/>
      <c r="S111" s="82"/>
      <c r="T111" s="82"/>
      <c r="U111" s="82"/>
      <c r="V111" s="82"/>
      <c r="W111" s="82"/>
      <c r="X111" s="82"/>
      <c r="Y111" s="82"/>
      <c r="Z111" s="82"/>
      <c r="AA111" s="82"/>
      <c r="AC111" s="1"/>
    </row>
    <row r="112" spans="1:29" s="81" customFormat="1" x14ac:dyDescent="0.25">
      <c r="A112" s="79"/>
      <c r="B112" s="79"/>
      <c r="C112" s="79"/>
      <c r="D112" s="79"/>
      <c r="E112" s="79"/>
      <c r="F112" s="79"/>
      <c r="G112" s="79"/>
      <c r="H112" s="79"/>
      <c r="I112" s="79"/>
      <c r="J112" s="79"/>
      <c r="K112" s="80"/>
      <c r="P112" s="82"/>
      <c r="Q112" s="82"/>
      <c r="R112" s="82"/>
      <c r="S112" s="82"/>
      <c r="T112" s="82"/>
      <c r="U112" s="82"/>
      <c r="V112" s="82"/>
      <c r="W112" s="82"/>
      <c r="X112" s="82"/>
      <c r="Y112" s="82"/>
      <c r="Z112" s="82"/>
      <c r="AA112" s="82"/>
      <c r="AC112" s="1"/>
    </row>
    <row r="113" spans="1:29" s="81" customFormat="1" x14ac:dyDescent="0.25">
      <c r="A113" s="79"/>
      <c r="B113" s="79"/>
      <c r="C113" s="79"/>
      <c r="D113" s="79"/>
      <c r="E113" s="79"/>
      <c r="F113" s="79"/>
      <c r="G113" s="79"/>
      <c r="H113" s="79"/>
      <c r="I113" s="79"/>
      <c r="J113" s="79"/>
      <c r="K113" s="80"/>
      <c r="P113" s="82"/>
      <c r="Q113" s="82"/>
      <c r="R113" s="82"/>
      <c r="S113" s="82"/>
      <c r="T113" s="82"/>
      <c r="U113" s="82"/>
      <c r="V113" s="82"/>
      <c r="W113" s="82"/>
      <c r="X113" s="82"/>
      <c r="Y113" s="82"/>
      <c r="Z113" s="82"/>
      <c r="AA113" s="82"/>
      <c r="AC113" s="1"/>
    </row>
    <row r="114" spans="1:29" s="81" customFormat="1" x14ac:dyDescent="0.25">
      <c r="A114" s="79"/>
      <c r="B114" s="79"/>
      <c r="C114" s="79"/>
      <c r="D114" s="79"/>
      <c r="E114" s="79"/>
      <c r="F114" s="79"/>
      <c r="G114" s="79"/>
      <c r="H114" s="79"/>
      <c r="I114" s="79"/>
      <c r="J114" s="79"/>
      <c r="K114" s="80"/>
      <c r="P114" s="82"/>
      <c r="Q114" s="82"/>
      <c r="R114" s="82"/>
      <c r="S114" s="82"/>
      <c r="T114" s="82"/>
      <c r="U114" s="82"/>
      <c r="V114" s="82"/>
      <c r="W114" s="82"/>
      <c r="X114" s="82"/>
      <c r="Y114" s="82"/>
      <c r="Z114" s="82"/>
      <c r="AA114" s="82"/>
      <c r="AC114" s="1"/>
    </row>
    <row r="115" spans="1:29" s="81" customFormat="1" x14ac:dyDescent="0.25">
      <c r="A115" s="79"/>
      <c r="B115" s="79"/>
      <c r="C115" s="79"/>
      <c r="D115" s="79"/>
      <c r="E115" s="79"/>
      <c r="F115" s="79"/>
      <c r="G115" s="79"/>
      <c r="H115" s="79"/>
      <c r="I115" s="79"/>
      <c r="J115" s="79"/>
      <c r="K115" s="80"/>
      <c r="P115" s="82"/>
      <c r="Q115" s="82"/>
      <c r="R115" s="82"/>
      <c r="S115" s="82"/>
      <c r="T115" s="82"/>
      <c r="U115" s="82"/>
      <c r="V115" s="82"/>
      <c r="W115" s="82"/>
      <c r="X115" s="82"/>
      <c r="Y115" s="82"/>
      <c r="Z115" s="82"/>
      <c r="AA115" s="82"/>
      <c r="AC115" s="1"/>
    </row>
    <row r="116" spans="1:29" s="81" customFormat="1" x14ac:dyDescent="0.25">
      <c r="A116" s="79"/>
      <c r="B116" s="79"/>
      <c r="C116" s="79"/>
      <c r="D116" s="79"/>
      <c r="E116" s="79"/>
      <c r="F116" s="79"/>
      <c r="G116" s="79"/>
      <c r="H116" s="79"/>
      <c r="I116" s="79"/>
      <c r="J116" s="79"/>
      <c r="K116" s="80"/>
      <c r="P116" s="82"/>
      <c r="Q116" s="82"/>
      <c r="R116" s="82"/>
      <c r="S116" s="82"/>
      <c r="T116" s="82"/>
      <c r="U116" s="82"/>
      <c r="V116" s="82"/>
      <c r="W116" s="82"/>
      <c r="X116" s="82"/>
      <c r="Y116" s="82"/>
      <c r="Z116" s="82"/>
      <c r="AA116" s="82"/>
      <c r="AC116" s="1"/>
    </row>
    <row r="117" spans="1:29" s="81" customFormat="1" x14ac:dyDescent="0.25">
      <c r="A117" s="79"/>
      <c r="B117" s="79"/>
      <c r="C117" s="79"/>
      <c r="D117" s="79"/>
      <c r="E117" s="79"/>
      <c r="F117" s="79"/>
      <c r="G117" s="79"/>
      <c r="H117" s="79"/>
      <c r="I117" s="79"/>
      <c r="J117" s="79"/>
      <c r="K117" s="80"/>
      <c r="P117" s="82"/>
      <c r="Q117" s="82"/>
      <c r="R117" s="82"/>
      <c r="S117" s="82"/>
      <c r="T117" s="82"/>
      <c r="U117" s="82"/>
      <c r="V117" s="82"/>
      <c r="W117" s="82"/>
      <c r="X117" s="82"/>
      <c r="Y117" s="82"/>
      <c r="Z117" s="82"/>
      <c r="AA117" s="82"/>
    </row>
    <row r="118" spans="1:29" s="81" customFormat="1" x14ac:dyDescent="0.25">
      <c r="A118" s="79"/>
      <c r="B118" s="79"/>
      <c r="C118" s="79"/>
      <c r="D118" s="79"/>
      <c r="E118" s="79"/>
      <c r="F118" s="79"/>
      <c r="G118" s="79"/>
      <c r="H118" s="79"/>
      <c r="I118" s="79"/>
      <c r="J118" s="79"/>
      <c r="K118" s="80"/>
      <c r="P118" s="82"/>
      <c r="Q118" s="82"/>
      <c r="R118" s="82"/>
      <c r="S118" s="82"/>
      <c r="T118" s="82"/>
      <c r="U118" s="82"/>
      <c r="V118" s="82"/>
      <c r="W118" s="82"/>
      <c r="X118" s="82"/>
      <c r="Y118" s="82"/>
      <c r="Z118" s="82"/>
      <c r="AA118" s="82"/>
    </row>
    <row r="119" spans="1:29" s="81" customFormat="1" x14ac:dyDescent="0.25">
      <c r="A119" s="79"/>
      <c r="B119" s="79"/>
      <c r="C119" s="79"/>
      <c r="D119" s="79"/>
      <c r="E119" s="79"/>
      <c r="F119" s="79"/>
      <c r="G119" s="79"/>
      <c r="H119" s="79"/>
      <c r="I119" s="79"/>
      <c r="J119" s="79"/>
      <c r="K119" s="80"/>
      <c r="P119" s="82"/>
      <c r="Q119" s="82"/>
      <c r="R119" s="82"/>
      <c r="S119" s="82"/>
      <c r="T119" s="82"/>
      <c r="U119" s="82"/>
      <c r="V119" s="82"/>
      <c r="W119" s="82"/>
      <c r="X119" s="82"/>
      <c r="Y119" s="82"/>
      <c r="Z119" s="82"/>
      <c r="AA119" s="82"/>
    </row>
    <row r="120" spans="1:29" s="81" customFormat="1" x14ac:dyDescent="0.25">
      <c r="A120" s="79"/>
      <c r="B120" s="79"/>
      <c r="C120" s="79"/>
      <c r="D120" s="79"/>
      <c r="E120" s="79"/>
      <c r="F120" s="79"/>
      <c r="G120" s="79"/>
      <c r="H120" s="79"/>
      <c r="I120" s="79"/>
      <c r="J120" s="79"/>
      <c r="K120" s="80"/>
      <c r="P120" s="82"/>
      <c r="Q120" s="82"/>
      <c r="R120" s="82"/>
      <c r="S120" s="82"/>
      <c r="T120" s="82"/>
      <c r="U120" s="82"/>
      <c r="V120" s="82"/>
      <c r="W120" s="82"/>
      <c r="X120" s="82"/>
      <c r="Y120" s="82"/>
      <c r="Z120" s="82"/>
      <c r="AA120" s="82"/>
    </row>
    <row r="121" spans="1:29" s="81" customFormat="1" x14ac:dyDescent="0.25">
      <c r="A121" s="79"/>
      <c r="B121" s="79"/>
      <c r="C121" s="79"/>
      <c r="D121" s="79"/>
      <c r="E121" s="79"/>
      <c r="F121" s="79"/>
      <c r="G121" s="79"/>
      <c r="H121" s="79"/>
      <c r="I121" s="79"/>
      <c r="J121" s="79"/>
      <c r="K121" s="80"/>
      <c r="P121" s="82"/>
      <c r="Q121" s="82"/>
      <c r="R121" s="82"/>
      <c r="S121" s="82"/>
      <c r="T121" s="82"/>
      <c r="U121" s="82"/>
      <c r="V121" s="82"/>
      <c r="W121" s="82"/>
      <c r="X121" s="82"/>
      <c r="Y121" s="82"/>
      <c r="Z121" s="82"/>
      <c r="AA121" s="82"/>
    </row>
    <row r="122" spans="1:29" s="81" customFormat="1" x14ac:dyDescent="0.25">
      <c r="A122" s="79"/>
      <c r="B122" s="79"/>
      <c r="C122" s="79"/>
      <c r="D122" s="79"/>
      <c r="E122" s="79"/>
      <c r="F122" s="79"/>
      <c r="G122" s="79"/>
      <c r="H122" s="79"/>
      <c r="I122" s="79"/>
      <c r="J122" s="79"/>
      <c r="K122" s="80"/>
      <c r="P122" s="82"/>
      <c r="Q122" s="82"/>
      <c r="R122" s="82"/>
      <c r="S122" s="82"/>
      <c r="T122" s="82"/>
      <c r="U122" s="82"/>
      <c r="V122" s="82"/>
      <c r="W122" s="82"/>
      <c r="X122" s="82"/>
      <c r="Y122" s="82"/>
      <c r="Z122" s="82"/>
      <c r="AA122" s="82"/>
    </row>
    <row r="123" spans="1:29" s="81" customFormat="1" x14ac:dyDescent="0.25">
      <c r="A123" s="79"/>
      <c r="B123" s="79"/>
      <c r="C123" s="79"/>
      <c r="D123" s="79"/>
      <c r="E123" s="79"/>
      <c r="F123" s="79"/>
      <c r="G123" s="79"/>
      <c r="H123" s="79"/>
      <c r="I123" s="79"/>
      <c r="J123" s="79"/>
      <c r="K123" s="80"/>
      <c r="P123" s="82"/>
      <c r="Q123" s="82"/>
      <c r="R123" s="82"/>
      <c r="S123" s="82"/>
      <c r="T123" s="82"/>
      <c r="U123" s="82"/>
      <c r="V123" s="82"/>
      <c r="W123" s="82"/>
      <c r="X123" s="82"/>
      <c r="Y123" s="82"/>
      <c r="Z123" s="82"/>
      <c r="AA123" s="82"/>
    </row>
    <row r="124" spans="1:29" s="81" customFormat="1" x14ac:dyDescent="0.25">
      <c r="A124" s="79"/>
      <c r="B124" s="79"/>
      <c r="C124" s="79"/>
      <c r="D124" s="79"/>
      <c r="E124" s="79"/>
      <c r="F124" s="79"/>
      <c r="G124" s="79"/>
      <c r="H124" s="79"/>
      <c r="I124" s="79"/>
      <c r="J124" s="79"/>
      <c r="K124" s="80"/>
      <c r="P124" s="82"/>
      <c r="Q124" s="82"/>
      <c r="R124" s="82"/>
      <c r="S124" s="82"/>
      <c r="T124" s="82"/>
      <c r="U124" s="82"/>
      <c r="V124" s="82"/>
      <c r="W124" s="82"/>
      <c r="X124" s="82"/>
      <c r="Y124" s="82"/>
      <c r="Z124" s="82"/>
      <c r="AA124" s="82"/>
    </row>
    <row r="125" spans="1:29" s="81" customFormat="1" x14ac:dyDescent="0.25">
      <c r="A125" s="79"/>
      <c r="B125" s="79"/>
      <c r="C125" s="79"/>
      <c r="D125" s="79"/>
      <c r="E125" s="79"/>
      <c r="F125" s="79"/>
      <c r="G125" s="79"/>
      <c r="H125" s="79"/>
      <c r="I125" s="79"/>
      <c r="J125" s="79"/>
      <c r="K125" s="80"/>
      <c r="P125" s="82"/>
      <c r="Q125" s="82"/>
      <c r="R125" s="82"/>
      <c r="S125" s="82"/>
      <c r="T125" s="82"/>
      <c r="U125" s="82"/>
      <c r="V125" s="82"/>
      <c r="W125" s="82"/>
      <c r="X125" s="82"/>
      <c r="Y125" s="82"/>
      <c r="Z125" s="82"/>
      <c r="AA125" s="82"/>
    </row>
    <row r="126" spans="1:29" s="81" customFormat="1" x14ac:dyDescent="0.25">
      <c r="A126" s="79"/>
      <c r="B126" s="79"/>
      <c r="C126" s="79"/>
      <c r="D126" s="79"/>
      <c r="E126" s="79"/>
      <c r="F126" s="79"/>
      <c r="G126" s="79"/>
      <c r="H126" s="79"/>
      <c r="I126" s="79"/>
      <c r="J126" s="79"/>
      <c r="K126" s="80"/>
      <c r="P126" s="82"/>
      <c r="Q126" s="82"/>
      <c r="R126" s="82"/>
      <c r="S126" s="82"/>
      <c r="T126" s="82"/>
      <c r="U126" s="82"/>
      <c r="V126" s="82"/>
      <c r="W126" s="82"/>
      <c r="X126" s="82"/>
      <c r="Y126" s="82"/>
      <c r="Z126" s="82"/>
      <c r="AA126" s="82"/>
    </row>
    <row r="127" spans="1:29" s="81" customFormat="1" x14ac:dyDescent="0.25">
      <c r="A127" s="79"/>
      <c r="B127" s="79"/>
      <c r="C127" s="79"/>
      <c r="D127" s="79"/>
      <c r="E127" s="79"/>
      <c r="F127" s="79"/>
      <c r="G127" s="79"/>
      <c r="H127" s="79"/>
      <c r="I127" s="79"/>
      <c r="J127" s="79"/>
      <c r="K127" s="80"/>
      <c r="P127" s="82"/>
      <c r="Q127" s="82"/>
      <c r="R127" s="82"/>
      <c r="S127" s="82"/>
      <c r="T127" s="82"/>
      <c r="U127" s="82"/>
      <c r="V127" s="82"/>
      <c r="W127" s="82"/>
      <c r="X127" s="82"/>
      <c r="Y127" s="82"/>
      <c r="Z127" s="82"/>
      <c r="AA127" s="82"/>
    </row>
    <row r="128" spans="1:29" s="81" customFormat="1" x14ac:dyDescent="0.25">
      <c r="A128" s="79"/>
      <c r="B128" s="79"/>
      <c r="C128" s="79"/>
      <c r="D128" s="79"/>
      <c r="E128" s="79"/>
      <c r="F128" s="79"/>
      <c r="G128" s="79"/>
      <c r="H128" s="79"/>
      <c r="I128" s="79"/>
      <c r="J128" s="79"/>
      <c r="K128" s="80"/>
      <c r="P128" s="82"/>
      <c r="Q128" s="82"/>
      <c r="R128" s="82"/>
      <c r="S128" s="82"/>
      <c r="T128" s="82"/>
      <c r="U128" s="82"/>
      <c r="V128" s="82"/>
      <c r="W128" s="82"/>
      <c r="X128" s="82"/>
      <c r="Y128" s="82"/>
      <c r="Z128" s="82"/>
      <c r="AA128" s="82"/>
    </row>
    <row r="129" spans="1:27" s="81" customFormat="1" x14ac:dyDescent="0.25">
      <c r="A129" s="79"/>
      <c r="B129" s="79"/>
      <c r="C129" s="79"/>
      <c r="D129" s="79"/>
      <c r="E129" s="79"/>
      <c r="F129" s="79"/>
      <c r="G129" s="79"/>
      <c r="H129" s="79"/>
      <c r="I129" s="79"/>
      <c r="J129" s="79"/>
      <c r="K129" s="80"/>
      <c r="P129" s="82"/>
      <c r="Q129" s="82"/>
      <c r="R129" s="82"/>
      <c r="S129" s="82"/>
      <c r="T129" s="82"/>
      <c r="U129" s="82"/>
      <c r="V129" s="82"/>
      <c r="W129" s="82"/>
      <c r="X129" s="82"/>
      <c r="Y129" s="82"/>
      <c r="Z129" s="82"/>
      <c r="AA129" s="82"/>
    </row>
    <row r="130" spans="1:27" s="81" customFormat="1" x14ac:dyDescent="0.25">
      <c r="A130" s="79"/>
      <c r="B130" s="79"/>
      <c r="C130" s="79"/>
      <c r="D130" s="79"/>
      <c r="E130" s="79"/>
      <c r="F130" s="79"/>
      <c r="G130" s="79"/>
      <c r="H130" s="79"/>
      <c r="I130" s="79"/>
      <c r="J130" s="79"/>
      <c r="K130" s="80"/>
      <c r="P130" s="82"/>
      <c r="Q130" s="82"/>
      <c r="R130" s="82"/>
      <c r="S130" s="82"/>
      <c r="T130" s="82"/>
      <c r="U130" s="82"/>
      <c r="V130" s="82"/>
      <c r="W130" s="82"/>
      <c r="X130" s="82"/>
      <c r="Y130" s="82"/>
      <c r="Z130" s="82"/>
      <c r="AA130" s="82"/>
    </row>
    <row r="131" spans="1:27" s="81" customFormat="1" x14ac:dyDescent="0.25">
      <c r="A131" s="79"/>
      <c r="B131" s="79"/>
      <c r="C131" s="79"/>
      <c r="D131" s="79"/>
      <c r="E131" s="79"/>
      <c r="F131" s="79"/>
      <c r="G131" s="79"/>
      <c r="H131" s="79"/>
      <c r="I131" s="79"/>
      <c r="J131" s="79"/>
      <c r="K131" s="80"/>
      <c r="P131" s="82"/>
      <c r="Q131" s="82"/>
      <c r="R131" s="82"/>
      <c r="S131" s="82"/>
      <c r="T131" s="82"/>
      <c r="U131" s="82"/>
      <c r="V131" s="82"/>
      <c r="W131" s="82"/>
      <c r="X131" s="82"/>
      <c r="Y131" s="82"/>
      <c r="Z131" s="82"/>
      <c r="AA131" s="82"/>
    </row>
    <row r="132" spans="1:27" s="81" customFormat="1" x14ac:dyDescent="0.25">
      <c r="A132" s="79"/>
      <c r="B132" s="79"/>
      <c r="C132" s="79"/>
      <c r="D132" s="79"/>
      <c r="E132" s="79"/>
      <c r="F132" s="79"/>
      <c r="G132" s="79"/>
      <c r="H132" s="79"/>
      <c r="I132" s="79"/>
      <c r="J132" s="79"/>
      <c r="K132" s="80"/>
      <c r="P132" s="82"/>
      <c r="Q132" s="82"/>
      <c r="R132" s="82"/>
      <c r="S132" s="82"/>
      <c r="T132" s="82"/>
      <c r="U132" s="82"/>
      <c r="V132" s="82"/>
      <c r="W132" s="82"/>
      <c r="X132" s="82"/>
      <c r="Y132" s="82"/>
      <c r="Z132" s="82"/>
      <c r="AA132" s="82"/>
    </row>
    <row r="133" spans="1:27" s="81" customFormat="1" x14ac:dyDescent="0.25">
      <c r="A133" s="79"/>
      <c r="B133" s="79"/>
      <c r="C133" s="79"/>
      <c r="D133" s="79"/>
      <c r="E133" s="79"/>
      <c r="F133" s="79"/>
      <c r="G133" s="79"/>
      <c r="H133" s="79"/>
      <c r="I133" s="79"/>
      <c r="J133" s="79"/>
      <c r="K133" s="80"/>
      <c r="P133" s="82"/>
      <c r="Q133" s="82"/>
      <c r="R133" s="82"/>
      <c r="S133" s="82"/>
      <c r="T133" s="82"/>
      <c r="U133" s="82"/>
      <c r="V133" s="82"/>
      <c r="W133" s="82"/>
      <c r="X133" s="82"/>
      <c r="Y133" s="82"/>
      <c r="Z133" s="82"/>
      <c r="AA133" s="82"/>
    </row>
    <row r="134" spans="1:27" s="81" customFormat="1" x14ac:dyDescent="0.25">
      <c r="A134" s="79"/>
      <c r="B134" s="79"/>
      <c r="C134" s="79"/>
      <c r="D134" s="79"/>
      <c r="E134" s="79"/>
      <c r="F134" s="79"/>
      <c r="G134" s="79"/>
      <c r="H134" s="79"/>
      <c r="I134" s="79"/>
      <c r="J134" s="79"/>
      <c r="K134" s="80"/>
      <c r="P134" s="82"/>
      <c r="Q134" s="82"/>
      <c r="R134" s="82"/>
      <c r="S134" s="82"/>
      <c r="T134" s="82"/>
      <c r="U134" s="82"/>
      <c r="V134" s="82"/>
      <c r="W134" s="82"/>
      <c r="X134" s="82"/>
      <c r="Y134" s="82"/>
      <c r="Z134" s="82"/>
      <c r="AA134" s="82"/>
    </row>
    <row r="135" spans="1:27" s="81" customFormat="1" x14ac:dyDescent="0.25">
      <c r="A135" s="79"/>
      <c r="B135" s="79"/>
      <c r="C135" s="79"/>
      <c r="D135" s="79"/>
      <c r="E135" s="79"/>
      <c r="F135" s="79"/>
      <c r="G135" s="79"/>
      <c r="H135" s="79"/>
      <c r="I135" s="79"/>
      <c r="J135" s="79"/>
      <c r="K135" s="80"/>
      <c r="P135" s="82"/>
      <c r="Q135" s="82"/>
      <c r="R135" s="82"/>
      <c r="S135" s="82"/>
      <c r="T135" s="82"/>
      <c r="U135" s="82"/>
      <c r="V135" s="82"/>
      <c r="W135" s="82"/>
      <c r="X135" s="82"/>
      <c r="Y135" s="82"/>
      <c r="Z135" s="82"/>
      <c r="AA135" s="82"/>
    </row>
    <row r="136" spans="1:27" s="81" customFormat="1" x14ac:dyDescent="0.25">
      <c r="A136" s="79"/>
      <c r="B136" s="79"/>
      <c r="C136" s="79"/>
      <c r="D136" s="79"/>
      <c r="E136" s="79"/>
      <c r="F136" s="79"/>
      <c r="G136" s="79"/>
      <c r="H136" s="79"/>
      <c r="I136" s="79"/>
      <c r="J136" s="79"/>
      <c r="K136" s="80"/>
      <c r="P136" s="82"/>
      <c r="Q136" s="82"/>
      <c r="R136" s="82"/>
      <c r="S136" s="82"/>
      <c r="T136" s="82"/>
      <c r="U136" s="82"/>
      <c r="V136" s="82"/>
      <c r="W136" s="82"/>
      <c r="X136" s="82"/>
      <c r="Y136" s="82"/>
      <c r="Z136" s="82"/>
      <c r="AA136" s="82"/>
    </row>
    <row r="137" spans="1:27" s="81" customFormat="1" x14ac:dyDescent="0.25">
      <c r="A137" s="79"/>
      <c r="B137" s="79"/>
      <c r="C137" s="79"/>
      <c r="D137" s="79"/>
      <c r="E137" s="79"/>
      <c r="F137" s="79"/>
      <c r="G137" s="79"/>
      <c r="H137" s="79"/>
      <c r="I137" s="79"/>
      <c r="J137" s="79"/>
      <c r="K137" s="80"/>
      <c r="P137" s="82"/>
      <c r="Q137" s="82"/>
      <c r="R137" s="82"/>
      <c r="S137" s="82"/>
      <c r="T137" s="82"/>
      <c r="U137" s="82"/>
      <c r="V137" s="82"/>
      <c r="W137" s="82"/>
      <c r="X137" s="82"/>
      <c r="Y137" s="82"/>
      <c r="Z137" s="82"/>
      <c r="AA137" s="82"/>
    </row>
    <row r="138" spans="1:27" s="81" customFormat="1" x14ac:dyDescent="0.25">
      <c r="A138" s="79"/>
      <c r="B138" s="79"/>
      <c r="C138" s="79"/>
      <c r="D138" s="79"/>
      <c r="E138" s="79"/>
      <c r="F138" s="79"/>
      <c r="G138" s="79"/>
      <c r="H138" s="79"/>
      <c r="I138" s="79"/>
      <c r="J138" s="79"/>
      <c r="K138" s="80"/>
      <c r="P138" s="82"/>
      <c r="Q138" s="82"/>
      <c r="R138" s="82"/>
      <c r="S138" s="82"/>
      <c r="T138" s="82"/>
      <c r="U138" s="82"/>
      <c r="V138" s="82"/>
      <c r="W138" s="82"/>
      <c r="X138" s="82"/>
      <c r="Y138" s="82"/>
      <c r="Z138" s="82"/>
      <c r="AA138" s="82"/>
    </row>
    <row r="139" spans="1:27" s="81" customFormat="1" x14ac:dyDescent="0.25">
      <c r="A139" s="79"/>
      <c r="B139" s="79"/>
      <c r="C139" s="79"/>
      <c r="D139" s="79"/>
      <c r="E139" s="79"/>
      <c r="F139" s="79"/>
      <c r="G139" s="79"/>
      <c r="H139" s="79"/>
      <c r="I139" s="79"/>
      <c r="J139" s="79"/>
      <c r="K139" s="80"/>
      <c r="P139" s="82"/>
      <c r="Q139" s="82"/>
      <c r="R139" s="82"/>
      <c r="S139" s="82"/>
      <c r="T139" s="82"/>
      <c r="U139" s="82"/>
      <c r="V139" s="82"/>
      <c r="W139" s="82"/>
      <c r="X139" s="82"/>
      <c r="Y139" s="82"/>
      <c r="Z139" s="82"/>
      <c r="AA139" s="82"/>
    </row>
    <row r="140" spans="1:27" s="81" customFormat="1" x14ac:dyDescent="0.25">
      <c r="A140" s="79"/>
      <c r="B140" s="79"/>
      <c r="C140" s="79"/>
      <c r="D140" s="79"/>
      <c r="E140" s="79"/>
      <c r="F140" s="79"/>
      <c r="G140" s="79"/>
      <c r="H140" s="79"/>
      <c r="I140" s="79"/>
      <c r="J140" s="79"/>
      <c r="K140" s="80"/>
      <c r="P140" s="82"/>
      <c r="Q140" s="82"/>
      <c r="R140" s="82"/>
      <c r="S140" s="82"/>
      <c r="T140" s="82"/>
      <c r="U140" s="82"/>
      <c r="V140" s="82"/>
      <c r="W140" s="82"/>
      <c r="X140" s="82"/>
      <c r="Y140" s="82"/>
      <c r="Z140" s="82"/>
      <c r="AA140" s="82"/>
    </row>
    <row r="141" spans="1:27" s="81" customFormat="1" x14ac:dyDescent="0.25">
      <c r="A141" s="79"/>
      <c r="B141" s="79"/>
      <c r="C141" s="79"/>
      <c r="D141" s="79"/>
      <c r="E141" s="79"/>
      <c r="F141" s="79"/>
      <c r="G141" s="79"/>
      <c r="H141" s="79"/>
      <c r="I141" s="79"/>
      <c r="J141" s="79"/>
      <c r="K141" s="80"/>
      <c r="P141" s="82"/>
      <c r="Q141" s="82"/>
      <c r="R141" s="82"/>
      <c r="S141" s="82"/>
      <c r="T141" s="82"/>
      <c r="U141" s="82"/>
      <c r="V141" s="82"/>
      <c r="W141" s="82"/>
      <c r="X141" s="82"/>
      <c r="Y141" s="82"/>
      <c r="Z141" s="82"/>
      <c r="AA141" s="82"/>
    </row>
    <row r="142" spans="1:27" s="81" customFormat="1" x14ac:dyDescent="0.25">
      <c r="A142" s="79"/>
      <c r="B142" s="79"/>
      <c r="C142" s="79"/>
      <c r="D142" s="79"/>
      <c r="E142" s="79"/>
      <c r="F142" s="79"/>
      <c r="G142" s="79"/>
      <c r="H142" s="79"/>
      <c r="I142" s="79"/>
      <c r="J142" s="79"/>
      <c r="K142" s="80"/>
      <c r="P142" s="82"/>
      <c r="Q142" s="82"/>
      <c r="R142" s="82"/>
      <c r="S142" s="82"/>
      <c r="T142" s="82"/>
      <c r="U142" s="82"/>
      <c r="V142" s="82"/>
      <c r="W142" s="82"/>
      <c r="X142" s="82"/>
      <c r="Y142" s="82"/>
      <c r="Z142" s="82"/>
      <c r="AA142" s="82"/>
    </row>
    <row r="143" spans="1:27" s="81" customFormat="1" x14ac:dyDescent="0.25">
      <c r="A143" s="79"/>
      <c r="B143" s="79"/>
      <c r="C143" s="79"/>
      <c r="D143" s="79"/>
      <c r="E143" s="79"/>
      <c r="F143" s="79"/>
      <c r="G143" s="79"/>
      <c r="H143" s="79"/>
      <c r="I143" s="79"/>
      <c r="J143" s="79"/>
      <c r="K143" s="80"/>
      <c r="P143" s="82"/>
      <c r="Q143" s="82"/>
      <c r="R143" s="82"/>
      <c r="S143" s="82"/>
      <c r="T143" s="82"/>
      <c r="U143" s="82"/>
      <c r="V143" s="82"/>
      <c r="W143" s="82"/>
      <c r="X143" s="82"/>
      <c r="Y143" s="82"/>
      <c r="Z143" s="82"/>
      <c r="AA143" s="82"/>
    </row>
    <row r="144" spans="1:27" s="81" customFormat="1" x14ac:dyDescent="0.25">
      <c r="A144" s="79"/>
      <c r="B144" s="79"/>
      <c r="C144" s="79"/>
      <c r="D144" s="79"/>
      <c r="E144" s="79"/>
      <c r="F144" s="79"/>
      <c r="G144" s="79"/>
      <c r="H144" s="79"/>
      <c r="I144" s="79"/>
      <c r="J144" s="79"/>
      <c r="K144" s="80"/>
      <c r="P144" s="82"/>
      <c r="Q144" s="82"/>
      <c r="R144" s="82"/>
      <c r="S144" s="82"/>
      <c r="T144" s="82"/>
      <c r="U144" s="82"/>
      <c r="V144" s="82"/>
      <c r="W144" s="82"/>
      <c r="X144" s="82"/>
      <c r="Y144" s="82"/>
      <c r="Z144" s="82"/>
      <c r="AA144" s="82"/>
    </row>
    <row r="145" spans="1:27" s="81" customFormat="1" x14ac:dyDescent="0.25">
      <c r="A145" s="79"/>
      <c r="B145" s="79"/>
      <c r="C145" s="79"/>
      <c r="D145" s="79"/>
      <c r="E145" s="79"/>
      <c r="F145" s="79"/>
      <c r="G145" s="79"/>
      <c r="H145" s="79"/>
      <c r="I145" s="79"/>
      <c r="J145" s="79"/>
      <c r="K145" s="80"/>
      <c r="P145" s="82"/>
      <c r="Q145" s="82"/>
      <c r="R145" s="82"/>
      <c r="S145" s="82"/>
      <c r="T145" s="82"/>
      <c r="U145" s="82"/>
      <c r="V145" s="82"/>
      <c r="W145" s="82"/>
      <c r="X145" s="82"/>
      <c r="Y145" s="82"/>
      <c r="Z145" s="82"/>
      <c r="AA145" s="82"/>
    </row>
    <row r="146" spans="1:27" s="81" customFormat="1" x14ac:dyDescent="0.25">
      <c r="A146" s="79"/>
      <c r="B146" s="79"/>
      <c r="C146" s="79"/>
      <c r="D146" s="79"/>
      <c r="E146" s="79"/>
      <c r="F146" s="79"/>
      <c r="G146" s="79"/>
      <c r="H146" s="79"/>
      <c r="I146" s="79"/>
      <c r="J146" s="79"/>
      <c r="K146" s="80"/>
      <c r="P146" s="82"/>
      <c r="Q146" s="82"/>
      <c r="R146" s="82"/>
      <c r="S146" s="82"/>
      <c r="T146" s="82"/>
      <c r="U146" s="82"/>
      <c r="V146" s="82"/>
      <c r="W146" s="82"/>
      <c r="X146" s="82"/>
      <c r="Y146" s="82"/>
      <c r="Z146" s="82"/>
      <c r="AA146" s="82"/>
    </row>
    <row r="147" spans="1:27" s="81" customFormat="1" x14ac:dyDescent="0.25">
      <c r="A147" s="79"/>
      <c r="B147" s="79"/>
      <c r="C147" s="79"/>
      <c r="D147" s="79"/>
      <c r="E147" s="79"/>
      <c r="F147" s="79"/>
      <c r="G147" s="79"/>
      <c r="H147" s="79"/>
      <c r="I147" s="79"/>
      <c r="J147" s="79"/>
      <c r="K147" s="80"/>
      <c r="P147" s="82"/>
      <c r="Q147" s="82"/>
      <c r="R147" s="82"/>
      <c r="S147" s="82"/>
      <c r="T147" s="82"/>
      <c r="U147" s="82"/>
      <c r="V147" s="82"/>
      <c r="W147" s="82"/>
      <c r="X147" s="82"/>
      <c r="Y147" s="82"/>
      <c r="Z147" s="82"/>
      <c r="AA147" s="82"/>
    </row>
    <row r="148" spans="1:27" s="81" customFormat="1" x14ac:dyDescent="0.25">
      <c r="A148" s="79"/>
      <c r="B148" s="79"/>
      <c r="C148" s="79"/>
      <c r="D148" s="79"/>
      <c r="E148" s="79"/>
      <c r="F148" s="79"/>
      <c r="G148" s="79"/>
      <c r="H148" s="79"/>
      <c r="I148" s="79"/>
      <c r="J148" s="79"/>
      <c r="K148" s="80"/>
      <c r="P148" s="82"/>
      <c r="Q148" s="82"/>
      <c r="R148" s="82"/>
      <c r="S148" s="82"/>
      <c r="T148" s="82"/>
      <c r="U148" s="82"/>
      <c r="V148" s="82"/>
      <c r="W148" s="82"/>
      <c r="X148" s="82"/>
      <c r="Y148" s="82"/>
      <c r="Z148" s="82"/>
      <c r="AA148" s="82"/>
    </row>
    <row r="149" spans="1:27" s="81" customFormat="1" x14ac:dyDescent="0.25">
      <c r="A149" s="79"/>
      <c r="B149" s="79"/>
      <c r="C149" s="79"/>
      <c r="D149" s="79"/>
      <c r="E149" s="79"/>
      <c r="F149" s="79"/>
      <c r="G149" s="79"/>
      <c r="H149" s="79"/>
      <c r="I149" s="79"/>
      <c r="J149" s="79"/>
      <c r="K149" s="80"/>
      <c r="P149" s="82"/>
      <c r="Q149" s="82"/>
      <c r="R149" s="82"/>
      <c r="S149" s="82"/>
      <c r="T149" s="82"/>
      <c r="U149" s="82"/>
      <c r="V149" s="82"/>
      <c r="W149" s="82"/>
      <c r="X149" s="82"/>
      <c r="Y149" s="82"/>
      <c r="Z149" s="82"/>
      <c r="AA149" s="82"/>
    </row>
    <row r="150" spans="1:27" s="81" customFormat="1" x14ac:dyDescent="0.25">
      <c r="A150" s="79"/>
      <c r="B150" s="79"/>
      <c r="C150" s="79"/>
      <c r="D150" s="79"/>
      <c r="E150" s="79"/>
      <c r="F150" s="79"/>
      <c r="G150" s="79"/>
      <c r="H150" s="79"/>
      <c r="I150" s="79"/>
      <c r="J150" s="79"/>
      <c r="K150" s="80"/>
      <c r="P150" s="82"/>
      <c r="Q150" s="82"/>
      <c r="R150" s="82"/>
      <c r="S150" s="82"/>
      <c r="T150" s="82"/>
      <c r="U150" s="82"/>
      <c r="V150" s="82"/>
      <c r="W150" s="82"/>
      <c r="X150" s="82"/>
      <c r="Y150" s="82"/>
      <c r="Z150" s="82"/>
      <c r="AA150" s="82"/>
    </row>
    <row r="151" spans="1:27" s="81" customFormat="1" x14ac:dyDescent="0.25">
      <c r="A151" s="79"/>
      <c r="B151" s="79"/>
      <c r="C151" s="79"/>
      <c r="D151" s="79"/>
      <c r="E151" s="79"/>
      <c r="F151" s="79"/>
      <c r="G151" s="79"/>
      <c r="H151" s="79"/>
      <c r="I151" s="79"/>
      <c r="J151" s="79"/>
      <c r="K151" s="80"/>
      <c r="P151" s="82"/>
      <c r="Q151" s="82"/>
      <c r="R151" s="82"/>
      <c r="S151" s="82"/>
      <c r="T151" s="82"/>
      <c r="U151" s="82"/>
      <c r="V151" s="82"/>
      <c r="W151" s="82"/>
      <c r="X151" s="82"/>
      <c r="Y151" s="82"/>
      <c r="Z151" s="82"/>
      <c r="AA151" s="82"/>
    </row>
    <row r="152" spans="1:27" s="81" customFormat="1" x14ac:dyDescent="0.25">
      <c r="A152" s="79"/>
      <c r="B152" s="79"/>
      <c r="C152" s="79"/>
      <c r="D152" s="79"/>
      <c r="E152" s="79"/>
      <c r="F152" s="79"/>
      <c r="G152" s="79"/>
      <c r="H152" s="79"/>
      <c r="I152" s="79"/>
      <c r="J152" s="79"/>
      <c r="K152" s="80"/>
      <c r="P152" s="82"/>
      <c r="Q152" s="82"/>
      <c r="R152" s="82"/>
      <c r="S152" s="82"/>
      <c r="T152" s="82"/>
      <c r="U152" s="82"/>
      <c r="V152" s="82"/>
      <c r="W152" s="82"/>
      <c r="X152" s="82"/>
      <c r="Y152" s="82"/>
      <c r="Z152" s="82"/>
      <c r="AA152" s="82"/>
    </row>
    <row r="153" spans="1:27" s="81" customFormat="1" x14ac:dyDescent="0.25">
      <c r="A153" s="79"/>
      <c r="B153" s="79"/>
      <c r="C153" s="79"/>
      <c r="D153" s="79"/>
      <c r="E153" s="79"/>
      <c r="F153" s="79"/>
      <c r="G153" s="79"/>
      <c r="H153" s="79"/>
      <c r="I153" s="79"/>
      <c r="J153" s="79"/>
      <c r="K153" s="80"/>
      <c r="P153" s="82"/>
      <c r="Q153" s="82"/>
      <c r="R153" s="82"/>
      <c r="S153" s="82"/>
      <c r="T153" s="82"/>
      <c r="U153" s="82"/>
      <c r="V153" s="82"/>
      <c r="W153" s="82"/>
      <c r="X153" s="82"/>
      <c r="Y153" s="82"/>
      <c r="Z153" s="82"/>
      <c r="AA153" s="82"/>
    </row>
    <row r="154" spans="1:27" s="81" customFormat="1" x14ac:dyDescent="0.25">
      <c r="A154" s="79"/>
      <c r="B154" s="79"/>
      <c r="C154" s="79"/>
      <c r="D154" s="79"/>
      <c r="E154" s="79"/>
      <c r="F154" s="79"/>
      <c r="G154" s="79"/>
      <c r="H154" s="79"/>
      <c r="I154" s="79"/>
      <c r="J154" s="79"/>
      <c r="K154" s="80"/>
      <c r="P154" s="82"/>
      <c r="Q154" s="82"/>
      <c r="R154" s="82"/>
      <c r="S154" s="82"/>
      <c r="T154" s="82"/>
      <c r="U154" s="82"/>
      <c r="V154" s="82"/>
      <c r="W154" s="82"/>
      <c r="X154" s="82"/>
      <c r="Y154" s="82"/>
      <c r="Z154" s="82"/>
      <c r="AA154" s="82"/>
    </row>
    <row r="155" spans="1:27" s="81" customFormat="1" x14ac:dyDescent="0.25">
      <c r="A155" s="79"/>
      <c r="B155" s="79"/>
      <c r="C155" s="79"/>
      <c r="D155" s="79"/>
      <c r="E155" s="79"/>
      <c r="F155" s="79"/>
      <c r="G155" s="79"/>
      <c r="H155" s="79"/>
      <c r="I155" s="79"/>
      <c r="J155" s="79"/>
      <c r="K155" s="80"/>
      <c r="P155" s="82"/>
      <c r="Q155" s="82"/>
      <c r="R155" s="82"/>
      <c r="S155" s="82"/>
      <c r="T155" s="82"/>
      <c r="U155" s="82"/>
      <c r="V155" s="82"/>
      <c r="W155" s="82"/>
      <c r="X155" s="82"/>
      <c r="Y155" s="82"/>
      <c r="Z155" s="82"/>
      <c r="AA155" s="82"/>
    </row>
    <row r="156" spans="1:27" s="81" customFormat="1" x14ac:dyDescent="0.25">
      <c r="A156" s="79"/>
      <c r="B156" s="79"/>
      <c r="C156" s="79"/>
      <c r="D156" s="79"/>
      <c r="E156" s="79"/>
      <c r="F156" s="79"/>
      <c r="G156" s="79"/>
      <c r="H156" s="79"/>
      <c r="I156" s="79"/>
      <c r="J156" s="79"/>
      <c r="K156" s="80"/>
      <c r="P156" s="82"/>
      <c r="Q156" s="82"/>
      <c r="R156" s="82"/>
      <c r="S156" s="82"/>
      <c r="T156" s="82"/>
      <c r="U156" s="82"/>
      <c r="V156" s="82"/>
      <c r="W156" s="82"/>
      <c r="X156" s="82"/>
      <c r="Y156" s="82"/>
      <c r="Z156" s="82"/>
      <c r="AA156" s="82"/>
    </row>
    <row r="157" spans="1:27" s="81" customFormat="1" x14ac:dyDescent="0.25">
      <c r="A157" s="79"/>
      <c r="B157" s="79"/>
      <c r="C157" s="79"/>
      <c r="D157" s="79"/>
      <c r="E157" s="79"/>
      <c r="F157" s="79"/>
      <c r="G157" s="79"/>
      <c r="H157" s="79"/>
      <c r="I157" s="79"/>
      <c r="J157" s="79"/>
      <c r="K157" s="80"/>
      <c r="P157" s="82"/>
      <c r="Q157" s="82"/>
      <c r="R157" s="82"/>
      <c r="S157" s="82"/>
      <c r="T157" s="82"/>
      <c r="U157" s="82"/>
      <c r="V157" s="82"/>
      <c r="W157" s="82"/>
      <c r="X157" s="82"/>
      <c r="Y157" s="82"/>
      <c r="Z157" s="82"/>
      <c r="AA157" s="82"/>
    </row>
    <row r="158" spans="1:27" s="81" customFormat="1" x14ac:dyDescent="0.25">
      <c r="A158" s="79"/>
      <c r="B158" s="79"/>
      <c r="C158" s="79"/>
      <c r="D158" s="79"/>
      <c r="E158" s="79"/>
      <c r="F158" s="79"/>
      <c r="G158" s="79"/>
      <c r="H158" s="79"/>
      <c r="I158" s="79"/>
      <c r="J158" s="79"/>
      <c r="K158" s="80"/>
      <c r="P158" s="82"/>
      <c r="Q158" s="82"/>
      <c r="R158" s="82"/>
      <c r="S158" s="82"/>
      <c r="T158" s="82"/>
      <c r="U158" s="82"/>
      <c r="V158" s="82"/>
      <c r="W158" s="82"/>
      <c r="X158" s="82"/>
      <c r="Y158" s="82"/>
      <c r="Z158" s="82"/>
      <c r="AA158" s="82"/>
    </row>
    <row r="159" spans="1:27" s="81" customFormat="1" x14ac:dyDescent="0.25">
      <c r="A159" s="79"/>
      <c r="B159" s="79"/>
      <c r="C159" s="79"/>
      <c r="D159" s="79"/>
      <c r="E159" s="79"/>
      <c r="F159" s="79"/>
      <c r="G159" s="79"/>
      <c r="H159" s="79"/>
      <c r="I159" s="79"/>
      <c r="J159" s="79"/>
      <c r="K159" s="80"/>
      <c r="P159" s="82"/>
      <c r="Q159" s="82"/>
      <c r="R159" s="82"/>
      <c r="S159" s="82"/>
      <c r="T159" s="82"/>
      <c r="U159" s="82"/>
      <c r="V159" s="82"/>
      <c r="W159" s="82"/>
      <c r="X159" s="82"/>
      <c r="Y159" s="82"/>
      <c r="Z159" s="82"/>
      <c r="AA159" s="82"/>
    </row>
    <row r="160" spans="1:27" s="81" customFormat="1" x14ac:dyDescent="0.25">
      <c r="A160" s="79"/>
      <c r="B160" s="79"/>
      <c r="C160" s="79"/>
      <c r="D160" s="79"/>
      <c r="E160" s="79"/>
      <c r="F160" s="79"/>
      <c r="G160" s="79"/>
      <c r="H160" s="79"/>
      <c r="I160" s="79"/>
      <c r="J160" s="79"/>
      <c r="K160" s="80"/>
      <c r="P160" s="82"/>
      <c r="Q160" s="82"/>
      <c r="R160" s="82"/>
      <c r="S160" s="82"/>
      <c r="T160" s="82"/>
      <c r="U160" s="82"/>
      <c r="V160" s="82"/>
      <c r="W160" s="82"/>
      <c r="X160" s="82"/>
      <c r="Y160" s="82"/>
      <c r="Z160" s="82"/>
      <c r="AA160" s="82"/>
    </row>
    <row r="161" spans="1:27" s="81" customFormat="1" x14ac:dyDescent="0.25">
      <c r="A161" s="79"/>
      <c r="B161" s="79"/>
      <c r="C161" s="79"/>
      <c r="D161" s="79"/>
      <c r="E161" s="79"/>
      <c r="F161" s="79"/>
      <c r="G161" s="79"/>
      <c r="H161" s="79"/>
      <c r="I161" s="79"/>
      <c r="J161" s="79"/>
      <c r="K161" s="80"/>
      <c r="P161" s="82"/>
      <c r="Q161" s="82"/>
      <c r="R161" s="82"/>
      <c r="S161" s="82"/>
      <c r="T161" s="82"/>
      <c r="U161" s="82"/>
      <c r="V161" s="82"/>
      <c r="W161" s="82"/>
      <c r="X161" s="82"/>
      <c r="Y161" s="82"/>
      <c r="Z161" s="82"/>
      <c r="AA161" s="82"/>
    </row>
    <row r="162" spans="1:27" s="81" customFormat="1" x14ac:dyDescent="0.25">
      <c r="A162" s="79"/>
      <c r="B162" s="79"/>
      <c r="C162" s="79"/>
      <c r="D162" s="79"/>
      <c r="E162" s="79"/>
      <c r="F162" s="79"/>
      <c r="G162" s="79"/>
      <c r="H162" s="79"/>
      <c r="I162" s="79"/>
      <c r="J162" s="79"/>
      <c r="K162" s="80"/>
      <c r="P162" s="82"/>
      <c r="Q162" s="82"/>
      <c r="R162" s="82"/>
      <c r="S162" s="82"/>
      <c r="T162" s="82"/>
      <c r="U162" s="82"/>
      <c r="V162" s="82"/>
      <c r="W162" s="82"/>
      <c r="X162" s="82"/>
      <c r="Y162" s="82"/>
      <c r="Z162" s="82"/>
      <c r="AA162" s="82"/>
    </row>
    <row r="163" spans="1:27" s="81" customFormat="1" x14ac:dyDescent="0.25">
      <c r="A163" s="79"/>
      <c r="B163" s="79"/>
      <c r="C163" s="79"/>
      <c r="D163" s="79"/>
      <c r="E163" s="79"/>
      <c r="F163" s="79"/>
      <c r="G163" s="79"/>
      <c r="H163" s="79"/>
      <c r="I163" s="79"/>
      <c r="J163" s="79"/>
      <c r="K163" s="80"/>
      <c r="P163" s="82"/>
      <c r="Q163" s="82"/>
      <c r="R163" s="82"/>
      <c r="S163" s="82"/>
      <c r="T163" s="82"/>
      <c r="U163" s="82"/>
      <c r="V163" s="82"/>
      <c r="W163" s="82"/>
      <c r="X163" s="82"/>
      <c r="Y163" s="82"/>
      <c r="Z163" s="82"/>
      <c r="AA163" s="82"/>
    </row>
    <row r="164" spans="1:27" s="81" customFormat="1" x14ac:dyDescent="0.25">
      <c r="A164" s="79"/>
      <c r="B164" s="79"/>
      <c r="C164" s="79"/>
      <c r="D164" s="79"/>
      <c r="E164" s="79"/>
      <c r="F164" s="79"/>
      <c r="G164" s="79"/>
      <c r="H164" s="79"/>
      <c r="I164" s="79"/>
      <c r="J164" s="79"/>
      <c r="K164" s="80"/>
      <c r="P164" s="82"/>
      <c r="Q164" s="82"/>
      <c r="R164" s="82"/>
      <c r="S164" s="82"/>
      <c r="T164" s="82"/>
      <c r="U164" s="82"/>
      <c r="V164" s="82"/>
      <c r="W164" s="82"/>
      <c r="X164" s="82"/>
      <c r="Y164" s="82"/>
      <c r="Z164" s="82"/>
      <c r="AA164" s="82"/>
    </row>
    <row r="165" spans="1:27" s="81" customFormat="1" x14ac:dyDescent="0.25">
      <c r="A165" s="79"/>
      <c r="B165" s="79"/>
      <c r="C165" s="79"/>
      <c r="D165" s="79"/>
      <c r="E165" s="79"/>
      <c r="F165" s="79"/>
      <c r="G165" s="79"/>
      <c r="H165" s="79"/>
      <c r="I165" s="79"/>
      <c r="J165" s="79"/>
      <c r="K165" s="80"/>
      <c r="P165" s="82"/>
      <c r="Q165" s="82"/>
      <c r="R165" s="82"/>
      <c r="S165" s="82"/>
      <c r="T165" s="82"/>
      <c r="U165" s="82"/>
      <c r="V165" s="82"/>
      <c r="W165" s="82"/>
      <c r="X165" s="82"/>
      <c r="Y165" s="82"/>
      <c r="Z165" s="82"/>
      <c r="AA165" s="82"/>
    </row>
    <row r="166" spans="1:27" s="81" customFormat="1" x14ac:dyDescent="0.25">
      <c r="A166" s="79"/>
      <c r="B166" s="79"/>
      <c r="C166" s="79"/>
      <c r="D166" s="79"/>
      <c r="E166" s="79"/>
      <c r="F166" s="79"/>
      <c r="G166" s="79"/>
      <c r="H166" s="79"/>
      <c r="I166" s="79"/>
      <c r="J166" s="79"/>
      <c r="K166" s="80"/>
      <c r="P166" s="82"/>
      <c r="Q166" s="82"/>
      <c r="R166" s="82"/>
      <c r="S166" s="82"/>
      <c r="T166" s="82"/>
      <c r="U166" s="82"/>
      <c r="V166" s="82"/>
      <c r="W166" s="82"/>
      <c r="X166" s="82"/>
      <c r="Y166" s="82"/>
      <c r="Z166" s="82"/>
      <c r="AA166" s="82"/>
    </row>
    <row r="167" spans="1:27" s="81" customFormat="1" x14ac:dyDescent="0.25">
      <c r="A167" s="79"/>
      <c r="B167" s="79"/>
      <c r="C167" s="79"/>
      <c r="D167" s="79"/>
      <c r="E167" s="79"/>
      <c r="F167" s="79"/>
      <c r="G167" s="79"/>
      <c r="H167" s="79"/>
      <c r="I167" s="79"/>
      <c r="J167" s="79"/>
      <c r="K167" s="80"/>
      <c r="P167" s="82"/>
      <c r="Q167" s="82"/>
      <c r="R167" s="82"/>
      <c r="S167" s="82"/>
      <c r="T167" s="82"/>
      <c r="U167" s="82"/>
      <c r="V167" s="82"/>
      <c r="W167" s="82"/>
      <c r="X167" s="82"/>
      <c r="Y167" s="82"/>
      <c r="Z167" s="82"/>
      <c r="AA167" s="82"/>
    </row>
    <row r="168" spans="1:27" s="81" customFormat="1" x14ac:dyDescent="0.25">
      <c r="A168" s="79"/>
      <c r="B168" s="79"/>
      <c r="C168" s="79"/>
      <c r="D168" s="79"/>
      <c r="E168" s="79"/>
      <c r="F168" s="79"/>
      <c r="G168" s="79"/>
      <c r="H168" s="79"/>
      <c r="I168" s="79"/>
      <c r="J168" s="79"/>
      <c r="K168" s="80"/>
      <c r="P168" s="82"/>
      <c r="Q168" s="82"/>
      <c r="R168" s="82"/>
      <c r="S168" s="82"/>
      <c r="T168" s="82"/>
      <c r="U168" s="82"/>
      <c r="V168" s="82"/>
      <c r="W168" s="82"/>
      <c r="X168" s="82"/>
      <c r="Y168" s="82"/>
      <c r="Z168" s="82"/>
      <c r="AA168" s="82"/>
    </row>
    <row r="169" spans="1:27" s="81" customFormat="1" x14ac:dyDescent="0.25">
      <c r="A169" s="79"/>
      <c r="B169" s="79"/>
      <c r="C169" s="79"/>
      <c r="D169" s="79"/>
      <c r="E169" s="79"/>
      <c r="F169" s="79"/>
      <c r="G169" s="79"/>
      <c r="H169" s="79"/>
      <c r="I169" s="79"/>
      <c r="J169" s="79"/>
      <c r="K169" s="80"/>
      <c r="P169" s="82"/>
      <c r="Q169" s="82"/>
      <c r="R169" s="82"/>
      <c r="S169" s="82"/>
      <c r="T169" s="82"/>
      <c r="U169" s="82"/>
      <c r="V169" s="82"/>
      <c r="W169" s="82"/>
      <c r="X169" s="82"/>
      <c r="Y169" s="82"/>
      <c r="Z169" s="82"/>
      <c r="AA169" s="82"/>
    </row>
    <row r="170" spans="1:27" s="81" customFormat="1" x14ac:dyDescent="0.25">
      <c r="A170" s="79"/>
      <c r="B170" s="79"/>
      <c r="C170" s="79"/>
      <c r="D170" s="79"/>
      <c r="E170" s="79"/>
      <c r="F170" s="79"/>
      <c r="G170" s="79"/>
      <c r="H170" s="79"/>
      <c r="I170" s="79"/>
      <c r="J170" s="79"/>
      <c r="K170" s="80"/>
      <c r="P170" s="82"/>
      <c r="Q170" s="82"/>
      <c r="R170" s="82"/>
      <c r="S170" s="82"/>
      <c r="T170" s="82"/>
      <c r="U170" s="82"/>
      <c r="V170" s="82"/>
      <c r="W170" s="82"/>
      <c r="X170" s="82"/>
      <c r="Y170" s="82"/>
      <c r="Z170" s="82"/>
      <c r="AA170" s="82"/>
    </row>
    <row r="171" spans="1:27" s="81" customFormat="1" x14ac:dyDescent="0.25">
      <c r="A171" s="79"/>
      <c r="B171" s="79"/>
      <c r="C171" s="79"/>
      <c r="D171" s="79"/>
      <c r="E171" s="79"/>
      <c r="F171" s="79"/>
      <c r="G171" s="79"/>
      <c r="H171" s="79"/>
      <c r="I171" s="79"/>
      <c r="J171" s="79"/>
      <c r="K171" s="80"/>
      <c r="P171" s="82"/>
      <c r="Q171" s="82"/>
      <c r="R171" s="82"/>
      <c r="S171" s="82"/>
      <c r="T171" s="82"/>
      <c r="U171" s="82"/>
      <c r="V171" s="82"/>
      <c r="W171" s="82"/>
      <c r="X171" s="82"/>
      <c r="Y171" s="82"/>
      <c r="Z171" s="82"/>
      <c r="AA171" s="82"/>
    </row>
    <row r="172" spans="1:27" s="81" customFormat="1" x14ac:dyDescent="0.25">
      <c r="A172" s="79"/>
      <c r="B172" s="79"/>
      <c r="C172" s="79"/>
      <c r="D172" s="79"/>
      <c r="E172" s="79"/>
      <c r="F172" s="79"/>
      <c r="G172" s="79"/>
      <c r="H172" s="79"/>
      <c r="I172" s="79"/>
      <c r="J172" s="79"/>
      <c r="K172" s="80"/>
      <c r="P172" s="82"/>
      <c r="Q172" s="82"/>
      <c r="R172" s="82"/>
      <c r="S172" s="82"/>
      <c r="T172" s="82"/>
      <c r="U172" s="82"/>
      <c r="V172" s="82"/>
      <c r="W172" s="82"/>
      <c r="X172" s="82"/>
      <c r="Y172" s="82"/>
      <c r="Z172" s="82"/>
      <c r="AA172" s="82"/>
    </row>
    <row r="173" spans="1:27" s="81" customFormat="1" x14ac:dyDescent="0.25">
      <c r="A173" s="79"/>
      <c r="B173" s="79"/>
      <c r="C173" s="79"/>
      <c r="D173" s="79"/>
      <c r="E173" s="79"/>
      <c r="F173" s="79"/>
      <c r="G173" s="79"/>
      <c r="H173" s="79"/>
      <c r="I173" s="79"/>
      <c r="J173" s="79"/>
      <c r="K173" s="80"/>
      <c r="P173" s="82"/>
      <c r="Q173" s="82"/>
      <c r="R173" s="82"/>
      <c r="S173" s="82"/>
      <c r="T173" s="82"/>
      <c r="U173" s="82"/>
      <c r="V173" s="82"/>
      <c r="W173" s="82"/>
      <c r="X173" s="82"/>
      <c r="Y173" s="82"/>
      <c r="Z173" s="82"/>
      <c r="AA173" s="82"/>
    </row>
    <row r="174" spans="1:27" s="81" customFormat="1" x14ac:dyDescent="0.25">
      <c r="A174" s="79"/>
      <c r="B174" s="79"/>
      <c r="C174" s="79"/>
      <c r="D174" s="79"/>
      <c r="E174" s="79"/>
      <c r="F174" s="79"/>
      <c r="G174" s="79"/>
      <c r="H174" s="79"/>
      <c r="I174" s="79"/>
      <c r="J174" s="79"/>
      <c r="K174" s="80"/>
      <c r="P174" s="82"/>
      <c r="Q174" s="82"/>
      <c r="R174" s="82"/>
      <c r="S174" s="82"/>
      <c r="T174" s="82"/>
      <c r="U174" s="82"/>
      <c r="V174" s="82"/>
      <c r="W174" s="82"/>
      <c r="X174" s="82"/>
      <c r="Y174" s="82"/>
      <c r="Z174" s="82"/>
      <c r="AA174" s="82"/>
    </row>
    <row r="175" spans="1:27" s="81" customFormat="1" x14ac:dyDescent="0.25">
      <c r="A175" s="79"/>
      <c r="B175" s="79"/>
      <c r="C175" s="79"/>
      <c r="D175" s="79"/>
      <c r="E175" s="79"/>
      <c r="F175" s="79"/>
      <c r="G175" s="79"/>
      <c r="H175" s="79"/>
      <c r="I175" s="79"/>
      <c r="J175" s="79"/>
      <c r="K175" s="80"/>
      <c r="P175" s="82"/>
      <c r="Q175" s="82"/>
      <c r="R175" s="82"/>
      <c r="S175" s="82"/>
      <c r="T175" s="82"/>
      <c r="U175" s="82"/>
      <c r="V175" s="82"/>
      <c r="W175" s="82"/>
      <c r="X175" s="82"/>
      <c r="Y175" s="82"/>
      <c r="Z175" s="82"/>
      <c r="AA175" s="82"/>
    </row>
    <row r="176" spans="1:27" s="81" customFormat="1" x14ac:dyDescent="0.25">
      <c r="A176" s="79"/>
      <c r="B176" s="79"/>
      <c r="C176" s="79"/>
      <c r="D176" s="79"/>
      <c r="E176" s="79"/>
      <c r="F176" s="79"/>
      <c r="G176" s="79"/>
      <c r="H176" s="79"/>
      <c r="I176" s="79"/>
      <c r="J176" s="79"/>
      <c r="K176" s="80"/>
      <c r="P176" s="82"/>
      <c r="Q176" s="82"/>
      <c r="R176" s="82"/>
      <c r="S176" s="82"/>
      <c r="T176" s="82"/>
      <c r="U176" s="82"/>
      <c r="V176" s="82"/>
      <c r="W176" s="82"/>
      <c r="X176" s="82"/>
      <c r="Y176" s="82"/>
      <c r="Z176" s="82"/>
      <c r="AA176" s="82"/>
    </row>
    <row r="177" spans="1:27" s="81" customFormat="1" x14ac:dyDescent="0.25">
      <c r="A177" s="79"/>
      <c r="B177" s="79"/>
      <c r="C177" s="79"/>
      <c r="D177" s="79"/>
      <c r="E177" s="79"/>
      <c r="F177" s="79"/>
      <c r="G177" s="79"/>
      <c r="H177" s="79"/>
      <c r="I177" s="79"/>
      <c r="J177" s="79"/>
      <c r="K177" s="80"/>
      <c r="P177" s="82"/>
      <c r="Q177" s="82"/>
      <c r="R177" s="82"/>
      <c r="S177" s="82"/>
      <c r="T177" s="82"/>
      <c r="U177" s="82"/>
      <c r="V177" s="82"/>
      <c r="W177" s="82"/>
      <c r="X177" s="82"/>
      <c r="Y177" s="82"/>
      <c r="Z177" s="82"/>
      <c r="AA177" s="82"/>
    </row>
    <row r="178" spans="1:27" s="81" customFormat="1" x14ac:dyDescent="0.25">
      <c r="A178" s="79"/>
      <c r="B178" s="79"/>
      <c r="C178" s="79"/>
      <c r="D178" s="79"/>
      <c r="E178" s="79"/>
      <c r="F178" s="79"/>
      <c r="G178" s="79"/>
      <c r="H178" s="79"/>
      <c r="I178" s="79"/>
      <c r="J178" s="79"/>
      <c r="K178" s="80"/>
      <c r="P178" s="82"/>
      <c r="Q178" s="82"/>
      <c r="R178" s="82"/>
      <c r="S178" s="82"/>
      <c r="T178" s="82"/>
      <c r="U178" s="82"/>
      <c r="V178" s="82"/>
      <c r="W178" s="82"/>
      <c r="X178" s="82"/>
      <c r="Y178" s="82"/>
      <c r="Z178" s="82"/>
      <c r="AA178" s="82"/>
    </row>
    <row r="179" spans="1:27" s="81" customFormat="1" x14ac:dyDescent="0.25">
      <c r="A179" s="79"/>
      <c r="B179" s="79"/>
      <c r="C179" s="79"/>
      <c r="D179" s="79"/>
      <c r="E179" s="79"/>
      <c r="F179" s="79"/>
      <c r="G179" s="79"/>
      <c r="H179" s="79"/>
      <c r="I179" s="79"/>
      <c r="J179" s="79"/>
      <c r="K179" s="80"/>
      <c r="P179" s="82"/>
      <c r="Q179" s="82"/>
      <c r="R179" s="82"/>
      <c r="S179" s="82"/>
      <c r="T179" s="82"/>
      <c r="U179" s="82"/>
      <c r="V179" s="82"/>
      <c r="W179" s="82"/>
      <c r="X179" s="82"/>
      <c r="Y179" s="82"/>
      <c r="Z179" s="82"/>
      <c r="AA179" s="82"/>
    </row>
    <row r="180" spans="1:27" s="81" customFormat="1" x14ac:dyDescent="0.25">
      <c r="A180" s="79"/>
      <c r="B180" s="79"/>
      <c r="C180" s="79"/>
      <c r="D180" s="79"/>
      <c r="E180" s="79"/>
      <c r="F180" s="79"/>
      <c r="G180" s="79"/>
      <c r="H180" s="79"/>
      <c r="I180" s="79"/>
      <c r="J180" s="79"/>
      <c r="K180" s="80"/>
      <c r="P180" s="82"/>
      <c r="Q180" s="82"/>
      <c r="R180" s="82"/>
      <c r="S180" s="82"/>
      <c r="T180" s="82"/>
      <c r="U180" s="82"/>
      <c r="V180" s="82"/>
      <c r="W180" s="82"/>
      <c r="X180" s="82"/>
      <c r="Y180" s="82"/>
      <c r="Z180" s="82"/>
      <c r="AA180" s="82"/>
    </row>
    <row r="181" spans="1:27" s="81" customFormat="1" x14ac:dyDescent="0.25">
      <c r="A181" s="79"/>
      <c r="B181" s="79"/>
      <c r="C181" s="79"/>
      <c r="D181" s="79"/>
      <c r="E181" s="79"/>
      <c r="F181" s="79"/>
      <c r="G181" s="79"/>
      <c r="H181" s="79"/>
      <c r="I181" s="79"/>
      <c r="J181" s="79"/>
      <c r="K181" s="80"/>
      <c r="P181" s="82"/>
      <c r="Q181" s="82"/>
      <c r="R181" s="82"/>
      <c r="S181" s="82"/>
      <c r="T181" s="82"/>
      <c r="U181" s="82"/>
      <c r="V181" s="82"/>
      <c r="W181" s="82"/>
      <c r="X181" s="82"/>
      <c r="Y181" s="82"/>
      <c r="Z181" s="82"/>
      <c r="AA181" s="82"/>
    </row>
    <row r="182" spans="1:27" s="81" customFormat="1" x14ac:dyDescent="0.25">
      <c r="A182" s="79"/>
      <c r="B182" s="79"/>
      <c r="C182" s="79"/>
      <c r="D182" s="79"/>
      <c r="E182" s="79"/>
      <c r="F182" s="79"/>
      <c r="G182" s="79"/>
      <c r="H182" s="79"/>
      <c r="I182" s="79"/>
      <c r="J182" s="79"/>
      <c r="K182" s="80"/>
      <c r="P182" s="82"/>
      <c r="Q182" s="82"/>
      <c r="R182" s="82"/>
      <c r="S182" s="82"/>
      <c r="T182" s="82"/>
      <c r="U182" s="82"/>
      <c r="V182" s="82"/>
      <c r="W182" s="82"/>
      <c r="X182" s="82"/>
      <c r="Y182" s="82"/>
      <c r="Z182" s="82"/>
      <c r="AA182" s="82"/>
    </row>
    <row r="183" spans="1:27" s="81" customFormat="1" x14ac:dyDescent="0.25">
      <c r="A183" s="79"/>
      <c r="B183" s="79"/>
      <c r="C183" s="79"/>
      <c r="D183" s="79"/>
      <c r="E183" s="79"/>
      <c r="F183" s="79"/>
      <c r="G183" s="79"/>
      <c r="H183" s="79"/>
      <c r="I183" s="79"/>
      <c r="J183" s="79"/>
      <c r="K183" s="80"/>
      <c r="P183" s="82"/>
      <c r="Q183" s="82"/>
      <c r="R183" s="82"/>
      <c r="S183" s="82"/>
      <c r="T183" s="82"/>
      <c r="U183" s="82"/>
      <c r="V183" s="82"/>
      <c r="W183" s="82"/>
      <c r="X183" s="82"/>
      <c r="Y183" s="82"/>
      <c r="Z183" s="82"/>
      <c r="AA183" s="82"/>
    </row>
    <row r="184" spans="1:27" s="81" customFormat="1" x14ac:dyDescent="0.25">
      <c r="A184" s="79"/>
      <c r="B184" s="79"/>
      <c r="C184" s="79"/>
      <c r="D184" s="79"/>
      <c r="E184" s="79"/>
      <c r="F184" s="79"/>
      <c r="G184" s="79"/>
      <c r="H184" s="79"/>
      <c r="I184" s="79"/>
      <c r="J184" s="79"/>
      <c r="K184" s="80"/>
      <c r="P184" s="82"/>
      <c r="Q184" s="82"/>
      <c r="R184" s="82"/>
      <c r="S184" s="82"/>
      <c r="T184" s="82"/>
      <c r="U184" s="82"/>
      <c r="V184" s="82"/>
      <c r="W184" s="82"/>
      <c r="X184" s="82"/>
      <c r="Y184" s="82"/>
      <c r="Z184" s="82"/>
      <c r="AA184" s="82"/>
    </row>
    <row r="185" spans="1:27" s="81" customFormat="1" x14ac:dyDescent="0.25">
      <c r="A185" s="79"/>
      <c r="B185" s="79"/>
      <c r="C185" s="79"/>
      <c r="D185" s="79"/>
      <c r="E185" s="79"/>
      <c r="F185" s="79"/>
      <c r="G185" s="79"/>
      <c r="H185" s="79"/>
      <c r="I185" s="79"/>
      <c r="J185" s="79"/>
      <c r="K185" s="80"/>
      <c r="P185" s="82"/>
      <c r="Q185" s="82"/>
      <c r="R185" s="82"/>
      <c r="S185" s="82"/>
      <c r="T185" s="82"/>
      <c r="U185" s="82"/>
      <c r="V185" s="82"/>
      <c r="W185" s="82"/>
      <c r="X185" s="82"/>
      <c r="Y185" s="82"/>
      <c r="Z185" s="82"/>
      <c r="AA185" s="82"/>
    </row>
    <row r="186" spans="1:27" s="81" customFormat="1" x14ac:dyDescent="0.25">
      <c r="A186" s="79"/>
      <c r="B186" s="79"/>
      <c r="C186" s="79"/>
      <c r="D186" s="79"/>
      <c r="E186" s="79"/>
      <c r="F186" s="79"/>
      <c r="G186" s="79"/>
      <c r="H186" s="79"/>
      <c r="I186" s="79"/>
      <c r="J186" s="79"/>
      <c r="K186" s="80"/>
      <c r="P186" s="82"/>
      <c r="Q186" s="82"/>
      <c r="R186" s="82"/>
      <c r="S186" s="82"/>
      <c r="T186" s="82"/>
      <c r="U186" s="82"/>
      <c r="V186" s="82"/>
      <c r="W186" s="82"/>
      <c r="X186" s="82"/>
      <c r="Y186" s="82"/>
      <c r="Z186" s="82"/>
      <c r="AA186" s="82"/>
    </row>
    <row r="187" spans="1:27" s="81" customFormat="1" x14ac:dyDescent="0.25">
      <c r="A187" s="79"/>
      <c r="B187" s="79"/>
      <c r="C187" s="79"/>
      <c r="D187" s="79"/>
      <c r="E187" s="79"/>
      <c r="F187" s="79"/>
      <c r="G187" s="79"/>
      <c r="H187" s="79"/>
      <c r="I187" s="79"/>
      <c r="J187" s="79"/>
      <c r="K187" s="80"/>
      <c r="P187" s="82"/>
      <c r="Q187" s="82"/>
      <c r="R187" s="82"/>
      <c r="S187" s="82"/>
      <c r="T187" s="82"/>
      <c r="U187" s="82"/>
      <c r="V187" s="82"/>
      <c r="W187" s="82"/>
      <c r="X187" s="82"/>
      <c r="Y187" s="82"/>
      <c r="Z187" s="82"/>
      <c r="AA187" s="82"/>
    </row>
    <row r="188" spans="1:27" s="81" customFormat="1" x14ac:dyDescent="0.25">
      <c r="A188" s="79"/>
      <c r="B188" s="79"/>
      <c r="C188" s="79"/>
      <c r="D188" s="79"/>
      <c r="E188" s="79"/>
      <c r="F188" s="79"/>
      <c r="G188" s="79"/>
      <c r="H188" s="79"/>
      <c r="I188" s="79"/>
      <c r="J188" s="79"/>
      <c r="K188" s="80"/>
      <c r="P188" s="82"/>
      <c r="Q188" s="82"/>
      <c r="R188" s="82"/>
      <c r="S188" s="82"/>
      <c r="T188" s="82"/>
      <c r="U188" s="82"/>
      <c r="V188" s="82"/>
      <c r="W188" s="82"/>
      <c r="X188" s="82"/>
      <c r="Y188" s="82"/>
      <c r="Z188" s="82"/>
      <c r="AA188" s="82"/>
    </row>
    <row r="189" spans="1:27" s="81" customFormat="1" x14ac:dyDescent="0.25">
      <c r="A189" s="79"/>
      <c r="B189" s="79"/>
      <c r="C189" s="79"/>
      <c r="D189" s="79"/>
      <c r="E189" s="79"/>
      <c r="F189" s="79"/>
      <c r="G189" s="79"/>
      <c r="H189" s="79"/>
      <c r="I189" s="79"/>
      <c r="J189" s="79"/>
      <c r="K189" s="80"/>
      <c r="P189" s="82"/>
      <c r="Q189" s="82"/>
      <c r="R189" s="82"/>
      <c r="S189" s="82"/>
      <c r="T189" s="82"/>
      <c r="U189" s="82"/>
      <c r="V189" s="82"/>
      <c r="W189" s="82"/>
      <c r="X189" s="82"/>
      <c r="Y189" s="82"/>
      <c r="Z189" s="82"/>
      <c r="AA189" s="82"/>
    </row>
    <row r="190" spans="1:27" s="81" customFormat="1" x14ac:dyDescent="0.25">
      <c r="A190" s="79"/>
      <c r="B190" s="79"/>
      <c r="C190" s="79"/>
      <c r="D190" s="79"/>
      <c r="E190" s="79"/>
      <c r="F190" s="79"/>
      <c r="G190" s="79"/>
      <c r="H190" s="79"/>
      <c r="I190" s="79"/>
      <c r="J190" s="79"/>
      <c r="K190" s="80"/>
      <c r="P190" s="82"/>
      <c r="Q190" s="82"/>
      <c r="R190" s="82"/>
      <c r="S190" s="82"/>
      <c r="T190" s="82"/>
      <c r="U190" s="82"/>
      <c r="V190" s="82"/>
      <c r="W190" s="82"/>
      <c r="X190" s="82"/>
      <c r="Y190" s="82"/>
      <c r="Z190" s="82"/>
      <c r="AA190" s="82"/>
    </row>
    <row r="191" spans="1:27" s="81" customFormat="1" x14ac:dyDescent="0.25">
      <c r="A191" s="79"/>
      <c r="B191" s="79"/>
      <c r="C191" s="79"/>
      <c r="D191" s="79"/>
      <c r="E191" s="79"/>
      <c r="F191" s="79"/>
      <c r="G191" s="79"/>
      <c r="H191" s="79"/>
      <c r="I191" s="79"/>
      <c r="J191" s="79"/>
      <c r="K191" s="80"/>
      <c r="P191" s="82"/>
      <c r="Q191" s="82"/>
      <c r="R191" s="82"/>
      <c r="S191" s="82"/>
      <c r="T191" s="82"/>
      <c r="U191" s="82"/>
      <c r="V191" s="82"/>
      <c r="W191" s="82"/>
      <c r="X191" s="82"/>
      <c r="Y191" s="82"/>
      <c r="Z191" s="82"/>
      <c r="AA191" s="82"/>
    </row>
    <row r="192" spans="1:27" s="81" customFormat="1" x14ac:dyDescent="0.25">
      <c r="A192" s="79"/>
      <c r="B192" s="79"/>
      <c r="C192" s="79"/>
      <c r="D192" s="79"/>
      <c r="E192" s="79"/>
      <c r="F192" s="79"/>
      <c r="G192" s="79"/>
      <c r="H192" s="79"/>
      <c r="I192" s="79"/>
      <c r="J192" s="79"/>
      <c r="K192" s="80"/>
      <c r="P192" s="82"/>
      <c r="Q192" s="82"/>
      <c r="R192" s="82"/>
      <c r="S192" s="82"/>
      <c r="T192" s="82"/>
      <c r="U192" s="82"/>
      <c r="V192" s="82"/>
      <c r="W192" s="82"/>
      <c r="X192" s="82"/>
      <c r="Y192" s="82"/>
      <c r="Z192" s="82"/>
      <c r="AA192" s="82"/>
    </row>
    <row r="193" spans="1:27" s="81" customFormat="1" x14ac:dyDescent="0.25">
      <c r="A193" s="79"/>
      <c r="B193" s="79"/>
      <c r="C193" s="79"/>
      <c r="D193" s="79"/>
      <c r="E193" s="79"/>
      <c r="F193" s="79"/>
      <c r="G193" s="79"/>
      <c r="H193" s="79"/>
      <c r="I193" s="79"/>
      <c r="J193" s="79"/>
      <c r="K193" s="80"/>
      <c r="P193" s="82"/>
      <c r="Q193" s="82"/>
      <c r="R193" s="82"/>
      <c r="S193" s="82"/>
      <c r="T193" s="82"/>
      <c r="U193" s="82"/>
      <c r="V193" s="82"/>
      <c r="W193" s="82"/>
      <c r="X193" s="82"/>
      <c r="Y193" s="82"/>
      <c r="Z193" s="82"/>
      <c r="AA193" s="82"/>
    </row>
    <row r="194" spans="1:27" s="81" customFormat="1" x14ac:dyDescent="0.25">
      <c r="A194" s="79"/>
      <c r="B194" s="79"/>
      <c r="C194" s="79"/>
      <c r="D194" s="79"/>
      <c r="E194" s="79"/>
      <c r="F194" s="79"/>
      <c r="G194" s="79"/>
      <c r="H194" s="79"/>
      <c r="I194" s="79"/>
      <c r="J194" s="79"/>
      <c r="K194" s="80"/>
      <c r="P194" s="82"/>
      <c r="Q194" s="82"/>
      <c r="R194" s="82"/>
      <c r="S194" s="82"/>
      <c r="T194" s="82"/>
      <c r="U194" s="82"/>
      <c r="V194" s="82"/>
      <c r="W194" s="82"/>
      <c r="X194" s="82"/>
      <c r="Y194" s="82"/>
      <c r="Z194" s="82"/>
      <c r="AA194" s="82"/>
    </row>
    <row r="195" spans="1:27" s="81" customFormat="1" x14ac:dyDescent="0.25">
      <c r="A195" s="79"/>
      <c r="B195" s="79"/>
      <c r="C195" s="79"/>
      <c r="D195" s="79"/>
      <c r="E195" s="79"/>
      <c r="F195" s="79"/>
      <c r="G195" s="79"/>
      <c r="H195" s="79"/>
      <c r="I195" s="79"/>
      <c r="J195" s="79"/>
      <c r="K195" s="80"/>
      <c r="P195" s="82"/>
      <c r="Q195" s="82"/>
      <c r="R195" s="82"/>
      <c r="S195" s="82"/>
      <c r="T195" s="82"/>
      <c r="U195" s="82"/>
      <c r="V195" s="82"/>
      <c r="W195" s="82"/>
      <c r="X195" s="82"/>
      <c r="Y195" s="82"/>
      <c r="Z195" s="82"/>
      <c r="AA195" s="82"/>
    </row>
    <row r="196" spans="1:27" s="81" customFormat="1" x14ac:dyDescent="0.25">
      <c r="A196" s="79"/>
      <c r="B196" s="79"/>
      <c r="C196" s="79"/>
      <c r="D196" s="79"/>
      <c r="E196" s="79"/>
      <c r="F196" s="79"/>
      <c r="G196" s="79"/>
      <c r="H196" s="79"/>
      <c r="I196" s="79"/>
      <c r="J196" s="79"/>
      <c r="K196" s="80"/>
      <c r="P196" s="82"/>
      <c r="Q196" s="82"/>
      <c r="R196" s="82"/>
      <c r="S196" s="82"/>
      <c r="T196" s="82"/>
      <c r="U196" s="82"/>
      <c r="V196" s="82"/>
      <c r="W196" s="82"/>
      <c r="X196" s="82"/>
      <c r="Y196" s="82"/>
      <c r="Z196" s="82"/>
      <c r="AA196" s="82"/>
    </row>
    <row r="197" spans="1:27" s="81" customFormat="1" x14ac:dyDescent="0.25">
      <c r="A197" s="79"/>
      <c r="B197" s="79"/>
      <c r="C197" s="79"/>
      <c r="D197" s="79"/>
      <c r="E197" s="79"/>
      <c r="F197" s="79"/>
      <c r="G197" s="79"/>
      <c r="H197" s="79"/>
      <c r="I197" s="79"/>
      <c r="J197" s="79"/>
      <c r="K197" s="80"/>
      <c r="P197" s="82"/>
      <c r="Q197" s="82"/>
      <c r="R197" s="82"/>
      <c r="S197" s="82"/>
      <c r="T197" s="82"/>
      <c r="U197" s="82"/>
      <c r="V197" s="82"/>
      <c r="W197" s="82"/>
      <c r="X197" s="82"/>
      <c r="Y197" s="82"/>
      <c r="Z197" s="82"/>
      <c r="AA197" s="82"/>
    </row>
    <row r="198" spans="1:27" s="81" customFormat="1" x14ac:dyDescent="0.25">
      <c r="A198" s="79"/>
      <c r="B198" s="79"/>
      <c r="C198" s="79"/>
      <c r="D198" s="79"/>
      <c r="E198" s="79"/>
      <c r="F198" s="79"/>
      <c r="G198" s="79"/>
      <c r="H198" s="79"/>
      <c r="I198" s="79"/>
      <c r="J198" s="79"/>
      <c r="K198" s="80"/>
      <c r="P198" s="82"/>
      <c r="Q198" s="82"/>
      <c r="R198" s="82"/>
      <c r="S198" s="82"/>
      <c r="T198" s="82"/>
      <c r="U198" s="82"/>
      <c r="V198" s="82"/>
      <c r="W198" s="82"/>
      <c r="X198" s="82"/>
      <c r="Y198" s="82"/>
      <c r="Z198" s="82"/>
      <c r="AA198" s="82"/>
    </row>
    <row r="199" spans="1:27" s="81" customFormat="1" x14ac:dyDescent="0.25">
      <c r="A199" s="79"/>
      <c r="B199" s="79"/>
      <c r="C199" s="79"/>
      <c r="D199" s="79"/>
      <c r="E199" s="79"/>
      <c r="F199" s="79"/>
      <c r="G199" s="79"/>
      <c r="H199" s="79"/>
      <c r="I199" s="79"/>
      <c r="J199" s="79"/>
      <c r="K199" s="80"/>
      <c r="P199" s="82"/>
      <c r="Q199" s="82"/>
      <c r="R199" s="82"/>
      <c r="S199" s="82"/>
      <c r="T199" s="82"/>
      <c r="U199" s="82"/>
      <c r="V199" s="82"/>
      <c r="W199" s="82"/>
      <c r="X199" s="82"/>
      <c r="Y199" s="82"/>
      <c r="Z199" s="82"/>
      <c r="AA199" s="82"/>
    </row>
    <row r="200" spans="1:27" s="81" customFormat="1" x14ac:dyDescent="0.25">
      <c r="A200" s="79"/>
      <c r="B200" s="79"/>
      <c r="C200" s="79"/>
      <c r="D200" s="79"/>
      <c r="E200" s="79"/>
      <c r="F200" s="79"/>
      <c r="G200" s="79"/>
      <c r="H200" s="79"/>
      <c r="I200" s="79"/>
      <c r="J200" s="79"/>
      <c r="K200" s="80"/>
      <c r="P200" s="82"/>
      <c r="Q200" s="82"/>
      <c r="R200" s="82"/>
      <c r="S200" s="82"/>
      <c r="T200" s="82"/>
      <c r="U200" s="82"/>
      <c r="V200" s="82"/>
      <c r="W200" s="82"/>
      <c r="X200" s="82"/>
      <c r="Y200" s="82"/>
      <c r="Z200" s="82"/>
      <c r="AA200" s="82"/>
    </row>
    <row r="201" spans="1:27" s="81" customFormat="1" x14ac:dyDescent="0.25">
      <c r="A201" s="79"/>
      <c r="B201" s="79"/>
      <c r="C201" s="79"/>
      <c r="D201" s="79"/>
      <c r="E201" s="79"/>
      <c r="F201" s="79"/>
      <c r="G201" s="79"/>
      <c r="H201" s="79"/>
      <c r="I201" s="79"/>
      <c r="J201" s="79"/>
      <c r="K201" s="80"/>
      <c r="P201" s="82"/>
      <c r="Q201" s="82"/>
      <c r="R201" s="82"/>
      <c r="S201" s="82"/>
      <c r="T201" s="82"/>
      <c r="U201" s="82"/>
      <c r="V201" s="82"/>
      <c r="W201" s="82"/>
      <c r="X201" s="82"/>
      <c r="Y201" s="82"/>
      <c r="Z201" s="82"/>
      <c r="AA201" s="82"/>
    </row>
    <row r="202" spans="1:27" s="81" customFormat="1" x14ac:dyDescent="0.25">
      <c r="A202" s="79"/>
      <c r="B202" s="79"/>
      <c r="C202" s="79"/>
      <c r="D202" s="79"/>
      <c r="E202" s="79"/>
      <c r="F202" s="79"/>
      <c r="G202" s="79"/>
      <c r="H202" s="79"/>
      <c r="I202" s="79"/>
      <c r="J202" s="79"/>
      <c r="K202" s="80"/>
      <c r="P202" s="82"/>
      <c r="Q202" s="82"/>
      <c r="R202" s="82"/>
      <c r="S202" s="82"/>
      <c r="T202" s="82"/>
      <c r="U202" s="82"/>
      <c r="V202" s="82"/>
      <c r="W202" s="82"/>
      <c r="X202" s="82"/>
      <c r="Y202" s="82"/>
      <c r="Z202" s="82"/>
      <c r="AA202" s="82"/>
    </row>
    <row r="203" spans="1:27" s="81" customFormat="1" x14ac:dyDescent="0.25">
      <c r="A203" s="79"/>
      <c r="B203" s="79"/>
      <c r="C203" s="79"/>
      <c r="D203" s="79"/>
      <c r="E203" s="79"/>
      <c r="F203" s="79"/>
      <c r="G203" s="79"/>
      <c r="H203" s="79"/>
      <c r="I203" s="79"/>
      <c r="J203" s="79"/>
      <c r="K203" s="80"/>
      <c r="P203" s="82"/>
      <c r="Q203" s="82"/>
      <c r="R203" s="82"/>
      <c r="S203" s="82"/>
      <c r="T203" s="82"/>
      <c r="U203" s="82"/>
      <c r="V203" s="82"/>
      <c r="W203" s="82"/>
      <c r="X203" s="82"/>
      <c r="Y203" s="82"/>
      <c r="Z203" s="82"/>
      <c r="AA203" s="82"/>
    </row>
    <row r="204" spans="1:27" s="81" customFormat="1" x14ac:dyDescent="0.25">
      <c r="A204" s="79"/>
      <c r="B204" s="79"/>
      <c r="C204" s="79"/>
      <c r="D204" s="79"/>
      <c r="E204" s="79"/>
      <c r="F204" s="79"/>
      <c r="G204" s="79"/>
      <c r="H204" s="79"/>
      <c r="I204" s="79"/>
      <c r="J204" s="79"/>
      <c r="K204" s="80"/>
      <c r="P204" s="82"/>
      <c r="Q204" s="82"/>
      <c r="R204" s="82"/>
      <c r="S204" s="82"/>
      <c r="T204" s="82"/>
      <c r="U204" s="82"/>
      <c r="V204" s="82"/>
      <c r="W204" s="82"/>
      <c r="X204" s="82"/>
      <c r="Y204" s="82"/>
      <c r="Z204" s="82"/>
      <c r="AA204" s="82"/>
    </row>
    <row r="205" spans="1:27" s="81" customFormat="1" x14ac:dyDescent="0.25">
      <c r="A205" s="79"/>
      <c r="B205" s="79"/>
      <c r="C205" s="79"/>
      <c r="D205" s="79"/>
      <c r="E205" s="79"/>
      <c r="F205" s="79"/>
      <c r="G205" s="79"/>
      <c r="H205" s="79"/>
      <c r="I205" s="79"/>
      <c r="J205" s="79"/>
      <c r="K205" s="80"/>
      <c r="P205" s="82"/>
      <c r="Q205" s="82"/>
      <c r="R205" s="82"/>
      <c r="S205" s="82"/>
      <c r="T205" s="82"/>
      <c r="U205" s="82"/>
      <c r="V205" s="82"/>
      <c r="W205" s="82"/>
      <c r="X205" s="82"/>
      <c r="Y205" s="82"/>
      <c r="Z205" s="82"/>
      <c r="AA205" s="82"/>
    </row>
    <row r="206" spans="1:27" s="81" customFormat="1" x14ac:dyDescent="0.25">
      <c r="A206" s="79"/>
      <c r="B206" s="79"/>
      <c r="C206" s="79"/>
      <c r="D206" s="79"/>
      <c r="E206" s="79"/>
      <c r="F206" s="79"/>
      <c r="G206" s="79"/>
      <c r="H206" s="79"/>
      <c r="I206" s="79"/>
      <c r="J206" s="79"/>
      <c r="K206" s="80"/>
      <c r="P206" s="82"/>
      <c r="Q206" s="82"/>
      <c r="R206" s="82"/>
      <c r="S206" s="82"/>
      <c r="T206" s="82"/>
      <c r="U206" s="82"/>
      <c r="V206" s="82"/>
      <c r="W206" s="82"/>
      <c r="X206" s="82"/>
      <c r="Y206" s="82"/>
      <c r="Z206" s="82"/>
      <c r="AA206" s="82"/>
    </row>
    <row r="207" spans="1:27" s="81" customFormat="1" x14ac:dyDescent="0.25">
      <c r="A207" s="79"/>
      <c r="B207" s="79"/>
      <c r="C207" s="79"/>
      <c r="D207" s="79"/>
      <c r="E207" s="79"/>
      <c r="F207" s="79"/>
      <c r="G207" s="79"/>
      <c r="H207" s="79"/>
      <c r="I207" s="79"/>
      <c r="J207" s="79"/>
      <c r="K207" s="80"/>
      <c r="P207" s="82"/>
      <c r="Q207" s="82"/>
      <c r="R207" s="82"/>
      <c r="S207" s="82"/>
      <c r="T207" s="82"/>
      <c r="U207" s="82"/>
      <c r="V207" s="82"/>
      <c r="W207" s="82"/>
      <c r="X207" s="82"/>
      <c r="Y207" s="82"/>
      <c r="Z207" s="82"/>
      <c r="AA207" s="82"/>
    </row>
    <row r="208" spans="1:27" s="81" customFormat="1" x14ac:dyDescent="0.25">
      <c r="A208" s="79"/>
      <c r="B208" s="79"/>
      <c r="C208" s="79"/>
      <c r="D208" s="79"/>
      <c r="E208" s="79"/>
      <c r="F208" s="79"/>
      <c r="G208" s="79"/>
      <c r="H208" s="79"/>
      <c r="I208" s="79"/>
      <c r="J208" s="79"/>
      <c r="K208" s="80"/>
      <c r="P208" s="82"/>
      <c r="Q208" s="82"/>
      <c r="R208" s="82"/>
      <c r="S208" s="82"/>
      <c r="T208" s="82"/>
      <c r="U208" s="82"/>
      <c r="V208" s="82"/>
      <c r="W208" s="82"/>
      <c r="X208" s="82"/>
      <c r="Y208" s="82"/>
      <c r="Z208" s="82"/>
      <c r="AA208" s="82"/>
    </row>
    <row r="209" spans="1:27" s="81" customFormat="1" x14ac:dyDescent="0.25">
      <c r="A209" s="79"/>
      <c r="B209" s="79"/>
      <c r="C209" s="79"/>
      <c r="D209" s="79"/>
      <c r="E209" s="79"/>
      <c r="F209" s="79"/>
      <c r="G209" s="79"/>
      <c r="H209" s="79"/>
      <c r="I209" s="79"/>
      <c r="J209" s="79"/>
      <c r="K209" s="80"/>
      <c r="P209" s="82"/>
      <c r="Q209" s="82"/>
      <c r="R209" s="82"/>
      <c r="S209" s="82"/>
      <c r="T209" s="82"/>
      <c r="U209" s="82"/>
      <c r="V209" s="82"/>
      <c r="W209" s="82"/>
      <c r="X209" s="82"/>
      <c r="Y209" s="82"/>
      <c r="Z209" s="82"/>
      <c r="AA209" s="82"/>
    </row>
    <row r="210" spans="1:27" s="81" customFormat="1" x14ac:dyDescent="0.25">
      <c r="A210" s="79"/>
      <c r="B210" s="79"/>
      <c r="C210" s="79"/>
      <c r="D210" s="79"/>
      <c r="E210" s="79"/>
      <c r="F210" s="79"/>
      <c r="G210" s="79"/>
      <c r="H210" s="79"/>
      <c r="I210" s="79"/>
      <c r="J210" s="79"/>
      <c r="K210" s="80"/>
      <c r="P210" s="82"/>
      <c r="Q210" s="82"/>
      <c r="R210" s="82"/>
      <c r="S210" s="82"/>
      <c r="T210" s="82"/>
      <c r="U210" s="82"/>
      <c r="V210" s="82"/>
      <c r="W210" s="82"/>
      <c r="X210" s="82"/>
      <c r="Y210" s="82"/>
      <c r="Z210" s="82"/>
      <c r="AA210" s="82"/>
    </row>
    <row r="211" spans="1:27" s="81" customFormat="1" x14ac:dyDescent="0.25">
      <c r="A211" s="79"/>
      <c r="B211" s="79"/>
      <c r="C211" s="79"/>
      <c r="D211" s="79"/>
      <c r="E211" s="79"/>
      <c r="F211" s="79"/>
      <c r="G211" s="79"/>
      <c r="H211" s="79"/>
      <c r="I211" s="79"/>
      <c r="J211" s="79"/>
      <c r="K211" s="80"/>
      <c r="P211" s="82"/>
      <c r="Q211" s="82"/>
      <c r="R211" s="82"/>
      <c r="S211" s="82"/>
      <c r="T211" s="82"/>
      <c r="U211" s="82"/>
      <c r="V211" s="82"/>
      <c r="W211" s="82"/>
      <c r="X211" s="82"/>
      <c r="Y211" s="82"/>
      <c r="Z211" s="82"/>
      <c r="AA211" s="82"/>
    </row>
    <row r="212" spans="1:27" s="81" customFormat="1" x14ac:dyDescent="0.25">
      <c r="A212" s="79"/>
      <c r="B212" s="79"/>
      <c r="C212" s="79"/>
      <c r="D212" s="79"/>
      <c r="E212" s="79"/>
      <c r="F212" s="79"/>
      <c r="G212" s="79"/>
      <c r="H212" s="79"/>
      <c r="I212" s="79"/>
      <c r="J212" s="79"/>
      <c r="K212" s="80"/>
      <c r="P212" s="82"/>
      <c r="Q212" s="82"/>
      <c r="R212" s="82"/>
      <c r="S212" s="82"/>
      <c r="T212" s="82"/>
      <c r="U212" s="82"/>
      <c r="V212" s="82"/>
      <c r="W212" s="82"/>
      <c r="X212" s="82"/>
      <c r="Y212" s="82"/>
      <c r="Z212" s="82"/>
      <c r="AA212" s="82"/>
    </row>
    <row r="213" spans="1:27" s="81" customFormat="1" x14ac:dyDescent="0.25">
      <c r="A213" s="79"/>
      <c r="B213" s="79"/>
      <c r="C213" s="79"/>
      <c r="D213" s="79"/>
      <c r="E213" s="79"/>
      <c r="F213" s="79"/>
      <c r="G213" s="79"/>
      <c r="H213" s="79"/>
      <c r="I213" s="79"/>
      <c r="J213" s="79"/>
      <c r="K213" s="80"/>
      <c r="P213" s="82"/>
      <c r="Q213" s="82"/>
      <c r="R213" s="82"/>
      <c r="S213" s="82"/>
      <c r="T213" s="82"/>
      <c r="U213" s="82"/>
      <c r="V213" s="82"/>
      <c r="W213" s="82"/>
      <c r="X213" s="82"/>
      <c r="Y213" s="82"/>
      <c r="Z213" s="82"/>
      <c r="AA213" s="82"/>
    </row>
    <row r="214" spans="1:27" s="81" customFormat="1" x14ac:dyDescent="0.25">
      <c r="A214" s="79"/>
      <c r="B214" s="79"/>
      <c r="C214" s="79"/>
      <c r="D214" s="79"/>
      <c r="E214" s="79"/>
      <c r="F214" s="79"/>
      <c r="G214" s="79"/>
      <c r="H214" s="79"/>
      <c r="I214" s="79"/>
      <c r="J214" s="79"/>
      <c r="K214" s="80"/>
      <c r="P214" s="82"/>
      <c r="Q214" s="82"/>
      <c r="R214" s="82"/>
      <c r="S214" s="82"/>
      <c r="T214" s="82"/>
      <c r="U214" s="82"/>
      <c r="V214" s="82"/>
      <c r="W214" s="82"/>
      <c r="X214" s="82"/>
      <c r="Y214" s="82"/>
      <c r="Z214" s="82"/>
      <c r="AA214" s="82"/>
    </row>
    <row r="215" spans="1:27" s="81" customFormat="1" x14ac:dyDescent="0.25">
      <c r="A215" s="79"/>
      <c r="B215" s="79"/>
      <c r="C215" s="79"/>
      <c r="D215" s="79"/>
      <c r="E215" s="79"/>
      <c r="F215" s="79"/>
      <c r="G215" s="79"/>
      <c r="H215" s="79"/>
      <c r="I215" s="79"/>
      <c r="J215" s="79"/>
      <c r="K215" s="80"/>
      <c r="P215" s="82"/>
      <c r="Q215" s="82"/>
      <c r="R215" s="82"/>
      <c r="S215" s="82"/>
      <c r="T215" s="82"/>
      <c r="U215" s="82"/>
      <c r="V215" s="82"/>
      <c r="W215" s="82"/>
      <c r="X215" s="82"/>
      <c r="Y215" s="82"/>
      <c r="Z215" s="82"/>
      <c r="AA215" s="82"/>
    </row>
    <row r="216" spans="1:27" s="81" customFormat="1" x14ac:dyDescent="0.25">
      <c r="A216" s="79"/>
      <c r="B216" s="79"/>
      <c r="C216" s="79"/>
      <c r="D216" s="79"/>
      <c r="E216" s="79"/>
      <c r="F216" s="79"/>
      <c r="G216" s="79"/>
      <c r="H216" s="79"/>
      <c r="I216" s="79"/>
      <c r="J216" s="79"/>
      <c r="K216" s="80"/>
      <c r="P216" s="82"/>
      <c r="Q216" s="82"/>
      <c r="R216" s="82"/>
      <c r="S216" s="82"/>
      <c r="T216" s="82"/>
      <c r="U216" s="82"/>
      <c r="V216" s="82"/>
      <c r="W216" s="82"/>
      <c r="X216" s="82"/>
      <c r="Y216" s="82"/>
      <c r="Z216" s="82"/>
      <c r="AA216" s="82"/>
    </row>
    <row r="217" spans="1:27" s="81" customFormat="1" x14ac:dyDescent="0.25">
      <c r="A217" s="79"/>
      <c r="B217" s="79"/>
      <c r="C217" s="79"/>
      <c r="D217" s="79"/>
      <c r="E217" s="79"/>
      <c r="F217" s="79"/>
      <c r="G217" s="79"/>
      <c r="H217" s="79"/>
      <c r="I217" s="79"/>
      <c r="J217" s="79"/>
      <c r="K217" s="80"/>
      <c r="P217" s="82"/>
      <c r="Q217" s="82"/>
      <c r="R217" s="82"/>
      <c r="S217" s="82"/>
      <c r="T217" s="82"/>
      <c r="U217" s="82"/>
      <c r="V217" s="82"/>
      <c r="W217" s="82"/>
      <c r="X217" s="82"/>
      <c r="Y217" s="82"/>
      <c r="Z217" s="82"/>
      <c r="AA217" s="82"/>
    </row>
    <row r="218" spans="1:27" s="81" customFormat="1" x14ac:dyDescent="0.25">
      <c r="A218" s="79"/>
      <c r="B218" s="79"/>
      <c r="C218" s="79"/>
      <c r="D218" s="79"/>
      <c r="E218" s="79"/>
      <c r="F218" s="79"/>
      <c r="G218" s="79"/>
      <c r="H218" s="79"/>
      <c r="I218" s="79"/>
      <c r="J218" s="79"/>
      <c r="K218" s="80"/>
      <c r="P218" s="82"/>
      <c r="Q218" s="82"/>
      <c r="R218" s="82"/>
      <c r="S218" s="82"/>
      <c r="T218" s="82"/>
      <c r="U218" s="82"/>
      <c r="V218" s="82"/>
      <c r="W218" s="82"/>
      <c r="X218" s="82"/>
      <c r="Y218" s="82"/>
      <c r="Z218" s="82"/>
      <c r="AA218" s="82"/>
    </row>
    <row r="219" spans="1:27" s="81" customFormat="1" x14ac:dyDescent="0.25">
      <c r="A219" s="79"/>
      <c r="B219" s="79"/>
      <c r="C219" s="79"/>
      <c r="D219" s="79"/>
      <c r="E219" s="79"/>
      <c r="F219" s="79"/>
      <c r="G219" s="79"/>
      <c r="H219" s="79"/>
      <c r="I219" s="79"/>
      <c r="J219" s="79"/>
      <c r="K219" s="80"/>
      <c r="P219" s="82"/>
      <c r="Q219" s="82"/>
      <c r="R219" s="82"/>
      <c r="S219" s="82"/>
      <c r="T219" s="82"/>
      <c r="U219" s="82"/>
      <c r="V219" s="82"/>
      <c r="W219" s="82"/>
      <c r="X219" s="82"/>
      <c r="Y219" s="82"/>
      <c r="Z219" s="82"/>
      <c r="AA219" s="82"/>
    </row>
    <row r="220" spans="1:27" s="81" customFormat="1" x14ac:dyDescent="0.25">
      <c r="A220" s="79"/>
      <c r="B220" s="79"/>
      <c r="C220" s="79"/>
      <c r="D220" s="79"/>
      <c r="E220" s="79"/>
      <c r="F220" s="79"/>
      <c r="G220" s="79"/>
      <c r="H220" s="79"/>
      <c r="I220" s="79"/>
      <c r="J220" s="79"/>
      <c r="K220" s="80"/>
      <c r="P220" s="82"/>
      <c r="Q220" s="82"/>
      <c r="R220" s="82"/>
      <c r="S220" s="82"/>
      <c r="T220" s="82"/>
      <c r="U220" s="82"/>
      <c r="V220" s="82"/>
      <c r="W220" s="82"/>
      <c r="X220" s="82"/>
      <c r="Y220" s="82"/>
      <c r="Z220" s="82"/>
      <c r="AA220" s="82"/>
    </row>
    <row r="221" spans="1:27" s="81" customFormat="1" x14ac:dyDescent="0.25">
      <c r="A221" s="79"/>
      <c r="B221" s="79"/>
      <c r="C221" s="79"/>
      <c r="D221" s="79"/>
      <c r="E221" s="79"/>
      <c r="F221" s="79"/>
      <c r="G221" s="79"/>
      <c r="H221" s="79"/>
      <c r="I221" s="79"/>
      <c r="J221" s="79"/>
      <c r="K221" s="80"/>
      <c r="P221" s="82"/>
      <c r="Q221" s="82"/>
      <c r="R221" s="82"/>
      <c r="S221" s="82"/>
      <c r="T221" s="82"/>
      <c r="U221" s="82"/>
      <c r="V221" s="82"/>
      <c r="W221" s="82"/>
      <c r="X221" s="82"/>
      <c r="Y221" s="82"/>
      <c r="Z221" s="82"/>
      <c r="AA221" s="82"/>
    </row>
    <row r="222" spans="1:27" s="81" customFormat="1" x14ac:dyDescent="0.25">
      <c r="A222" s="79"/>
      <c r="B222" s="79"/>
      <c r="C222" s="79"/>
      <c r="D222" s="79"/>
      <c r="E222" s="79"/>
      <c r="F222" s="79"/>
      <c r="G222" s="79"/>
      <c r="H222" s="79"/>
      <c r="I222" s="79"/>
      <c r="J222" s="79"/>
      <c r="K222" s="80"/>
      <c r="P222" s="82"/>
      <c r="Q222" s="82"/>
      <c r="R222" s="82"/>
      <c r="S222" s="82"/>
      <c r="T222" s="82"/>
      <c r="U222" s="82"/>
      <c r="V222" s="82"/>
      <c r="W222" s="82"/>
      <c r="X222" s="82"/>
      <c r="Y222" s="82"/>
      <c r="Z222" s="82"/>
      <c r="AA222" s="82"/>
    </row>
    <row r="223" spans="1:27" s="81" customFormat="1" x14ac:dyDescent="0.25">
      <c r="A223" s="79"/>
      <c r="B223" s="79"/>
      <c r="C223" s="79"/>
      <c r="D223" s="79"/>
      <c r="E223" s="79"/>
      <c r="F223" s="79"/>
      <c r="G223" s="79"/>
      <c r="H223" s="79"/>
      <c r="I223" s="79"/>
      <c r="J223" s="79"/>
      <c r="K223" s="80"/>
      <c r="P223" s="82"/>
      <c r="Q223" s="82"/>
      <c r="R223" s="82"/>
      <c r="S223" s="82"/>
      <c r="T223" s="82"/>
      <c r="U223" s="82"/>
      <c r="V223" s="82"/>
      <c r="W223" s="82"/>
      <c r="X223" s="82"/>
      <c r="Y223" s="82"/>
      <c r="Z223" s="82"/>
      <c r="AA223" s="82"/>
    </row>
    <row r="224" spans="1:27" s="81" customFormat="1" x14ac:dyDescent="0.25">
      <c r="A224" s="79"/>
      <c r="B224" s="79"/>
      <c r="C224" s="79"/>
      <c r="D224" s="79"/>
      <c r="E224" s="79"/>
      <c r="F224" s="79"/>
      <c r="G224" s="79"/>
      <c r="H224" s="79"/>
      <c r="I224" s="79"/>
      <c r="J224" s="79"/>
      <c r="K224" s="80"/>
      <c r="P224" s="82"/>
      <c r="Q224" s="82"/>
      <c r="R224" s="82"/>
      <c r="S224" s="82"/>
      <c r="T224" s="82"/>
      <c r="U224" s="82"/>
      <c r="V224" s="82"/>
      <c r="W224" s="82"/>
      <c r="X224" s="82"/>
      <c r="Y224" s="82"/>
      <c r="Z224" s="82"/>
      <c r="AA224" s="82"/>
    </row>
    <row r="225" spans="1:27" s="81" customFormat="1" x14ac:dyDescent="0.25">
      <c r="A225" s="79"/>
      <c r="B225" s="79"/>
      <c r="C225" s="79"/>
      <c r="D225" s="79"/>
      <c r="E225" s="79"/>
      <c r="F225" s="79"/>
      <c r="G225" s="79"/>
      <c r="H225" s="79"/>
      <c r="I225" s="79"/>
      <c r="J225" s="79"/>
      <c r="K225" s="80"/>
      <c r="P225" s="82"/>
      <c r="Q225" s="82"/>
      <c r="R225" s="82"/>
      <c r="S225" s="82"/>
      <c r="T225" s="82"/>
      <c r="U225" s="82"/>
      <c r="V225" s="82"/>
      <c r="W225" s="82"/>
      <c r="X225" s="82"/>
      <c r="Y225" s="82"/>
      <c r="Z225" s="82"/>
      <c r="AA225" s="82"/>
    </row>
    <row r="226" spans="1:27" s="81" customFormat="1" x14ac:dyDescent="0.25">
      <c r="A226" s="79"/>
      <c r="B226" s="79"/>
      <c r="C226" s="79"/>
      <c r="D226" s="79"/>
      <c r="E226" s="79"/>
      <c r="F226" s="79"/>
      <c r="G226" s="79"/>
      <c r="H226" s="79"/>
      <c r="I226" s="79"/>
      <c r="J226" s="79"/>
      <c r="K226" s="80"/>
      <c r="P226" s="82"/>
      <c r="Q226" s="82"/>
      <c r="R226" s="82"/>
      <c r="S226" s="82"/>
      <c r="T226" s="82"/>
      <c r="U226" s="82"/>
      <c r="V226" s="82"/>
      <c r="W226" s="82"/>
      <c r="X226" s="82"/>
      <c r="Y226" s="82"/>
      <c r="Z226" s="82"/>
      <c r="AA226" s="82"/>
    </row>
    <row r="227" spans="1:27" s="81" customFormat="1" x14ac:dyDescent="0.25">
      <c r="A227" s="79"/>
      <c r="B227" s="79"/>
      <c r="C227" s="79"/>
      <c r="D227" s="79"/>
      <c r="E227" s="79"/>
      <c r="F227" s="79"/>
      <c r="G227" s="79"/>
      <c r="H227" s="79"/>
      <c r="I227" s="79"/>
      <c r="J227" s="79"/>
      <c r="K227" s="80"/>
      <c r="P227" s="82"/>
      <c r="Q227" s="82"/>
      <c r="R227" s="82"/>
      <c r="S227" s="82"/>
      <c r="T227" s="82"/>
      <c r="U227" s="82"/>
      <c r="V227" s="82"/>
      <c r="W227" s="82"/>
      <c r="X227" s="82"/>
      <c r="Y227" s="82"/>
      <c r="Z227" s="82"/>
      <c r="AA227" s="82"/>
    </row>
    <row r="228" spans="1:27" s="81" customFormat="1" x14ac:dyDescent="0.25">
      <c r="A228" s="79"/>
      <c r="B228" s="79"/>
      <c r="C228" s="79"/>
      <c r="D228" s="79"/>
      <c r="E228" s="79"/>
      <c r="F228" s="79"/>
      <c r="G228" s="79"/>
      <c r="H228" s="79"/>
      <c r="I228" s="79"/>
      <c r="J228" s="79"/>
      <c r="K228" s="80"/>
      <c r="P228" s="82"/>
      <c r="Q228" s="82"/>
      <c r="R228" s="82"/>
      <c r="S228" s="82"/>
      <c r="T228" s="82"/>
      <c r="U228" s="82"/>
      <c r="V228" s="82"/>
      <c r="W228" s="82"/>
      <c r="X228" s="82"/>
      <c r="Y228" s="82"/>
      <c r="Z228" s="82"/>
      <c r="AA228" s="82"/>
    </row>
    <row r="229" spans="1:27" s="81" customFormat="1" x14ac:dyDescent="0.25">
      <c r="A229" s="79"/>
      <c r="B229" s="79"/>
      <c r="C229" s="79"/>
      <c r="D229" s="79"/>
      <c r="E229" s="79"/>
      <c r="F229" s="79"/>
      <c r="G229" s="79"/>
      <c r="H229" s="79"/>
      <c r="I229" s="79"/>
      <c r="J229" s="79"/>
      <c r="K229" s="80"/>
      <c r="P229" s="82"/>
      <c r="Q229" s="82"/>
      <c r="R229" s="82"/>
      <c r="S229" s="82"/>
      <c r="T229" s="82"/>
      <c r="U229" s="82"/>
      <c r="V229" s="82"/>
      <c r="W229" s="82"/>
      <c r="X229" s="82"/>
      <c r="Y229" s="82"/>
      <c r="Z229" s="82"/>
      <c r="AA229" s="82"/>
    </row>
    <row r="230" spans="1:27" s="81" customFormat="1" x14ac:dyDescent="0.25">
      <c r="A230" s="79"/>
      <c r="B230" s="79"/>
      <c r="C230" s="79"/>
      <c r="D230" s="79"/>
      <c r="E230" s="79"/>
      <c r="F230" s="79"/>
      <c r="G230" s="79"/>
      <c r="H230" s="79"/>
      <c r="I230" s="79"/>
      <c r="J230" s="79"/>
      <c r="K230" s="80"/>
      <c r="P230" s="82"/>
      <c r="Q230" s="82"/>
      <c r="R230" s="82"/>
      <c r="S230" s="82"/>
      <c r="T230" s="82"/>
      <c r="U230" s="82"/>
      <c r="V230" s="82"/>
      <c r="W230" s="82"/>
      <c r="X230" s="82"/>
      <c r="Y230" s="82"/>
      <c r="Z230" s="82"/>
      <c r="AA230" s="82"/>
    </row>
    <row r="231" spans="1:27" s="81" customFormat="1" x14ac:dyDescent="0.25">
      <c r="A231" s="79"/>
      <c r="B231" s="79"/>
      <c r="C231" s="79"/>
      <c r="D231" s="79"/>
      <c r="E231" s="79"/>
      <c r="F231" s="79"/>
      <c r="G231" s="79"/>
      <c r="H231" s="79"/>
      <c r="I231" s="79"/>
      <c r="J231" s="79"/>
      <c r="K231" s="80"/>
      <c r="P231" s="82"/>
      <c r="Q231" s="82"/>
      <c r="R231" s="82"/>
      <c r="S231" s="82"/>
      <c r="T231" s="82"/>
      <c r="U231" s="82"/>
      <c r="V231" s="82"/>
      <c r="W231" s="82"/>
      <c r="X231" s="82"/>
      <c r="Y231" s="82"/>
      <c r="Z231" s="82"/>
      <c r="AA231" s="82"/>
    </row>
    <row r="232" spans="1:27" s="81" customFormat="1" x14ac:dyDescent="0.25">
      <c r="A232" s="79"/>
      <c r="B232" s="79"/>
      <c r="C232" s="79"/>
      <c r="D232" s="79"/>
      <c r="E232" s="79"/>
      <c r="F232" s="79"/>
      <c r="G232" s="79"/>
      <c r="H232" s="79"/>
      <c r="I232" s="79"/>
      <c r="J232" s="79"/>
      <c r="K232" s="80"/>
      <c r="P232" s="82"/>
      <c r="Q232" s="82"/>
      <c r="R232" s="82"/>
      <c r="S232" s="82"/>
      <c r="T232" s="82"/>
      <c r="U232" s="82"/>
      <c r="V232" s="82"/>
      <c r="W232" s="82"/>
      <c r="X232" s="82"/>
      <c r="Y232" s="82"/>
      <c r="Z232" s="82"/>
      <c r="AA232" s="82"/>
    </row>
    <row r="233" spans="1:27" s="81" customFormat="1" x14ac:dyDescent="0.25">
      <c r="A233" s="79"/>
      <c r="B233" s="79"/>
      <c r="C233" s="79"/>
      <c r="D233" s="79"/>
      <c r="E233" s="79"/>
      <c r="F233" s="79"/>
      <c r="G233" s="79"/>
      <c r="H233" s="79"/>
      <c r="I233" s="79"/>
      <c r="J233" s="79"/>
      <c r="K233" s="80"/>
      <c r="P233" s="82"/>
      <c r="Q233" s="82"/>
      <c r="R233" s="82"/>
      <c r="S233" s="82"/>
      <c r="T233" s="82"/>
      <c r="U233" s="82"/>
      <c r="V233" s="82"/>
      <c r="W233" s="82"/>
      <c r="X233" s="82"/>
      <c r="Y233" s="82"/>
      <c r="Z233" s="82"/>
      <c r="AA233" s="82"/>
    </row>
  </sheetData>
  <sheetProtection formatCells="0" formatColumns="0" formatRows="0" insertColumns="0" insertRows="0" insertHyperlinks="0" deleteColumns="0" deleteRows="0" sort="0" autoFilter="0" pivotTables="0"/>
  <mergeCells count="84">
    <mergeCell ref="A32:C32"/>
    <mergeCell ref="A37:C37"/>
    <mergeCell ref="A38:C38"/>
    <mergeCell ref="A19:C19"/>
    <mergeCell ref="A35:C35"/>
    <mergeCell ref="A24:B24"/>
    <mergeCell ref="C24:AA24"/>
    <mergeCell ref="A25:C27"/>
    <mergeCell ref="A14:C14"/>
    <mergeCell ref="A15:C15"/>
    <mergeCell ref="A18:C18"/>
    <mergeCell ref="X8:Z9"/>
    <mergeCell ref="A11:C11"/>
    <mergeCell ref="A13:C13"/>
    <mergeCell ref="A12:C12"/>
    <mergeCell ref="AA8:AA9"/>
    <mergeCell ref="L9:N9"/>
    <mergeCell ref="F8:F10"/>
    <mergeCell ref="R9:T9"/>
    <mergeCell ref="J8:K8"/>
    <mergeCell ref="J9:J10"/>
    <mergeCell ref="L8:W8"/>
    <mergeCell ref="G8:G10"/>
    <mergeCell ref="Z1:Z2"/>
    <mergeCell ref="A1:B2"/>
    <mergeCell ref="AA1:AA2"/>
    <mergeCell ref="C4:K5"/>
    <mergeCell ref="L4:M5"/>
    <mergeCell ref="N5:Q5"/>
    <mergeCell ref="R4:S5"/>
    <mergeCell ref="AA4:AA5"/>
    <mergeCell ref="W1:Y1"/>
    <mergeCell ref="U1:V1"/>
    <mergeCell ref="U2:V2"/>
    <mergeCell ref="C1:T1"/>
    <mergeCell ref="N4:Q4"/>
    <mergeCell ref="C7:AA7"/>
    <mergeCell ref="Z4:Z5"/>
    <mergeCell ref="A8:C10"/>
    <mergeCell ref="W2:Y2"/>
    <mergeCell ref="T4:Y4"/>
    <mergeCell ref="T5:Y5"/>
    <mergeCell ref="A4:B5"/>
    <mergeCell ref="D8:D10"/>
    <mergeCell ref="A7:B7"/>
    <mergeCell ref="C2:T2"/>
    <mergeCell ref="O9:Q9"/>
    <mergeCell ref="H8:H10"/>
    <mergeCell ref="I8:I10"/>
    <mergeCell ref="E8:E10"/>
    <mergeCell ref="K9:K10"/>
    <mergeCell ref="U9:W9"/>
    <mergeCell ref="A41:B41"/>
    <mergeCell ref="AA25:AA26"/>
    <mergeCell ref="D25:D27"/>
    <mergeCell ref="H25:H27"/>
    <mergeCell ref="X25:Z26"/>
    <mergeCell ref="E25:E27"/>
    <mergeCell ref="F25:F27"/>
    <mergeCell ref="A33:C33"/>
    <mergeCell ref="A28:C28"/>
    <mergeCell ref="J26:J27"/>
    <mergeCell ref="L26:N26"/>
    <mergeCell ref="A39:C39"/>
    <mergeCell ref="A34:C34"/>
    <mergeCell ref="A29:C29"/>
    <mergeCell ref="A30:C30"/>
    <mergeCell ref="A31:C31"/>
    <mergeCell ref="E43:J43"/>
    <mergeCell ref="O43:W43"/>
    <mergeCell ref="A16:C16"/>
    <mergeCell ref="A17:C17"/>
    <mergeCell ref="A20:C20"/>
    <mergeCell ref="A21:C21"/>
    <mergeCell ref="A22:C22"/>
    <mergeCell ref="A36:C36"/>
    <mergeCell ref="I25:I27"/>
    <mergeCell ref="J25:K25"/>
    <mergeCell ref="K26:K27"/>
    <mergeCell ref="L25:W25"/>
    <mergeCell ref="G25:G27"/>
    <mergeCell ref="O26:Q26"/>
    <mergeCell ref="R26:T26"/>
    <mergeCell ref="U26:W26"/>
  </mergeCells>
  <conditionalFormatting sqref="Z28">
    <cfRule type="iconSet" priority="133">
      <iconSet iconSet="3TrafficLights2">
        <cfvo type="percent" val="0"/>
        <cfvo type="num" val="0.7"/>
        <cfvo type="num" val="0.9"/>
      </iconSet>
    </cfRule>
    <cfRule type="cellIs" dxfId="62" priority="134" stopIfTrue="1" operator="greaterThan">
      <formula>0.9</formula>
    </cfRule>
    <cfRule type="cellIs" dxfId="61" priority="135" stopIfTrue="1" operator="between">
      <formula>0.7</formula>
      <formula>0.89</formula>
    </cfRule>
    <cfRule type="cellIs" dxfId="60" priority="136" stopIfTrue="1" operator="between">
      <formula>0</formula>
      <formula>0.69</formula>
    </cfRule>
  </conditionalFormatting>
  <conditionalFormatting sqref="Z11">
    <cfRule type="iconSet" priority="97">
      <iconSet iconSet="3TrafficLights2">
        <cfvo type="percent" val="0"/>
        <cfvo type="num" val="0.7"/>
        <cfvo type="num" val="0.9"/>
      </iconSet>
    </cfRule>
    <cfRule type="cellIs" dxfId="59" priority="98" stopIfTrue="1" operator="greaterThan">
      <formula>0.9</formula>
    </cfRule>
    <cfRule type="cellIs" dxfId="58" priority="99" stopIfTrue="1" operator="between">
      <formula>0.7</formula>
      <formula>0.89</formula>
    </cfRule>
    <cfRule type="cellIs" dxfId="57" priority="100" stopIfTrue="1" operator="between">
      <formula>0</formula>
      <formula>0.69</formula>
    </cfRule>
  </conditionalFormatting>
  <conditionalFormatting sqref="Z12">
    <cfRule type="iconSet" priority="93">
      <iconSet iconSet="3TrafficLights2">
        <cfvo type="percent" val="0"/>
        <cfvo type="num" val="0.7"/>
        <cfvo type="num" val="0.9"/>
      </iconSet>
    </cfRule>
    <cfRule type="cellIs" dxfId="56" priority="94" stopIfTrue="1" operator="greaterThan">
      <formula>0.9</formula>
    </cfRule>
    <cfRule type="cellIs" dxfId="55" priority="95" stopIfTrue="1" operator="between">
      <formula>0.7</formula>
      <formula>0.89</formula>
    </cfRule>
    <cfRule type="cellIs" dxfId="54" priority="96" stopIfTrue="1" operator="between">
      <formula>0</formula>
      <formula>0.69</formula>
    </cfRule>
  </conditionalFormatting>
  <conditionalFormatting sqref="Z13">
    <cfRule type="iconSet" priority="81">
      <iconSet iconSet="3TrafficLights2">
        <cfvo type="percent" val="0"/>
        <cfvo type="num" val="0.7"/>
        <cfvo type="num" val="0.9"/>
      </iconSet>
    </cfRule>
    <cfRule type="cellIs" dxfId="53" priority="82" stopIfTrue="1" operator="greaterThan">
      <formula>0.9</formula>
    </cfRule>
    <cfRule type="cellIs" dxfId="52" priority="83" stopIfTrue="1" operator="between">
      <formula>0.7</formula>
      <formula>0.89</formula>
    </cfRule>
    <cfRule type="cellIs" dxfId="51" priority="84" stopIfTrue="1" operator="between">
      <formula>0</formula>
      <formula>0.69</formula>
    </cfRule>
  </conditionalFormatting>
  <conditionalFormatting sqref="Z31">
    <cfRule type="iconSet" priority="73">
      <iconSet iconSet="3TrafficLights2">
        <cfvo type="percent" val="0"/>
        <cfvo type="num" val="0.7"/>
        <cfvo type="num" val="0.9"/>
      </iconSet>
    </cfRule>
    <cfRule type="cellIs" dxfId="50" priority="74" stopIfTrue="1" operator="greaterThan">
      <formula>0.9</formula>
    </cfRule>
    <cfRule type="cellIs" dxfId="49" priority="75" stopIfTrue="1" operator="between">
      <formula>0.7</formula>
      <formula>0.89</formula>
    </cfRule>
    <cfRule type="cellIs" dxfId="48" priority="76" stopIfTrue="1" operator="between">
      <formula>0</formula>
      <formula>0.69</formula>
    </cfRule>
  </conditionalFormatting>
  <conditionalFormatting sqref="Z32">
    <cfRule type="iconSet" priority="69">
      <iconSet iconSet="3TrafficLights2">
        <cfvo type="percent" val="0"/>
        <cfvo type="num" val="0.7"/>
        <cfvo type="num" val="0.9"/>
      </iconSet>
    </cfRule>
    <cfRule type="cellIs" dxfId="47" priority="70" stopIfTrue="1" operator="greaterThan">
      <formula>0.9</formula>
    </cfRule>
    <cfRule type="cellIs" dxfId="46" priority="71" stopIfTrue="1" operator="between">
      <formula>0.7</formula>
      <formula>0.89</formula>
    </cfRule>
    <cfRule type="cellIs" dxfId="45" priority="72" stopIfTrue="1" operator="between">
      <formula>0</formula>
      <formula>0.69</formula>
    </cfRule>
  </conditionalFormatting>
  <conditionalFormatting sqref="Z16">
    <cfRule type="iconSet" priority="65">
      <iconSet iconSet="3TrafficLights2">
        <cfvo type="percent" val="0"/>
        <cfvo type="num" val="0.7"/>
        <cfvo type="num" val="0.9"/>
      </iconSet>
    </cfRule>
    <cfRule type="cellIs" dxfId="44" priority="66" stopIfTrue="1" operator="greaterThan">
      <formula>0.9</formula>
    </cfRule>
    <cfRule type="cellIs" dxfId="43" priority="67" stopIfTrue="1" operator="between">
      <formula>0.7</formula>
      <formula>0.89</formula>
    </cfRule>
    <cfRule type="cellIs" dxfId="42" priority="68" stopIfTrue="1" operator="between">
      <formula>0</formula>
      <formula>0.69</formula>
    </cfRule>
  </conditionalFormatting>
  <conditionalFormatting sqref="Z19">
    <cfRule type="iconSet" priority="57">
      <iconSet iconSet="3TrafficLights2">
        <cfvo type="percent" val="0"/>
        <cfvo type="num" val="0.7"/>
        <cfvo type="num" val="0.9"/>
      </iconSet>
    </cfRule>
    <cfRule type="cellIs" dxfId="41" priority="58" stopIfTrue="1" operator="greaterThan">
      <formula>0.9</formula>
    </cfRule>
    <cfRule type="cellIs" dxfId="40" priority="59" stopIfTrue="1" operator="between">
      <formula>0.7</formula>
      <formula>0.89</formula>
    </cfRule>
    <cfRule type="cellIs" dxfId="39" priority="60" stopIfTrue="1" operator="between">
      <formula>0</formula>
      <formula>0.69</formula>
    </cfRule>
  </conditionalFormatting>
  <conditionalFormatting sqref="Z34">
    <cfRule type="iconSet" priority="49">
      <iconSet iconSet="3TrafficLights2">
        <cfvo type="percent" val="0"/>
        <cfvo type="num" val="0.7"/>
        <cfvo type="num" val="0.9"/>
      </iconSet>
    </cfRule>
    <cfRule type="cellIs" dxfId="38" priority="50" stopIfTrue="1" operator="greaterThan">
      <formula>0.9</formula>
    </cfRule>
    <cfRule type="cellIs" dxfId="37" priority="51" stopIfTrue="1" operator="between">
      <formula>0.7</formula>
      <formula>0.89</formula>
    </cfRule>
    <cfRule type="cellIs" dxfId="36" priority="52" stopIfTrue="1" operator="between">
      <formula>0</formula>
      <formula>0.69</formula>
    </cfRule>
  </conditionalFormatting>
  <conditionalFormatting sqref="Z35">
    <cfRule type="iconSet" priority="45">
      <iconSet iconSet="3TrafficLights2">
        <cfvo type="percent" val="0"/>
        <cfvo type="num" val="0.7"/>
        <cfvo type="num" val="0.9"/>
      </iconSet>
    </cfRule>
    <cfRule type="cellIs" dxfId="35" priority="46" stopIfTrue="1" operator="greaterThan">
      <formula>0.9</formula>
    </cfRule>
    <cfRule type="cellIs" dxfId="34" priority="47" stopIfTrue="1" operator="between">
      <formula>0.7</formula>
      <formula>0.89</formula>
    </cfRule>
    <cfRule type="cellIs" dxfId="33" priority="48" stopIfTrue="1" operator="between">
      <formula>0</formula>
      <formula>0.69</formula>
    </cfRule>
  </conditionalFormatting>
  <conditionalFormatting sqref="Z36">
    <cfRule type="iconSet" priority="41">
      <iconSet iconSet="3TrafficLights2">
        <cfvo type="percent" val="0"/>
        <cfvo type="num" val="0.7"/>
        <cfvo type="num" val="0.9"/>
      </iconSet>
    </cfRule>
    <cfRule type="cellIs" dxfId="32" priority="42" stopIfTrue="1" operator="greaterThan">
      <formula>0.9</formula>
    </cfRule>
    <cfRule type="cellIs" dxfId="31" priority="43" stopIfTrue="1" operator="between">
      <formula>0.7</formula>
      <formula>0.89</formula>
    </cfRule>
    <cfRule type="cellIs" dxfId="30" priority="44" stopIfTrue="1" operator="between">
      <formula>0</formula>
      <formula>0.69</formula>
    </cfRule>
  </conditionalFormatting>
  <conditionalFormatting sqref="Z37">
    <cfRule type="iconSet" priority="37">
      <iconSet iconSet="3TrafficLights2">
        <cfvo type="percent" val="0"/>
        <cfvo type="num" val="0.7"/>
        <cfvo type="num" val="0.9"/>
      </iconSet>
    </cfRule>
    <cfRule type="cellIs" dxfId="29" priority="38" stopIfTrue="1" operator="greaterThan">
      <formula>0.9</formula>
    </cfRule>
    <cfRule type="cellIs" dxfId="28" priority="39" stopIfTrue="1" operator="between">
      <formula>0.7</formula>
      <formula>0.89</formula>
    </cfRule>
    <cfRule type="cellIs" dxfId="27" priority="40" stopIfTrue="1" operator="between">
      <formula>0</formula>
      <formula>0.69</formula>
    </cfRule>
  </conditionalFormatting>
  <conditionalFormatting sqref="Z38">
    <cfRule type="iconSet" priority="33">
      <iconSet iconSet="3TrafficLights2">
        <cfvo type="percent" val="0"/>
        <cfvo type="num" val="0.7"/>
        <cfvo type="num" val="0.9"/>
      </iconSet>
    </cfRule>
    <cfRule type="cellIs" dxfId="26" priority="34" stopIfTrue="1" operator="greaterThan">
      <formula>0.9</formula>
    </cfRule>
    <cfRule type="cellIs" dxfId="25" priority="35" stopIfTrue="1" operator="between">
      <formula>0.7</formula>
      <formula>0.89</formula>
    </cfRule>
    <cfRule type="cellIs" dxfId="24" priority="36" stopIfTrue="1" operator="between">
      <formula>0</formula>
      <formula>0.69</formula>
    </cfRule>
  </conditionalFormatting>
  <conditionalFormatting sqref="Z39">
    <cfRule type="iconSet" priority="29">
      <iconSet iconSet="3TrafficLights2">
        <cfvo type="percent" val="0"/>
        <cfvo type="num" val="0.7"/>
        <cfvo type="num" val="0.9"/>
      </iconSet>
    </cfRule>
    <cfRule type="cellIs" dxfId="23" priority="30" stopIfTrue="1" operator="greaterThan">
      <formula>0.9</formula>
    </cfRule>
    <cfRule type="cellIs" dxfId="22" priority="31" stopIfTrue="1" operator="between">
      <formula>0.7</formula>
      <formula>0.89</formula>
    </cfRule>
    <cfRule type="cellIs" dxfId="21" priority="32" stopIfTrue="1" operator="between">
      <formula>0</formula>
      <formula>0.69</formula>
    </cfRule>
  </conditionalFormatting>
  <conditionalFormatting sqref="Z29:Z30">
    <cfRule type="iconSet" priority="153">
      <iconSet iconSet="3TrafficLights2">
        <cfvo type="percent" val="0"/>
        <cfvo type="num" val="0.7"/>
        <cfvo type="num" val="0.9"/>
      </iconSet>
    </cfRule>
    <cfRule type="cellIs" dxfId="20" priority="154" stopIfTrue="1" operator="greaterThan">
      <formula>0.9</formula>
    </cfRule>
    <cfRule type="cellIs" dxfId="19" priority="155" stopIfTrue="1" operator="between">
      <formula>0.7</formula>
      <formula>0.89</formula>
    </cfRule>
    <cfRule type="cellIs" dxfId="18" priority="156" stopIfTrue="1" operator="between">
      <formula>0</formula>
      <formula>0.69</formula>
    </cfRule>
  </conditionalFormatting>
  <conditionalFormatting sqref="Z14">
    <cfRule type="iconSet" priority="25">
      <iconSet iconSet="3TrafficLights2">
        <cfvo type="percent" val="0"/>
        <cfvo type="num" val="0.7"/>
        <cfvo type="num" val="0.9"/>
      </iconSet>
    </cfRule>
    <cfRule type="cellIs" dxfId="17" priority="26" stopIfTrue="1" operator="greaterThan">
      <formula>0.9</formula>
    </cfRule>
    <cfRule type="cellIs" dxfId="16" priority="27" stopIfTrue="1" operator="between">
      <formula>0.7</formula>
      <formula>0.89</formula>
    </cfRule>
    <cfRule type="cellIs" dxfId="15" priority="28" stopIfTrue="1" operator="between">
      <formula>0</formula>
      <formula>0.69</formula>
    </cfRule>
  </conditionalFormatting>
  <conditionalFormatting sqref="Z15">
    <cfRule type="iconSet" priority="21">
      <iconSet iconSet="3TrafficLights2">
        <cfvo type="percent" val="0"/>
        <cfvo type="num" val="0.7"/>
        <cfvo type="num" val="0.9"/>
      </iconSet>
    </cfRule>
    <cfRule type="cellIs" dxfId="14" priority="22" stopIfTrue="1" operator="greaterThan">
      <formula>0.9</formula>
    </cfRule>
    <cfRule type="cellIs" dxfId="13" priority="23" stopIfTrue="1" operator="between">
      <formula>0.7</formula>
      <formula>0.89</formula>
    </cfRule>
    <cfRule type="cellIs" dxfId="12" priority="24" stopIfTrue="1" operator="between">
      <formula>0</formula>
      <formula>0.69</formula>
    </cfRule>
  </conditionalFormatting>
  <conditionalFormatting sqref="Z17">
    <cfRule type="iconSet" priority="17">
      <iconSet iconSet="3TrafficLights2">
        <cfvo type="percent" val="0"/>
        <cfvo type="num" val="0.7"/>
        <cfvo type="num" val="0.9"/>
      </iconSet>
    </cfRule>
    <cfRule type="cellIs" dxfId="11" priority="18" stopIfTrue="1" operator="greaterThan">
      <formula>0.9</formula>
    </cfRule>
    <cfRule type="cellIs" dxfId="10" priority="19" stopIfTrue="1" operator="between">
      <formula>0.7</formula>
      <formula>0.89</formula>
    </cfRule>
    <cfRule type="cellIs" dxfId="9" priority="20" stopIfTrue="1" operator="between">
      <formula>0</formula>
      <formula>0.69</formula>
    </cfRule>
  </conditionalFormatting>
  <conditionalFormatting sqref="Z18">
    <cfRule type="iconSet" priority="13">
      <iconSet iconSet="3TrafficLights2">
        <cfvo type="percent" val="0"/>
        <cfvo type="num" val="0.7"/>
        <cfvo type="num" val="0.9"/>
      </iconSet>
    </cfRule>
    <cfRule type="cellIs" dxfId="8" priority="14" stopIfTrue="1" operator="greaterThan">
      <formula>0.9</formula>
    </cfRule>
    <cfRule type="cellIs" dxfId="7" priority="15" stopIfTrue="1" operator="between">
      <formula>0.7</formula>
      <formula>0.89</formula>
    </cfRule>
    <cfRule type="cellIs" dxfId="6" priority="16" stopIfTrue="1" operator="between">
      <formula>0</formula>
      <formula>0.69</formula>
    </cfRule>
  </conditionalFormatting>
  <conditionalFormatting sqref="Z33">
    <cfRule type="iconSet" priority="9">
      <iconSet iconSet="3TrafficLights2">
        <cfvo type="percent" val="0"/>
        <cfvo type="num" val="0.7"/>
        <cfvo type="num" val="0.9"/>
      </iconSet>
    </cfRule>
    <cfRule type="cellIs" dxfId="5" priority="10" stopIfTrue="1" operator="greaterThan">
      <formula>0.9</formula>
    </cfRule>
    <cfRule type="cellIs" dxfId="4" priority="11" stopIfTrue="1" operator="between">
      <formula>0.7</formula>
      <formula>0.89</formula>
    </cfRule>
    <cfRule type="cellIs" dxfId="3" priority="12" stopIfTrue="1" operator="between">
      <formula>0</formula>
      <formula>0.69</formula>
    </cfRule>
  </conditionalFormatting>
  <conditionalFormatting sqref="Z20:Z22">
    <cfRule type="iconSet" priority="5">
      <iconSet iconSet="3TrafficLights2">
        <cfvo type="percent" val="0"/>
        <cfvo type="num" val="0.7"/>
        <cfvo type="num" val="0.9"/>
      </iconSet>
    </cfRule>
    <cfRule type="cellIs" dxfId="2" priority="6" stopIfTrue="1" operator="greaterThan">
      <formula>0.9</formula>
    </cfRule>
    <cfRule type="cellIs" dxfId="1" priority="7" stopIfTrue="1" operator="between">
      <formula>0.7</formula>
      <formula>0.89</formula>
    </cfRule>
    <cfRule type="cellIs" dxfId="0" priority="8" stopIfTrue="1" operator="between">
      <formula>0</formula>
      <formula>0.69</formula>
    </cfRule>
  </conditionalFormatting>
  <dataValidations count="1">
    <dataValidation type="list" allowBlank="1" showInputMessage="1" showErrorMessage="1" sqref="C41">
      <formula1>version_poa</formula1>
    </dataValidation>
  </dataValidations>
  <pageMargins left="0.39370078740157483" right="0.39370078740157483" top="0.39370078740157483" bottom="0.39370078740157483" header="0.31496062992125984" footer="0.19685039370078741"/>
  <pageSetup scale="40" orientation="landscape" r:id="rId1"/>
  <headerFooter>
    <oddFooter>&amp;L&amp;D&amp;C&amp;F&amp;R&amp;N</oddFooter>
  </headerFooter>
  <colBreaks count="1" manualBreakCount="1">
    <brk id="11" max="4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9"/>
  <sheetViews>
    <sheetView workbookViewId="0">
      <selection activeCell="B14" sqref="B14"/>
    </sheetView>
  </sheetViews>
  <sheetFormatPr baseColWidth="10" defaultRowHeight="15" x14ac:dyDescent="0.25"/>
  <cols>
    <col min="2" max="2" width="41.7109375" customWidth="1"/>
    <col min="4" max="4" width="40.7109375" customWidth="1"/>
    <col min="5" max="5" width="7.140625" customWidth="1"/>
    <col min="6" max="6" width="42.42578125" customWidth="1"/>
  </cols>
  <sheetData>
    <row r="3" spans="2:6" x14ac:dyDescent="0.25">
      <c r="B3" s="108" t="s">
        <v>128</v>
      </c>
      <c r="D3" s="108" t="s">
        <v>129</v>
      </c>
      <c r="F3" s="108" t="s">
        <v>214</v>
      </c>
    </row>
    <row r="4" spans="2:6" x14ac:dyDescent="0.25">
      <c r="B4" t="s">
        <v>130</v>
      </c>
      <c r="D4" t="s">
        <v>132</v>
      </c>
      <c r="F4" t="s">
        <v>137</v>
      </c>
    </row>
    <row r="5" spans="2:6" x14ac:dyDescent="0.25">
      <c r="B5" t="s">
        <v>131</v>
      </c>
      <c r="D5" t="s">
        <v>133</v>
      </c>
      <c r="F5" t="s">
        <v>138</v>
      </c>
    </row>
    <row r="6" spans="2:6" x14ac:dyDescent="0.25">
      <c r="B6" t="s">
        <v>141</v>
      </c>
      <c r="D6" t="s">
        <v>134</v>
      </c>
      <c r="F6" t="s">
        <v>140</v>
      </c>
    </row>
    <row r="7" spans="2:6" x14ac:dyDescent="0.25">
      <c r="B7" t="s">
        <v>135</v>
      </c>
      <c r="D7" t="s">
        <v>143</v>
      </c>
      <c r="F7" t="s">
        <v>139</v>
      </c>
    </row>
    <row r="8" spans="2:6" x14ac:dyDescent="0.25">
      <c r="B8" t="s">
        <v>136</v>
      </c>
      <c r="D8" t="s">
        <v>144</v>
      </c>
    </row>
    <row r="9" spans="2:6" x14ac:dyDescent="0.25">
      <c r="B9"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8"/>
  <sheetViews>
    <sheetView topLeftCell="A16" zoomScale="70" zoomScaleNormal="70" workbookViewId="0">
      <selection activeCell="K55" sqref="K55"/>
    </sheetView>
  </sheetViews>
  <sheetFormatPr baseColWidth="10" defaultRowHeight="15" x14ac:dyDescent="0.25"/>
  <cols>
    <col min="8" max="8" width="15" customWidth="1"/>
    <col min="24" max="25" width="49.42578125" customWidth="1"/>
    <col min="26" max="26" width="223.42578125" style="54" bestFit="1" customWidth="1"/>
  </cols>
  <sheetData>
    <row r="1" spans="2:26" x14ac:dyDescent="0.25">
      <c r="Z1" s="54" t="s">
        <v>190</v>
      </c>
    </row>
    <row r="2" spans="2:26" ht="15.75" x14ac:dyDescent="0.25">
      <c r="B2" t="s">
        <v>148</v>
      </c>
      <c r="H2" s="52" t="s">
        <v>51</v>
      </c>
      <c r="I2" s="385" t="s">
        <v>99</v>
      </c>
      <c r="J2" s="386"/>
      <c r="K2" s="1"/>
      <c r="L2" s="385" t="s">
        <v>101</v>
      </c>
      <c r="M2" s="387"/>
      <c r="N2" s="386"/>
      <c r="X2" s="213" t="s">
        <v>59</v>
      </c>
      <c r="Y2" s="388" t="s">
        <v>176</v>
      </c>
      <c r="Z2" s="53" t="s">
        <v>150</v>
      </c>
    </row>
    <row r="3" spans="2:26" x14ac:dyDescent="0.25">
      <c r="B3" t="s">
        <v>186</v>
      </c>
      <c r="H3" t="s">
        <v>187</v>
      </c>
      <c r="L3" t="s">
        <v>189</v>
      </c>
      <c r="X3" s="213"/>
      <c r="Y3" s="389"/>
      <c r="Z3" s="53" t="s">
        <v>151</v>
      </c>
    </row>
    <row r="4" spans="2:26" ht="15.75" x14ac:dyDescent="0.25">
      <c r="B4" t="s">
        <v>2</v>
      </c>
      <c r="H4" t="s">
        <v>52</v>
      </c>
      <c r="I4" s="1" t="s">
        <v>96</v>
      </c>
      <c r="J4" s="1"/>
      <c r="L4" t="s">
        <v>26</v>
      </c>
      <c r="M4" s="1"/>
      <c r="N4" s="1"/>
      <c r="X4" s="213"/>
      <c r="Y4" s="389"/>
      <c r="Z4" s="53" t="s">
        <v>152</v>
      </c>
    </row>
    <row r="5" spans="2:26" ht="15.75" x14ac:dyDescent="0.25">
      <c r="B5" t="s">
        <v>109</v>
      </c>
      <c r="H5" t="s">
        <v>53</v>
      </c>
      <c r="I5" s="1" t="s">
        <v>95</v>
      </c>
      <c r="J5" s="1"/>
      <c r="L5" t="s">
        <v>27</v>
      </c>
      <c r="M5" s="1"/>
      <c r="N5" s="1"/>
      <c r="X5" s="213"/>
      <c r="Y5" s="389"/>
      <c r="Z5" s="53" t="s">
        <v>153</v>
      </c>
    </row>
    <row r="6" spans="2:26" ht="15.75" x14ac:dyDescent="0.25">
      <c r="B6" t="s">
        <v>79</v>
      </c>
      <c r="H6" t="s">
        <v>54</v>
      </c>
      <c r="I6" s="1" t="s">
        <v>94</v>
      </c>
      <c r="J6" s="1"/>
      <c r="L6" t="s">
        <v>28</v>
      </c>
      <c r="M6" s="1"/>
      <c r="N6" s="1"/>
      <c r="X6" s="213"/>
      <c r="Y6" s="390"/>
      <c r="Z6" s="53" t="s">
        <v>154</v>
      </c>
    </row>
    <row r="7" spans="2:26" ht="15.75" x14ac:dyDescent="0.25">
      <c r="B7" t="s">
        <v>83</v>
      </c>
      <c r="H7" t="s">
        <v>55</v>
      </c>
      <c r="I7" s="1" t="s">
        <v>98</v>
      </c>
      <c r="J7" s="1"/>
      <c r="L7" t="s">
        <v>29</v>
      </c>
      <c r="M7" s="1"/>
      <c r="N7" s="1"/>
      <c r="Z7" s="54" t="s">
        <v>190</v>
      </c>
    </row>
    <row r="8" spans="2:26" ht="15.75" x14ac:dyDescent="0.25">
      <c r="B8" t="s">
        <v>93</v>
      </c>
      <c r="H8" t="s">
        <v>56</v>
      </c>
      <c r="I8" s="1" t="s">
        <v>97</v>
      </c>
      <c r="J8" s="1"/>
      <c r="L8" t="s">
        <v>30</v>
      </c>
      <c r="M8" s="1"/>
      <c r="N8" s="1"/>
      <c r="X8" s="391" t="s">
        <v>68</v>
      </c>
      <c r="Y8" s="392" t="s">
        <v>180</v>
      </c>
      <c r="Z8" s="55" t="s">
        <v>155</v>
      </c>
    </row>
    <row r="9" spans="2:26" ht="15.75" x14ac:dyDescent="0.25">
      <c r="H9" s="5" t="s">
        <v>100</v>
      </c>
      <c r="I9" s="1"/>
      <c r="J9" s="1"/>
      <c r="K9" s="1"/>
      <c r="L9" s="1"/>
      <c r="M9" s="1"/>
      <c r="N9" s="1"/>
      <c r="X9" s="391"/>
      <c r="Y9" s="393"/>
      <c r="Z9" s="55" t="s">
        <v>156</v>
      </c>
    </row>
    <row r="10" spans="2:26" ht="15.75" x14ac:dyDescent="0.25">
      <c r="H10" s="1" t="s">
        <v>150</v>
      </c>
      <c r="I10" s="1"/>
      <c r="J10" s="1"/>
      <c r="K10" s="1"/>
      <c r="L10" s="52" t="s">
        <v>33</v>
      </c>
      <c r="M10" s="72"/>
      <c r="N10" s="71"/>
      <c r="X10" s="391"/>
      <c r="Y10" s="394"/>
      <c r="Z10" s="55" t="s">
        <v>157</v>
      </c>
    </row>
    <row r="11" spans="2:26" ht="15.75" x14ac:dyDescent="0.25">
      <c r="H11" s="1" t="s">
        <v>151</v>
      </c>
      <c r="I11" s="1"/>
      <c r="J11" s="1"/>
      <c r="K11" s="1"/>
      <c r="L11" s="1" t="s">
        <v>34</v>
      </c>
      <c r="M11" s="1"/>
      <c r="N11" s="1"/>
      <c r="Z11" s="54" t="s">
        <v>190</v>
      </c>
    </row>
    <row r="12" spans="2:26" ht="15.75" x14ac:dyDescent="0.25">
      <c r="B12" s="385" t="s">
        <v>33</v>
      </c>
      <c r="C12" s="387"/>
      <c r="D12" s="386"/>
      <c r="H12" s="1" t="s">
        <v>152</v>
      </c>
      <c r="I12" s="1"/>
      <c r="J12" s="1"/>
      <c r="K12" s="1"/>
      <c r="L12" s="1" t="s">
        <v>35</v>
      </c>
      <c r="M12" s="1"/>
      <c r="N12" s="1"/>
      <c r="X12" s="213" t="s">
        <v>72</v>
      </c>
      <c r="Y12" s="388" t="s">
        <v>178</v>
      </c>
      <c r="Z12" s="53" t="s">
        <v>158</v>
      </c>
    </row>
    <row r="13" spans="2:26" ht="15.75" x14ac:dyDescent="0.25">
      <c r="B13" t="s">
        <v>188</v>
      </c>
      <c r="C13" s="1"/>
      <c r="D13" s="1"/>
      <c r="H13" s="1" t="s">
        <v>153</v>
      </c>
      <c r="I13" s="1"/>
      <c r="J13" s="1"/>
      <c r="K13" s="1"/>
      <c r="L13" s="1" t="s">
        <v>36</v>
      </c>
      <c r="M13" s="1"/>
      <c r="N13" s="1"/>
      <c r="X13" s="213"/>
      <c r="Y13" s="389"/>
      <c r="Z13" s="53" t="s">
        <v>159</v>
      </c>
    </row>
    <row r="14" spans="2:26" ht="15.75" x14ac:dyDescent="0.25">
      <c r="B14" s="1" t="s">
        <v>34</v>
      </c>
      <c r="C14" s="1"/>
      <c r="D14" s="1"/>
      <c r="H14" s="1" t="s">
        <v>154</v>
      </c>
      <c r="I14" s="1"/>
      <c r="J14" s="1"/>
      <c r="K14" s="1"/>
      <c r="L14" s="1" t="s">
        <v>37</v>
      </c>
      <c r="M14" s="1"/>
      <c r="N14" s="1"/>
      <c r="X14" s="213"/>
      <c r="Y14" s="389"/>
      <c r="Z14" s="53" t="s">
        <v>160</v>
      </c>
    </row>
    <row r="15" spans="2:26" ht="15.75" x14ac:dyDescent="0.25">
      <c r="B15" s="1" t="s">
        <v>35</v>
      </c>
      <c r="C15" s="1"/>
      <c r="D15" s="1"/>
      <c r="H15" s="1" t="s">
        <v>162</v>
      </c>
      <c r="I15" s="1"/>
      <c r="J15" s="1"/>
      <c r="K15" s="1"/>
      <c r="L15" s="1" t="s">
        <v>38</v>
      </c>
      <c r="M15" s="1"/>
      <c r="N15" s="1"/>
      <c r="X15" s="213"/>
      <c r="Y15" s="389"/>
      <c r="Z15" s="53" t="s">
        <v>161</v>
      </c>
    </row>
    <row r="16" spans="2:26" ht="15.75" x14ac:dyDescent="0.25">
      <c r="B16" s="1" t="s">
        <v>36</v>
      </c>
      <c r="C16" s="1"/>
      <c r="D16" s="1"/>
      <c r="H16" s="1" t="s">
        <v>164</v>
      </c>
      <c r="I16" s="1"/>
      <c r="J16" s="1"/>
      <c r="K16" s="1"/>
      <c r="L16" s="1" t="s">
        <v>39</v>
      </c>
      <c r="M16" s="1"/>
      <c r="N16" s="1"/>
      <c r="X16" s="213"/>
      <c r="Y16" s="389"/>
      <c r="Z16" s="53" t="s">
        <v>163</v>
      </c>
    </row>
    <row r="17" spans="2:26" ht="15.75" x14ac:dyDescent="0.25">
      <c r="B17" s="1" t="s">
        <v>37</v>
      </c>
      <c r="C17" s="1"/>
      <c r="D17" s="1"/>
      <c r="H17" s="1" t="s">
        <v>155</v>
      </c>
      <c r="I17" s="1"/>
      <c r="J17" s="1"/>
      <c r="K17" s="1"/>
      <c r="L17" s="1" t="s">
        <v>40</v>
      </c>
      <c r="M17" s="1"/>
      <c r="N17" s="1"/>
      <c r="X17" s="213"/>
      <c r="Y17" s="390"/>
      <c r="Z17" s="53" t="s">
        <v>165</v>
      </c>
    </row>
    <row r="18" spans="2:26" ht="15.75" x14ac:dyDescent="0.25">
      <c r="B18" s="1" t="s">
        <v>38</v>
      </c>
      <c r="C18" s="1"/>
      <c r="D18" s="1"/>
      <c r="H18" s="1"/>
      <c r="I18" s="1"/>
      <c r="J18" s="1"/>
      <c r="K18" s="1"/>
      <c r="L18" s="1"/>
      <c r="M18" s="1"/>
      <c r="N18" s="1"/>
      <c r="Z18" s="54" t="s">
        <v>190</v>
      </c>
    </row>
    <row r="19" spans="2:26" ht="15.75" x14ac:dyDescent="0.25">
      <c r="B19" s="1" t="s">
        <v>39</v>
      </c>
      <c r="C19" s="1"/>
      <c r="D19" s="1"/>
      <c r="H19" s="1" t="s">
        <v>156</v>
      </c>
      <c r="I19" s="1"/>
      <c r="J19" s="1"/>
      <c r="K19" s="1"/>
      <c r="L19" s="1" t="s">
        <v>41</v>
      </c>
      <c r="M19" s="1"/>
      <c r="N19" s="1"/>
      <c r="X19" s="213" t="s">
        <v>65</v>
      </c>
      <c r="Y19" s="388" t="s">
        <v>179</v>
      </c>
      <c r="Z19" s="53" t="s">
        <v>149</v>
      </c>
    </row>
    <row r="20" spans="2:26" ht="15.75" x14ac:dyDescent="0.25">
      <c r="B20" s="1" t="s">
        <v>40</v>
      </c>
      <c r="C20" s="1"/>
      <c r="D20" s="1"/>
      <c r="H20" s="1" t="s">
        <v>157</v>
      </c>
      <c r="I20" s="1"/>
      <c r="J20" s="1"/>
      <c r="K20" s="1"/>
      <c r="L20" s="1" t="s">
        <v>42</v>
      </c>
      <c r="M20" s="1"/>
      <c r="N20" s="1"/>
      <c r="X20" s="213"/>
      <c r="Y20" s="389"/>
      <c r="Z20" s="53" t="s">
        <v>166</v>
      </c>
    </row>
    <row r="21" spans="2:26" ht="15.75" x14ac:dyDescent="0.25">
      <c r="B21" s="1" t="s">
        <v>41</v>
      </c>
      <c r="C21" s="1"/>
      <c r="D21" s="1"/>
      <c r="H21" s="1" t="s">
        <v>158</v>
      </c>
      <c r="I21" s="1"/>
      <c r="J21" s="1"/>
      <c r="K21" s="1"/>
      <c r="L21" s="1" t="s">
        <v>43</v>
      </c>
      <c r="M21" s="1"/>
      <c r="N21" s="1"/>
      <c r="X21" s="213"/>
      <c r="Y21" s="389"/>
      <c r="Z21" s="53" t="s">
        <v>167</v>
      </c>
    </row>
    <row r="22" spans="2:26" ht="15.75" x14ac:dyDescent="0.25">
      <c r="B22" s="1" t="s">
        <v>42</v>
      </c>
      <c r="C22" s="1"/>
      <c r="D22" s="1"/>
      <c r="H22" s="1" t="s">
        <v>159</v>
      </c>
      <c r="I22" s="1"/>
      <c r="J22" s="1"/>
      <c r="K22" s="1"/>
      <c r="L22" s="1" t="s">
        <v>44</v>
      </c>
      <c r="M22" s="1"/>
      <c r="N22" s="1"/>
      <c r="X22" s="213"/>
      <c r="Y22" s="389"/>
      <c r="Z22" s="53" t="s">
        <v>162</v>
      </c>
    </row>
    <row r="23" spans="2:26" ht="15.75" x14ac:dyDescent="0.25">
      <c r="B23" s="1" t="s">
        <v>43</v>
      </c>
      <c r="C23" s="1"/>
      <c r="D23" s="1"/>
      <c r="H23" s="1" t="s">
        <v>160</v>
      </c>
      <c r="I23" s="1"/>
      <c r="J23" s="1"/>
      <c r="K23" s="1"/>
      <c r="L23" s="1" t="s">
        <v>45</v>
      </c>
      <c r="M23" s="1"/>
      <c r="N23" s="1"/>
      <c r="X23" s="213"/>
      <c r="Y23" s="389"/>
      <c r="Z23" s="53" t="s">
        <v>164</v>
      </c>
    </row>
    <row r="24" spans="2:26" ht="15.75" x14ac:dyDescent="0.25">
      <c r="B24" s="1" t="s">
        <v>44</v>
      </c>
      <c r="C24" s="1"/>
      <c r="D24" s="1"/>
      <c r="H24" s="1" t="s">
        <v>161</v>
      </c>
      <c r="I24" s="1"/>
      <c r="J24" s="1"/>
      <c r="K24" s="1"/>
      <c r="L24" s="1" t="s">
        <v>46</v>
      </c>
      <c r="M24" s="1"/>
      <c r="N24" s="1"/>
      <c r="X24" s="213"/>
      <c r="Y24" s="390"/>
      <c r="Z24" s="53" t="s">
        <v>168</v>
      </c>
    </row>
    <row r="25" spans="2:26" ht="15.75" x14ac:dyDescent="0.25">
      <c r="B25" s="1" t="s">
        <v>45</v>
      </c>
      <c r="C25" s="1"/>
      <c r="D25" s="1"/>
      <c r="H25" s="1" t="s">
        <v>163</v>
      </c>
      <c r="I25" s="1"/>
      <c r="J25" s="1"/>
      <c r="K25" s="1"/>
      <c r="L25" s="1" t="s">
        <v>47</v>
      </c>
      <c r="M25" s="1"/>
      <c r="N25" s="1"/>
      <c r="Z25" s="54" t="s">
        <v>190</v>
      </c>
    </row>
    <row r="26" spans="2:26" ht="15.75" x14ac:dyDescent="0.25">
      <c r="B26" s="1" t="s">
        <v>46</v>
      </c>
      <c r="C26" s="1"/>
      <c r="D26" s="1"/>
      <c r="H26" s="1" t="s">
        <v>165</v>
      </c>
      <c r="I26" s="1"/>
      <c r="J26" s="1"/>
      <c r="K26" s="1"/>
      <c r="L26" s="1" t="s">
        <v>48</v>
      </c>
      <c r="M26" s="1"/>
      <c r="N26" s="1"/>
      <c r="X26" s="213" t="s">
        <v>85</v>
      </c>
      <c r="Y26" s="388" t="s">
        <v>177</v>
      </c>
      <c r="Z26" s="53" t="s">
        <v>169</v>
      </c>
    </row>
    <row r="27" spans="2:26" ht="15.75" x14ac:dyDescent="0.25">
      <c r="B27" s="1" t="s">
        <v>47</v>
      </c>
      <c r="C27" s="1"/>
      <c r="D27" s="1"/>
      <c r="H27" s="1" t="s">
        <v>166</v>
      </c>
      <c r="I27" s="1"/>
      <c r="J27" s="1"/>
      <c r="K27" s="1"/>
      <c r="L27" s="1" t="s">
        <v>49</v>
      </c>
      <c r="M27" s="1"/>
      <c r="N27" s="1"/>
      <c r="X27" s="213"/>
      <c r="Y27" s="389"/>
      <c r="Z27" s="53" t="s">
        <v>170</v>
      </c>
    </row>
    <row r="28" spans="2:26" ht="15.75" x14ac:dyDescent="0.25">
      <c r="B28" s="1" t="s">
        <v>48</v>
      </c>
      <c r="C28" s="1"/>
      <c r="D28" s="1"/>
      <c r="H28" s="1" t="s">
        <v>167</v>
      </c>
      <c r="I28" s="1"/>
      <c r="J28" s="1"/>
      <c r="K28" s="1"/>
      <c r="L28" s="1" t="s">
        <v>50</v>
      </c>
      <c r="M28" s="1"/>
      <c r="N28" s="1"/>
      <c r="X28" s="213"/>
      <c r="Y28" s="389"/>
      <c r="Z28" s="53" t="s">
        <v>171</v>
      </c>
    </row>
    <row r="29" spans="2:26" ht="15.75" x14ac:dyDescent="0.25">
      <c r="B29" s="1" t="s">
        <v>49</v>
      </c>
      <c r="C29" s="1"/>
      <c r="D29" s="1"/>
      <c r="H29" s="1" t="s">
        <v>168</v>
      </c>
      <c r="I29" s="1"/>
      <c r="J29" s="1"/>
      <c r="K29" s="1"/>
      <c r="L29" s="1"/>
      <c r="M29" s="1"/>
      <c r="N29" s="1"/>
      <c r="X29" s="213"/>
      <c r="Y29" s="389"/>
      <c r="Z29" s="53" t="s">
        <v>172</v>
      </c>
    </row>
    <row r="30" spans="2:26" ht="15.75" x14ac:dyDescent="0.25">
      <c r="B30" s="1" t="s">
        <v>50</v>
      </c>
      <c r="H30" s="1" t="s">
        <v>149</v>
      </c>
      <c r="I30" s="1"/>
      <c r="J30" s="1"/>
      <c r="K30" s="1"/>
      <c r="L30" s="1"/>
      <c r="M30" s="1"/>
      <c r="N30" s="1"/>
      <c r="X30" s="213"/>
      <c r="Y30" s="389"/>
      <c r="Z30" s="53" t="s">
        <v>173</v>
      </c>
    </row>
    <row r="31" spans="2:26" ht="15.75" x14ac:dyDescent="0.25">
      <c r="H31" s="1" t="s">
        <v>169</v>
      </c>
      <c r="I31" s="1"/>
      <c r="J31" s="1"/>
      <c r="K31" s="1"/>
      <c r="L31" s="1"/>
      <c r="M31" s="1"/>
      <c r="N31" s="1"/>
      <c r="X31" s="213"/>
      <c r="Y31" s="389"/>
      <c r="Z31" s="53" t="s">
        <v>174</v>
      </c>
    </row>
    <row r="32" spans="2:26" ht="15.75" customHeight="1" x14ac:dyDescent="0.25">
      <c r="H32" s="1" t="s">
        <v>170</v>
      </c>
      <c r="I32" s="1"/>
      <c r="J32" s="1"/>
      <c r="K32" s="1"/>
      <c r="L32" s="1"/>
      <c r="M32" s="1"/>
      <c r="N32" s="1"/>
      <c r="X32" s="213"/>
      <c r="Y32" s="390"/>
      <c r="Z32" s="53" t="s">
        <v>175</v>
      </c>
    </row>
    <row r="33" spans="2:25" ht="15.75" x14ac:dyDescent="0.25">
      <c r="H33" s="1" t="s">
        <v>171</v>
      </c>
      <c r="I33" s="1"/>
      <c r="J33" s="1"/>
      <c r="K33" s="1"/>
      <c r="L33" s="1"/>
      <c r="M33" s="1"/>
      <c r="N33" s="1"/>
    </row>
    <row r="34" spans="2:25" ht="15.75" x14ac:dyDescent="0.25">
      <c r="H34" s="1" t="s">
        <v>172</v>
      </c>
      <c r="I34" s="1"/>
      <c r="J34" s="1"/>
      <c r="K34" s="1"/>
      <c r="L34" s="1"/>
      <c r="M34" s="1"/>
      <c r="N34" s="1"/>
    </row>
    <row r="35" spans="2:25" ht="15.75" x14ac:dyDescent="0.25">
      <c r="H35" s="1" t="s">
        <v>173</v>
      </c>
      <c r="I35" s="1"/>
      <c r="J35" s="1"/>
      <c r="K35" s="1"/>
      <c r="L35" s="1"/>
      <c r="M35" s="1"/>
      <c r="N35" s="1"/>
    </row>
    <row r="36" spans="2:25" ht="15.75" x14ac:dyDescent="0.25">
      <c r="H36" s="1" t="s">
        <v>174</v>
      </c>
      <c r="I36" s="1"/>
      <c r="J36" s="1"/>
      <c r="K36" s="1"/>
      <c r="L36" s="1"/>
      <c r="M36" s="1"/>
      <c r="N36" s="1"/>
    </row>
    <row r="37" spans="2:25" ht="15.75" customHeight="1" x14ac:dyDescent="0.25">
      <c r="H37" s="1" t="s">
        <v>175</v>
      </c>
      <c r="I37" s="1"/>
      <c r="J37" s="1"/>
      <c r="K37" s="1"/>
      <c r="L37" s="1"/>
      <c r="M37" s="1"/>
      <c r="N37" s="1"/>
    </row>
    <row r="38" spans="2:25" ht="15.75" x14ac:dyDescent="0.25">
      <c r="H38" s="3"/>
      <c r="I38" s="1"/>
      <c r="J38" s="1"/>
      <c r="K38" s="1"/>
      <c r="L38" s="1"/>
      <c r="M38" s="1"/>
      <c r="N38" s="1"/>
    </row>
    <row r="39" spans="2:25" ht="15.75" x14ac:dyDescent="0.25">
      <c r="H39" s="3"/>
      <c r="I39" s="1"/>
      <c r="J39" s="1"/>
      <c r="K39" s="1"/>
      <c r="L39" s="1"/>
      <c r="M39" s="1"/>
      <c r="N39" s="1"/>
      <c r="X39" t="s">
        <v>27</v>
      </c>
      <c r="Y39" s="59" t="s">
        <v>197</v>
      </c>
    </row>
    <row r="40" spans="2:25" ht="15.75" customHeight="1" x14ac:dyDescent="0.25">
      <c r="H40" s="3"/>
      <c r="I40" s="1"/>
      <c r="J40" s="1"/>
      <c r="K40" s="1"/>
      <c r="L40" s="1"/>
      <c r="M40" s="1"/>
      <c r="N40" s="1"/>
      <c r="X40" t="s">
        <v>26</v>
      </c>
      <c r="Y40" s="62" t="s">
        <v>198</v>
      </c>
    </row>
    <row r="41" spans="2:25" ht="15.75" x14ac:dyDescent="0.25">
      <c r="H41" s="3"/>
      <c r="I41" s="1"/>
      <c r="J41" s="1"/>
      <c r="K41" s="1"/>
      <c r="L41" s="1"/>
      <c r="M41" s="1"/>
      <c r="N41" s="1"/>
      <c r="X41" t="s">
        <v>29</v>
      </c>
      <c r="Y41" s="60" t="s">
        <v>199</v>
      </c>
    </row>
    <row r="42" spans="2:25" ht="15.75" x14ac:dyDescent="0.25">
      <c r="H42" s="3"/>
      <c r="I42" s="1"/>
      <c r="J42" s="1"/>
      <c r="K42" s="1"/>
      <c r="L42" s="1"/>
      <c r="M42" s="1"/>
      <c r="N42" s="1"/>
      <c r="X42" t="s">
        <v>30</v>
      </c>
      <c r="Y42" s="61" t="s">
        <v>200</v>
      </c>
    </row>
    <row r="43" spans="2:25" ht="15.75" x14ac:dyDescent="0.25">
      <c r="B43" t="s">
        <v>204</v>
      </c>
      <c r="H43" s="189" t="s">
        <v>416</v>
      </c>
      <c r="I43" s="1"/>
      <c r="J43" s="1"/>
      <c r="K43" s="1"/>
      <c r="L43" s="1"/>
      <c r="M43" s="1"/>
      <c r="N43" s="1"/>
      <c r="X43" t="s">
        <v>28</v>
      </c>
      <c r="Y43" s="59" t="s">
        <v>201</v>
      </c>
    </row>
    <row r="44" spans="2:25" ht="15.75" x14ac:dyDescent="0.25">
      <c r="B44" t="str">
        <f>+'Marco General'!C10</f>
        <v>Divulgación del Patrimonio cultural</v>
      </c>
      <c r="H44" s="189" t="s">
        <v>417</v>
      </c>
      <c r="I44" s="1"/>
      <c r="J44" s="1"/>
      <c r="K44" s="1"/>
      <c r="L44" s="1"/>
      <c r="M44" s="1"/>
      <c r="N44" s="1"/>
    </row>
    <row r="45" spans="2:25" ht="15.75" x14ac:dyDescent="0.25">
      <c r="B45" t="str">
        <f>+'Marco General'!C11</f>
        <v>Gestión de Comunicaciones</v>
      </c>
      <c r="H45" s="189" t="s">
        <v>418</v>
      </c>
    </row>
    <row r="46" spans="2:25" ht="15.75" x14ac:dyDescent="0.25">
      <c r="B46" t="str">
        <f>+'Marco General'!D10</f>
        <v>&lt;Por favor seleccione los procesos asociados a su área&gt;</v>
      </c>
      <c r="H46" s="189" t="s">
        <v>419</v>
      </c>
    </row>
    <row r="47" spans="2:25" ht="15.75" x14ac:dyDescent="0.25">
      <c r="B47" t="str">
        <f>+'Marco General'!D11</f>
        <v>&lt;Por favor seleccione los procesos asociados a su área&gt;</v>
      </c>
      <c r="H47" s="189" t="s">
        <v>420</v>
      </c>
    </row>
    <row r="48" spans="2:25" x14ac:dyDescent="0.25">
      <c r="B48" t="str">
        <f>+'Marco General'!G10</f>
        <v>&lt;Por favor seleccione los procesos asociados a su área&gt;</v>
      </c>
    </row>
    <row r="49" spans="2:26" x14ac:dyDescent="0.25">
      <c r="B49" t="str">
        <f>+'Marco General'!G11</f>
        <v>&lt;Por favor seleccione los procesos asociados a su área&gt;</v>
      </c>
    </row>
    <row r="52" spans="2:26" ht="15" customHeight="1" x14ac:dyDescent="0.25"/>
    <row r="54" spans="2:26" x14ac:dyDescent="0.25">
      <c r="Z54"/>
    </row>
    <row r="55" spans="2:26" x14ac:dyDescent="0.25">
      <c r="Z55"/>
    </row>
    <row r="56" spans="2:26" x14ac:dyDescent="0.25">
      <c r="Z56"/>
    </row>
    <row r="57" spans="2:26" x14ac:dyDescent="0.25">
      <c r="Z57"/>
    </row>
    <row r="58" spans="2:26" x14ac:dyDescent="0.25">
      <c r="Z58"/>
    </row>
  </sheetData>
  <mergeCells count="13">
    <mergeCell ref="B12:D12"/>
    <mergeCell ref="Y12:Y17"/>
    <mergeCell ref="Y19:Y24"/>
    <mergeCell ref="Y26:Y32"/>
    <mergeCell ref="X26:X32"/>
    <mergeCell ref="X12:X17"/>
    <mergeCell ref="X19:X24"/>
    <mergeCell ref="I2:J2"/>
    <mergeCell ref="L2:N2"/>
    <mergeCell ref="X2:X6"/>
    <mergeCell ref="Y2:Y6"/>
    <mergeCell ref="X8:X10"/>
    <mergeCell ref="Y8:Y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15</vt:i4>
      </vt:variant>
    </vt:vector>
  </HeadingPairs>
  <TitlesOfParts>
    <vt:vector size="21" baseType="lpstr">
      <vt:lpstr>Validac Área Obj. Estr. Proy.</vt:lpstr>
      <vt:lpstr>Marco General</vt:lpstr>
      <vt:lpstr>Act. Estrategias</vt:lpstr>
      <vt:lpstr>Act. Gestión y Seguimiento </vt:lpstr>
      <vt:lpstr>Ejemplo Actividades - Component</vt:lpstr>
      <vt:lpstr>Listas</vt:lpstr>
      <vt:lpstr>_ob1</vt:lpstr>
      <vt:lpstr>_ob2</vt:lpstr>
      <vt:lpstr>_ob3</vt:lpstr>
      <vt:lpstr>_ob4</vt:lpstr>
      <vt:lpstr>_ob5</vt:lpstr>
      <vt:lpstr>'Act. Estrategias'!Área_de_impresión</vt:lpstr>
      <vt:lpstr>'Act. Gestión y Seguimiento '!Área_de_impresión</vt:lpstr>
      <vt:lpstr>'Marco General'!Área_de_impresión</vt:lpstr>
      <vt:lpstr>areas</vt:lpstr>
      <vt:lpstr>objetivos</vt:lpstr>
      <vt:lpstr>procesos</vt:lpstr>
      <vt:lpstr>proyectos</vt:lpstr>
      <vt:lpstr>'Act. Estrategias'!Títulos_a_imprimir</vt:lpstr>
      <vt:lpstr>'Act. Gestión y Seguimiento '!Títulos_a_imprimir</vt:lpstr>
      <vt:lpstr>version_poa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Mery Ponguta Montañez</dc:creator>
  <cp:lastModifiedBy>Luz Patricia Quintanilla Parra</cp:lastModifiedBy>
  <cp:lastPrinted>2017-04-11T20:20:08Z</cp:lastPrinted>
  <dcterms:created xsi:type="dcterms:W3CDTF">2013-01-04T03:04:50Z</dcterms:created>
  <dcterms:modified xsi:type="dcterms:W3CDTF">2018-01-31T16:34:20Z</dcterms:modified>
</cp:coreProperties>
</file>