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F537" lockStructure="1"/>
  <bookViews>
    <workbookView xWindow="0" yWindow="0" windowWidth="20490" windowHeight="7230"/>
  </bookViews>
  <sheets>
    <sheet name="Asesoria Jurídica" sheetId="1" r:id="rId1"/>
    <sheet name="Hoja1" sheetId="2" state="hidden" r:id="rId2"/>
  </sheets>
  <definedNames>
    <definedName name="_xlnm.Print_Area" localSheetId="0">'Asesoria Jurídica'!$A$1:$Y$37</definedName>
  </definedNames>
  <calcPr calcId="144525"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 i="1" l="1"/>
  <c r="O19" i="1"/>
  <c r="L19" i="1"/>
  <c r="R19" i="1"/>
  <c r="U19" i="1"/>
  <c r="U18" i="1"/>
  <c r="V17" i="1"/>
  <c r="U17" i="1"/>
  <c r="R17" i="1"/>
  <c r="U22" i="1"/>
  <c r="U21" i="1"/>
  <c r="R22" i="1"/>
  <c r="R21" i="1"/>
  <c r="W16" i="1"/>
  <c r="U16" i="1"/>
  <c r="R16" i="1"/>
  <c r="L15" i="1" l="1"/>
  <c r="U15" i="1"/>
  <c r="W15" i="1"/>
  <c r="V15" i="1"/>
  <c r="R15" i="1"/>
  <c r="O15" i="1"/>
  <c r="W14" i="1"/>
  <c r="V14" i="1"/>
  <c r="U14" i="1"/>
  <c r="R14" i="1"/>
  <c r="O14" i="1"/>
  <c r="L14" i="1"/>
  <c r="K10" i="2"/>
  <c r="K13" i="2" s="1"/>
  <c r="K7" i="2"/>
  <c r="K4" i="2"/>
  <c r="K1" i="2"/>
  <c r="C4" i="2" l="1"/>
  <c r="B4" i="2"/>
  <c r="A6" i="2" l="1"/>
  <c r="W20" i="1" l="1"/>
  <c r="V20" i="1"/>
  <c r="U20" i="1"/>
  <c r="R20" i="1"/>
  <c r="R11" i="1"/>
  <c r="U11" i="1" l="1"/>
  <c r="W13" i="1" l="1"/>
  <c r="V13" i="1"/>
  <c r="U13" i="1"/>
  <c r="R13" i="1"/>
  <c r="O13" i="1"/>
  <c r="L13" i="1"/>
  <c r="W12" i="1"/>
  <c r="V12" i="1"/>
  <c r="U12" i="1"/>
  <c r="R12" i="1"/>
  <c r="W11" i="1"/>
  <c r="V11" i="1"/>
  <c r="W10" i="1"/>
  <c r="V10" i="1"/>
  <c r="U10" i="1"/>
  <c r="R10" i="1"/>
  <c r="O10" i="1"/>
  <c r="L10" i="1"/>
</calcChain>
</file>

<file path=xl/sharedStrings.xml><?xml version="1.0" encoding="utf-8"?>
<sst xmlns="http://schemas.openxmlformats.org/spreadsheetml/2006/main" count="153" uniqueCount="136">
  <si>
    <t xml:space="preserve">Nombre del Porceso </t>
  </si>
  <si>
    <t>Direccionamiento estrégico</t>
  </si>
  <si>
    <t>Código</t>
  </si>
  <si>
    <t>DE-F04</t>
  </si>
  <si>
    <t xml:space="preserve">Nombre del Formato </t>
  </si>
  <si>
    <t>PLAN OPERATIVO</t>
  </si>
  <si>
    <t>Versión</t>
  </si>
  <si>
    <t>DEPENDENCIA RESPONSABLE:</t>
  </si>
  <si>
    <t>VIGENCIA PLAN OPERATIVO:</t>
  </si>
  <si>
    <t xml:space="preserve">LINEAS ESTRATEGICAS DE TRABAJO: </t>
  </si>
  <si>
    <t>PROCESO</t>
  </si>
  <si>
    <t>COMPONENTES (Acciones)</t>
  </si>
  <si>
    <t>ACTIVIDADES</t>
  </si>
  <si>
    <t>PRODUCTO ó Resultado esperado</t>
  </si>
  <si>
    <t>METAS (físicas)</t>
  </si>
  <si>
    <t xml:space="preserve">INDICADORES </t>
  </si>
  <si>
    <t>CRONOGRAMA DE EJECUCIÓN (trimestral)</t>
  </si>
  <si>
    <t>PORCENTAJE  ACUMULADO DE CUMPLIMIENTO</t>
  </si>
  <si>
    <t xml:space="preserve">EVIDENCIAS 
</t>
  </si>
  <si>
    <t xml:space="preserve">OBSERVACIONES 
 </t>
  </si>
  <si>
    <t>Descripción</t>
  </si>
  <si>
    <t>PRIMER TRIMESTRE</t>
  </si>
  <si>
    <t>SEGUNDO TRIMESTRE</t>
  </si>
  <si>
    <t>TERCER TRIMESTRE</t>
  </si>
  <si>
    <t>CUARTO TRIMESTRE</t>
  </si>
  <si>
    <t>Prog</t>
  </si>
  <si>
    <t>Ejec</t>
  </si>
  <si>
    <t>%</t>
  </si>
  <si>
    <t>% EJEC.</t>
  </si>
  <si>
    <t xml:space="preserve">(Describa la evidencia en cumplimiento de la meta) </t>
  </si>
  <si>
    <t>(Justifique los retrasos o dificultades presentados en cumplimiento de la meta)</t>
  </si>
  <si>
    <t>TOTAL</t>
  </si>
  <si>
    <t>ELABORÓ</t>
  </si>
  <si>
    <t>REVISÓ</t>
  </si>
  <si>
    <t>APROBOÓ</t>
  </si>
  <si>
    <t>Nombre</t>
  </si>
  <si>
    <t>Nubia Zubieta - Fatima Rodriguez</t>
  </si>
  <si>
    <t>Cargo</t>
  </si>
  <si>
    <t>Profesional Universitario - Profesional Contratista</t>
  </si>
  <si>
    <t>Subdirector General</t>
  </si>
  <si>
    <t>Fecha</t>
  </si>
  <si>
    <t>ASESORIA JURIDICA</t>
  </si>
  <si>
    <t>ADQUISICION DE BIENES y SERVICIOS</t>
  </si>
  <si>
    <t>GESTION JURIDICA</t>
  </si>
  <si>
    <t>Procesos y Procedimientos</t>
  </si>
  <si>
    <t>Responsable de la Dependencia</t>
  </si>
  <si>
    <t>Responsable consolidación del informe</t>
  </si>
  <si>
    <t xml:space="preserve">Milena Rincón  - Luz Patricia Quintanilla </t>
  </si>
  <si>
    <t>Profesional SIG - Asesora Contratista Subgeneral</t>
  </si>
  <si>
    <t>MIGUEL HINCAPIE</t>
  </si>
  <si>
    <t>Manuales actualizados</t>
  </si>
  <si>
    <t>Número de actualizaciones realizadas / Número de actualizaciones programadas</t>
  </si>
  <si>
    <t>Contrato</t>
  </si>
  <si>
    <t>Sistema SECOP</t>
  </si>
  <si>
    <t>Información contractual actualizada en el sistema SECOP</t>
  </si>
  <si>
    <t xml:space="preserve">Procesos contractuales tramitados al mes / procesos contractuales programados </t>
  </si>
  <si>
    <t>Actualización de manuales en cumplimiento de la normatividad</t>
  </si>
  <si>
    <t>Publicacion SECOP</t>
  </si>
  <si>
    <t>Proceso Contratación</t>
  </si>
  <si>
    <t>Tramite a procesos contractuales</t>
  </si>
  <si>
    <t>Organización de expedientes contractuales en el archivo de gestión</t>
  </si>
  <si>
    <t>Mantener actualizados los expedientes en los archivos de la Asesoria Jurídica</t>
  </si>
  <si>
    <t>Número de expedientes actualizados  / Número de expedientes tramitados</t>
  </si>
  <si>
    <t>Bases de Datos de los procesos contractuales</t>
  </si>
  <si>
    <t>Bases de datos actualizada</t>
  </si>
  <si>
    <t xml:space="preserve">Mantener actualizada la base de datos del proceso contractual  </t>
  </si>
  <si>
    <t>Plan Anual de Adquisiciones</t>
  </si>
  <si>
    <t>Apoyo jurídico - Comité de Seguimiento al Plan Anual de Adquisiciones</t>
  </si>
  <si>
    <t>Tramite de conceptos jurídicos</t>
  </si>
  <si>
    <t>Emitir conceptos sobre los asuntos de carácter legal que ponga a su consideración el Director General y demás dependencias de la entidad.</t>
  </si>
  <si>
    <t>Conceptos jurídicos</t>
  </si>
  <si>
    <t>Número de conceptos tramitados / Número de conceptos solicitados</t>
  </si>
  <si>
    <t xml:space="preserve">Analizar y dar respuesta a la solicitud de conceptos de carácter legal que requiera la entidad dentro de los tiempos  establecidos </t>
  </si>
  <si>
    <t>Defensa Judicial</t>
  </si>
  <si>
    <t>Publicar y actualizar la información contractual en el sistema SECOP al 100%</t>
  </si>
  <si>
    <t>Número de actualizaciones de procesos contractuales registrados  en el  SECOP / Formulación del Plan Anual de Adquisiciones publicada en el SECOP</t>
  </si>
  <si>
    <t>Garantizar la eifciencia jurídica  de los procesos de contratación de la entidad</t>
  </si>
  <si>
    <t xml:space="preserve">Seguimiento a los procesos judiciales y extrajudiciales ante los despachos administrativos en los eventos en los que se requiera  </t>
  </si>
  <si>
    <t>Legalización procesos judiciales</t>
  </si>
  <si>
    <t xml:space="preserve">Dar tramite a los procesos judiciales y extrajudiciales ante los organismos judiciales y administrativos </t>
  </si>
  <si>
    <t>Número de procesos judiciales tramitados / Número de procesos judiciales de la entidad</t>
  </si>
  <si>
    <t>Tramite Jurídico para el recaudo de cartera</t>
  </si>
  <si>
    <t>cartera recaudada</t>
  </si>
  <si>
    <t>Desarrollar acciones de gestión para dar cumplimiento al Plan de acción de cartera</t>
  </si>
  <si>
    <t>Número de acciones de tipo jurídico desarrolladas / Número de acciones formuladas en el Plan de Acción de cartera</t>
  </si>
  <si>
    <t>Modificaciones tramitadas</t>
  </si>
  <si>
    <t>No. De solicitudes atendidas y tramitadas / Número de solicitudes radicadas</t>
  </si>
  <si>
    <t>Apoyar y atender los diferentes solicitudes de modificación contractual requeridas por las áreas del Instituto.</t>
  </si>
  <si>
    <t>Asesorar y revisar  los proyectos de acta de liquidación solicitdas por las áreas del Instituto.</t>
  </si>
  <si>
    <t>Actas de liquidación</t>
  </si>
  <si>
    <t>Legalizar la terminación de los contratos a través de las Actas de Liquidación</t>
  </si>
  <si>
    <t>No Actas de liquidación legalizadas / No. Actas de liquidación programadas a legalizar.</t>
  </si>
  <si>
    <t>Sustanciar y preparar proyectos de actos administrativos en desarrollo de los procesos de contratación o los requeridos con ocasión de las funciones del Instituto.</t>
  </si>
  <si>
    <t>Apoyo jurídico en el Comité de Seguimiento al PAA / Comités de Seguimiento al PAA</t>
  </si>
  <si>
    <t xml:space="preserve">Resultado
</t>
  </si>
  <si>
    <t>Asesorar a la entidad en la aplicación de la norma en  los procesos de contratación y la defensa judicial, para garantizar la protección del patrimonio y los recursos de la entidad</t>
  </si>
  <si>
    <t>Se realizo la actualizacion del Manual de Contratacion durante el mes de julio y la actualizacion del Manual de Supervisi[on e interventoria de la entidad aprobado en el mes de septiembre.</t>
  </si>
  <si>
    <t>Plan de Adquision de la entidad publicado y ajustado en Secop.</t>
  </si>
  <si>
    <t xml:space="preserve">Atender el total de solicitudes requeridas por la áreas de la entidad </t>
  </si>
  <si>
    <t>Resoluciones</t>
  </si>
  <si>
    <t>Tramitar los procesos de contratación que requiera la entidad dentro de los tiempos establecidos en el PAA 50%</t>
  </si>
  <si>
    <t>numero de actos administrativos revisados/ nùmero de actos administrativos solicitados</t>
  </si>
  <si>
    <t>Actos administrativos adoptados</t>
  </si>
  <si>
    <t>Durante la vigencia 2016 se tràmitaron la totalidad de actos adminsitrativos requeridos en los procesos de contrataciòn, asi como las necesidades radicadas por las diferentes dependencias de la entidad:  en el primer trimestre 13 actos administrativos; en el segundo trimestre 19; para el tercer trimestre 23 y finalmente para el cuarto trimestre 35, para un total de 90 actos administrativos tramitados por la Asesora Jurìdica.</t>
  </si>
  <si>
    <t>Siendo el 2016 objeto de armonizaciòn  entre el Plan de desarollo de "Bogota Humana" y el Plan de desarrollo  "Bogotà Mjor para todos" se observa que fueron programados 472 procesos para la vigencia, de los cuiales 188 corresponden a procesos nuevos, 81 de los programados que requirieron ajustes en el objeto, 101en el valor en el PAA y 10 fueron eliminados del plan.</t>
  </si>
  <si>
    <t>Número de  procedimientos y formatos actualizados en la vigencia  / Número de procedimientos y formatos que requieren actualizaciòn del listado Maestro de documentos.</t>
  </si>
  <si>
    <t>Actualización de procedimientos y formatos del proceso de Adquisiciòn de Bienes y Servicios</t>
  </si>
  <si>
    <t xml:space="preserve">Procedimientos y formatos actualizados </t>
  </si>
  <si>
    <t>La asesoria Juridica cuenta con 7 procedimientos de los cuales fueron actulizados dutante el mes de julio 5 y durante los  meses de agosto y septiembre 2,  igualmente cuenta con 38 formatos de los cuales requerian actualizaciòn 27 que fueron realizados durante la vigencia 2016.</t>
  </si>
  <si>
    <t>enero</t>
  </si>
  <si>
    <t>febrero</t>
  </si>
  <si>
    <t>marzo</t>
  </si>
  <si>
    <t>Abril</t>
  </si>
  <si>
    <t>mayo</t>
  </si>
  <si>
    <t>junio</t>
  </si>
  <si>
    <t>julio</t>
  </si>
  <si>
    <t>agosto</t>
  </si>
  <si>
    <t>Septiembre</t>
  </si>
  <si>
    <t>octubre</t>
  </si>
  <si>
    <t>Noviembre</t>
  </si>
  <si>
    <t>Diciembre</t>
  </si>
  <si>
    <t>1er</t>
  </si>
  <si>
    <t>2do</t>
  </si>
  <si>
    <t>3er</t>
  </si>
  <si>
    <t>4to</t>
  </si>
  <si>
    <t>Para la vigencia 2016, se realizaron un total de 343 procesos contractuales bajo las diferente modalidades de contrataciòn, de los cuales durante el primer trimestre se publicaron 73, durante el segundo trimestre 83, durante el tercer trimestre 90 y durante el 4 trimestre se publicaron en el secop 97 procesos contractuales indistitntamente de la modadlidad contractual.</t>
  </si>
  <si>
    <t>Duante el 2016, se encuentran debidamente organizados los expedientes ùnicos contractuales hasta la etapa de contrataciòn que le corresponde a la asesoria juridica, no obstante, se ha requerido a las diferentes Subdirecciiones que aporten la documentaciòn objeto de la ejecuciòn contractual a fin de mantener la unicidad del mismo.</t>
  </si>
  <si>
    <t>La actualizaciòn de las bases de datos de contrataciòn se actualizan diariamente, no obstante se cierra con corte a 30 de cada mes, a fin de mantener la informaciòn complentamente actualizada.</t>
  </si>
  <si>
    <t>Se realizè el acompañamiento jurìdico en Còmite. Se levantan actas a través de la Asesoria de la Subdirección General, como evidencia y resultado de las reuniones.</t>
  </si>
  <si>
    <t>Se realizaron los comites correspondientes con el area encargada de la dependiencia de la Subdirecciòn de Gestion Corporativa. Se creo el procedimiento, asì como se realizo la depuraciòn contable correspondiente. Documentos soportes en la Subdirecciòn de Gestiòn Corporativa.</t>
  </si>
  <si>
    <t>Se realizò el seguimiento a los procesos en los que se encuentra como parte el IDPC, teniendo en cuenta que para la vigencia fiscal 2016 se encuentra activo un total de 15 procesos.</t>
  </si>
  <si>
    <t xml:space="preserve">Se  atendieron en promedio 603 requerientos </t>
  </si>
  <si>
    <t>Tema prestaciones sociales plantas temporales.</t>
  </si>
  <si>
    <t>Fecha elaboración: 23 de enero 2017</t>
  </si>
  <si>
    <t>Durante el año 2016 se radicaron en total 39 solicitudes de liquidación de contratos terminados en las vigencias 2013, 2014 y 2015. Para la vigencia 2012 no se presentó ninguna solicitud de liquidación, por lo que para  todos los contratos no liquidados terminados en el 2012 ya se encuentra perdida la competencia para liquidar.
De las 39 solicitudes de liquidación radicadas en jurídica se liquidaron de mutuo acuerdo  un total de 35 contratos, arrojando un indicador de liquidación de 90% de contratos liquidados sobre el total de liquidaciones solicitadas.</t>
  </si>
  <si>
    <t>Expedientes legalizados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</si>
</sst>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_-"/>
  </numFmts>
  <fonts count="29" x14ac:knownFonts="1">
    <font>
      <sz val="11"/>
      <color theme="1"/>
      <name val="Calibri"/>
      <family val="2"/>
      <scheme val="minor"/>
    </font>
    <font>
      <sz val="10"/>
      <name val="Arial Narrow"/>
      <family val="2"/>
    </font>
    <font>
      <sz val="14"/>
      <name val="Arial"/>
      <family val="2"/>
    </font>
    <font>
      <sz val="16"/>
      <name val="Arial"/>
      <family val="2"/>
    </font>
    <font>
      <sz val="12"/>
      <name val="Arial Narrow"/>
      <family val="2"/>
    </font>
    <font>
      <sz val="16"/>
      <color theme="1"/>
      <name val="Arial"/>
      <family val="2"/>
    </font>
    <font>
      <b/>
      <sz val="10"/>
      <name val="Arial Narrow"/>
      <family val="2"/>
    </font>
    <font>
      <b/>
      <sz val="12"/>
      <name val="Arial Narrow"/>
      <family val="2"/>
    </font>
    <font>
      <b/>
      <sz val="11"/>
      <name val="Arial Narrow"/>
      <family val="2"/>
    </font>
    <font>
      <b/>
      <sz val="11"/>
      <color rgb="FFFF0000"/>
      <name val="Arial Narrow"/>
      <family val="2"/>
    </font>
    <font>
      <b/>
      <sz val="11"/>
      <name val="Arial"/>
      <family val="2"/>
    </font>
    <font>
      <b/>
      <sz val="10"/>
      <name val="Arial"/>
      <family val="2"/>
    </font>
    <font>
      <b/>
      <sz val="11"/>
      <color theme="1"/>
      <name val="Arial"/>
      <family val="2"/>
    </font>
    <font>
      <sz val="9"/>
      <color indexed="8"/>
      <name val="Arial"/>
      <family val="2"/>
    </font>
    <font>
      <sz val="11"/>
      <name val="Arial Narrow"/>
      <family val="2"/>
    </font>
    <font>
      <sz val="11"/>
      <color indexed="8"/>
      <name val="Calibri"/>
      <family val="2"/>
    </font>
    <font>
      <b/>
      <sz val="12"/>
      <color indexed="9"/>
      <name val="Arial Narrow"/>
      <family val="2"/>
    </font>
    <font>
      <vertAlign val="superscript"/>
      <sz val="12"/>
      <color indexed="8"/>
      <name val="Arial"/>
      <family val="2"/>
    </font>
    <font>
      <vertAlign val="superscript"/>
      <sz val="14"/>
      <color indexed="8"/>
      <name val="Arial"/>
      <family val="2"/>
    </font>
    <font>
      <sz val="10"/>
      <color indexed="8"/>
      <name val="Arial Narrow"/>
      <family val="2"/>
    </font>
    <font>
      <sz val="12"/>
      <color indexed="8"/>
      <name val="Arial"/>
      <family val="2"/>
    </font>
    <font>
      <sz val="12"/>
      <name val="Arial"/>
      <family val="2"/>
    </font>
    <font>
      <b/>
      <vertAlign val="superscript"/>
      <sz val="12"/>
      <color indexed="8"/>
      <name val="Arial"/>
      <family val="2"/>
    </font>
    <font>
      <sz val="11"/>
      <color indexed="8"/>
      <name val="Arial"/>
      <family val="2"/>
    </font>
    <font>
      <sz val="11"/>
      <name val="Arial"/>
      <family val="2"/>
    </font>
    <font>
      <b/>
      <sz val="12"/>
      <color theme="1"/>
      <name val="Arial Narrow"/>
      <family val="2"/>
    </font>
    <font>
      <sz val="11"/>
      <color rgb="FFFF0000"/>
      <name val="Arial"/>
      <family val="2"/>
    </font>
    <font>
      <b/>
      <sz val="11"/>
      <color theme="1"/>
      <name val="Arial Narrow"/>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rgb="FFFFFF00"/>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bottom style="hair">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124">
    <xf numFmtId="0" fontId="0" fillId="0" borderId="0" xfId="0"/>
    <xf numFmtId="0" fontId="0" fillId="0" borderId="16" xfId="0" applyBorder="1"/>
    <xf numFmtId="0" fontId="28" fillId="0" borderId="16" xfId="0" applyFont="1" applyBorder="1"/>
    <xf numFmtId="0" fontId="0" fillId="0" borderId="16" xfId="0" applyBorder="1" applyAlignment="1">
      <alignment horizontal="center" vertical="center"/>
    </xf>
    <xf numFmtId="0" fontId="1" fillId="0" borderId="1" xfId="0" applyFont="1" applyBorder="1" applyAlignment="1" applyProtection="1">
      <alignment horizontal="center"/>
    </xf>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0" xfId="0" applyFont="1" applyProtection="1"/>
    <xf numFmtId="0" fontId="5" fillId="0" borderId="1" xfId="0" applyFont="1" applyBorder="1" applyAlignment="1" applyProtection="1">
      <alignment horizontal="center" vertical="center"/>
    </xf>
    <xf numFmtId="0" fontId="6" fillId="3" borderId="0" xfId="0" applyFont="1" applyFill="1" applyBorder="1" applyAlignment="1" applyProtection="1">
      <alignment horizontal="left"/>
    </xf>
    <xf numFmtId="0" fontId="6" fillId="3" borderId="0" xfId="0" applyFont="1" applyFill="1" applyBorder="1" applyAlignment="1" applyProtection="1">
      <alignment horizontal="center"/>
    </xf>
    <xf numFmtId="0" fontId="7" fillId="3" borderId="0" xfId="0" applyFont="1" applyFill="1" applyAlignment="1" applyProtection="1"/>
    <xf numFmtId="0" fontId="7" fillId="3" borderId="0" xfId="0" applyFont="1" applyFill="1" applyAlignment="1" applyProtection="1">
      <alignment horizontal="center"/>
    </xf>
    <xf numFmtId="0" fontId="4" fillId="3" borderId="0" xfId="0" applyFont="1" applyFill="1" applyAlignment="1" applyProtection="1">
      <alignment wrapText="1"/>
    </xf>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164" fontId="12" fillId="2" borderId="1" xfId="0" applyNumberFormat="1"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23" fillId="0" borderId="1" xfId="0" applyFont="1" applyFill="1" applyBorder="1" applyAlignment="1" applyProtection="1">
      <alignment horizontal="justify" vertical="center" wrapText="1"/>
    </xf>
    <xf numFmtId="1" fontId="24" fillId="0" borderId="1" xfId="0" applyNumberFormat="1" applyFont="1" applyBorder="1" applyAlignment="1" applyProtection="1">
      <alignment vertical="center" wrapText="1"/>
    </xf>
    <xf numFmtId="9" fontId="24" fillId="0" borderId="1" xfId="1" applyFont="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9" fontId="24" fillId="3" borderId="1" xfId="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9" fontId="14" fillId="4" borderId="1" xfId="1" applyFont="1" applyFill="1" applyBorder="1" applyAlignment="1" applyProtection="1">
      <alignment horizontal="center" vertical="center" wrapText="1"/>
    </xf>
    <xf numFmtId="9" fontId="8" fillId="4" borderId="1" xfId="1" applyFont="1" applyFill="1" applyBorder="1" applyAlignment="1" applyProtection="1">
      <alignment horizontal="center" vertical="center" wrapText="1"/>
    </xf>
    <xf numFmtId="0" fontId="14" fillId="0" borderId="1" xfId="0" applyNumberFormat="1" applyFont="1" applyBorder="1" applyAlignment="1" applyProtection="1">
      <alignment horizontal="center" vertical="center" wrapText="1"/>
    </xf>
    <xf numFmtId="0" fontId="4" fillId="0" borderId="1" xfId="0" applyFont="1" applyBorder="1" applyAlignment="1" applyProtection="1">
      <alignment wrapText="1"/>
    </xf>
    <xf numFmtId="0" fontId="8" fillId="0" borderId="1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9" fontId="24" fillId="3" borderId="1" xfId="0" applyNumberFormat="1" applyFont="1" applyFill="1" applyBorder="1" applyAlignment="1" applyProtection="1">
      <alignment horizontal="center" vertical="center" wrapText="1"/>
    </xf>
    <xf numFmtId="164" fontId="14" fillId="0" borderId="1" xfId="0" applyNumberFormat="1" applyFont="1" applyBorder="1" applyAlignment="1" applyProtection="1">
      <alignment horizontal="center" vertical="center" wrapText="1"/>
    </xf>
    <xf numFmtId="0" fontId="24" fillId="0" borderId="1" xfId="0" applyFont="1" applyFill="1" applyBorder="1" applyAlignment="1" applyProtection="1">
      <alignment vertical="center" wrapText="1"/>
    </xf>
    <xf numFmtId="0" fontId="24" fillId="0" borderId="1" xfId="0" applyFont="1" applyFill="1" applyBorder="1" applyAlignment="1" applyProtection="1">
      <alignment horizontal="justify" vertical="center" wrapText="1"/>
    </xf>
    <xf numFmtId="0" fontId="4" fillId="0" borderId="0" xfId="0" applyFont="1" applyAlignment="1" applyProtection="1">
      <alignment wrapText="1"/>
    </xf>
    <xf numFmtId="0" fontId="10" fillId="0" borderId="10" xfId="0" applyFont="1" applyFill="1" applyBorder="1" applyAlignment="1" applyProtection="1">
      <alignment horizontal="center" vertical="center" wrapText="1"/>
    </xf>
    <xf numFmtId="1" fontId="26" fillId="0" borderId="1" xfId="0" applyNumberFormat="1" applyFont="1" applyBorder="1" applyAlignment="1" applyProtection="1">
      <alignment vertical="center" wrapText="1"/>
    </xf>
    <xf numFmtId="0" fontId="8" fillId="0" borderId="9"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 fontId="24" fillId="0" borderId="1" xfId="0" applyNumberFormat="1" applyFont="1" applyFill="1" applyBorder="1" applyAlignment="1" applyProtection="1">
      <alignment vertical="center" wrapText="1"/>
    </xf>
    <xf numFmtId="9" fontId="24" fillId="0" borderId="1" xfId="1" applyFont="1" applyFill="1" applyBorder="1" applyAlignment="1" applyProtection="1">
      <alignment horizontal="center" vertical="center" wrapText="1"/>
    </xf>
    <xf numFmtId="9" fontId="14" fillId="3" borderId="1" xfId="0" applyNumberFormat="1"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9" fontId="14" fillId="3" borderId="9" xfId="0" applyNumberFormat="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9" fontId="14" fillId="5" borderId="1" xfId="0" applyNumberFormat="1" applyFont="1" applyFill="1" applyBorder="1" applyAlignment="1" applyProtection="1">
      <alignment horizontal="center" vertical="center" wrapText="1"/>
    </xf>
    <xf numFmtId="22" fontId="14" fillId="0" borderId="1" xfId="0" applyNumberFormat="1" applyFont="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13" fillId="0" borderId="12" xfId="0" applyFont="1" applyFill="1" applyBorder="1" applyAlignment="1" applyProtection="1">
      <alignment horizontal="justify" vertical="center" wrapText="1"/>
    </xf>
    <xf numFmtId="1" fontId="14" fillId="0" borderId="13" xfId="0" applyNumberFormat="1" applyFont="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9" xfId="0" applyFont="1" applyFill="1" applyBorder="1" applyAlignment="1" applyProtection="1">
      <alignment vertical="center" wrapText="1"/>
    </xf>
    <xf numFmtId="0" fontId="14" fillId="0" borderId="9"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9" fontId="14" fillId="6" borderId="9" xfId="0" applyNumberFormat="1"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164" fontId="8" fillId="0" borderId="1" xfId="0" applyNumberFormat="1" applyFont="1" applyBorder="1" applyAlignment="1" applyProtection="1">
      <alignment horizontal="center" vertical="center" wrapText="1"/>
    </xf>
    <xf numFmtId="9" fontId="15" fillId="0" borderId="1" xfId="1" applyBorder="1" applyAlignment="1" applyProtection="1">
      <alignment horizontal="center" vertical="center"/>
    </xf>
    <xf numFmtId="0" fontId="4"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25" fillId="0" borderId="0" xfId="0" applyFont="1" applyAlignment="1" applyProtection="1">
      <alignment horizontal="center" vertical="center"/>
    </xf>
    <xf numFmtId="0" fontId="16" fillId="0" borderId="0" xfId="0" applyFont="1" applyProtection="1"/>
    <xf numFmtId="0" fontId="16" fillId="0" borderId="0" xfId="0" applyFont="1" applyAlignment="1" applyProtection="1">
      <alignment wrapText="1"/>
    </xf>
    <xf numFmtId="0" fontId="7" fillId="0" borderId="0" xfId="0" applyFont="1" applyBorder="1" applyAlignment="1" applyProtection="1">
      <alignment horizontal="center" vertical="center"/>
    </xf>
    <xf numFmtId="0" fontId="25" fillId="0" borderId="0" xfId="0" applyFont="1" applyAlignment="1" applyProtection="1">
      <alignment horizontal="center" vertical="center"/>
    </xf>
    <xf numFmtId="0" fontId="7" fillId="0" borderId="15" xfId="0" applyFont="1" applyBorder="1" applyAlignment="1" applyProtection="1">
      <alignment horizontal="center" vertical="center"/>
    </xf>
    <xf numFmtId="0" fontId="25" fillId="0" borderId="15" xfId="0" applyFont="1" applyBorder="1" applyAlignment="1" applyProtection="1">
      <alignment horizontal="center" vertical="center"/>
    </xf>
    <xf numFmtId="0" fontId="7" fillId="0" borderId="0" xfId="0" applyFont="1" applyAlignment="1" applyProtection="1">
      <alignment horizontal="center" vertical="center"/>
    </xf>
    <xf numFmtId="0" fontId="8" fillId="0" borderId="10" xfId="0" applyFont="1" applyFill="1" applyBorder="1" applyAlignment="1" applyProtection="1">
      <alignment vertical="center" wrapText="1"/>
    </xf>
    <xf numFmtId="0" fontId="18" fillId="2" borderId="1"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0" fontId="18" fillId="2" borderId="4" xfId="0" applyFont="1" applyFill="1" applyBorder="1" applyAlignment="1" applyProtection="1">
      <alignment horizontal="center"/>
    </xf>
    <xf numFmtId="0" fontId="21" fillId="0" borderId="1" xfId="0" applyFont="1" applyBorder="1" applyAlignment="1" applyProtection="1">
      <alignment horizontal="center"/>
    </xf>
    <xf numFmtId="0" fontId="20" fillId="0" borderId="2" xfId="0" applyFont="1" applyBorder="1" applyAlignment="1" applyProtection="1">
      <alignment horizontal="center"/>
    </xf>
    <xf numFmtId="0" fontId="20" fillId="0" borderId="3" xfId="0" applyFont="1" applyBorder="1" applyAlignment="1" applyProtection="1">
      <alignment horizontal="center"/>
    </xf>
    <xf numFmtId="0" fontId="21" fillId="0" borderId="1" xfId="0" applyFont="1" applyBorder="1" applyAlignment="1" applyProtection="1">
      <alignment horizontal="center"/>
    </xf>
    <xf numFmtId="0" fontId="20" fillId="0" borderId="4" xfId="0" applyFont="1" applyBorder="1" applyAlignment="1" applyProtection="1">
      <alignment horizontal="center"/>
    </xf>
    <xf numFmtId="0" fontId="17" fillId="0" borderId="1" xfId="0" applyFont="1" applyBorder="1" applyAlignment="1" applyProtection="1">
      <alignment horizontal="center"/>
    </xf>
    <xf numFmtId="0" fontId="22" fillId="0" borderId="1" xfId="0" applyFont="1" applyBorder="1" applyAlignment="1" applyProtection="1">
      <alignment horizontal="center"/>
    </xf>
    <xf numFmtId="0" fontId="19" fillId="0" borderId="0" xfId="0" applyFont="1" applyAlignment="1" applyProtection="1">
      <alignment horizontal="left" vertical="center"/>
    </xf>
    <xf numFmtId="0" fontId="4" fillId="0" borderId="0" xfId="0" applyFont="1" applyBorder="1" applyAlignment="1" applyProtection="1">
      <alignment horizontal="center"/>
    </xf>
    <xf numFmtId="0" fontId="4" fillId="0" borderId="0" xfId="0" applyFont="1" applyBorder="1" applyProtection="1"/>
    <xf numFmtId="0" fontId="4" fillId="6" borderId="0" xfId="0" applyFont="1" applyFill="1" applyBorder="1" applyAlignment="1" applyProtection="1">
      <alignment horizontal="center"/>
    </xf>
    <xf numFmtId="0" fontId="7" fillId="0" borderId="0" xfId="0" applyFont="1" applyBorder="1" applyProtection="1"/>
    <xf numFmtId="0" fontId="7" fillId="0" borderId="0" xfId="0" applyFont="1" applyProtection="1"/>
    <xf numFmtId="0" fontId="4" fillId="0" borderId="14" xfId="0" applyFont="1" applyBorder="1" applyProtection="1"/>
    <xf numFmtId="0" fontId="7" fillId="0" borderId="1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6" borderId="0" xfId="0" applyFont="1" applyFill="1" applyBorder="1" applyAlignment="1" applyProtection="1">
      <alignment horizontal="center" vertical="center"/>
    </xf>
    <xf numFmtId="0" fontId="4" fillId="0" borderId="0" xfId="0" applyFont="1" applyAlignment="1" applyProtection="1">
      <alignment horizontal="center"/>
    </xf>
    <xf numFmtId="0" fontId="4" fillId="6" borderId="0" xfId="0" applyFont="1" applyFill="1" applyAlignment="1" applyProtection="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33617</xdr:colOff>
      <xdr:row>0</xdr:row>
      <xdr:rowOff>114300</xdr:rowOff>
    </xdr:from>
    <xdr:to>
      <xdr:col>0</xdr:col>
      <xdr:colOff>1234889</xdr:colOff>
      <xdr:row>1</xdr:row>
      <xdr:rowOff>647700</xdr:rowOff>
    </xdr:to>
    <xdr:pic>
      <xdr:nvPicPr>
        <xdr:cNvPr id="2"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33617" y="114300"/>
          <a:ext cx="1201272" cy="1015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view="pageBreakPreview" zoomScale="85" zoomScaleNormal="69" zoomScaleSheetLayoutView="85" workbookViewId="0">
      <selection activeCell="F10" sqref="F10:H10"/>
    </sheetView>
  </sheetViews>
  <sheetFormatPr baseColWidth="10" defaultColWidth="11.42578125" defaultRowHeight="15.75" outlineLevelCol="1" x14ac:dyDescent="0.25"/>
  <cols>
    <col min="1" max="1" width="18.85546875" style="87" customWidth="1"/>
    <col min="2" max="2" width="18.7109375" style="87" customWidth="1"/>
    <col min="3" max="3" width="34.140625" style="122" customWidth="1" outlineLevel="1"/>
    <col min="4" max="4" width="16.140625" style="9" customWidth="1" outlineLevel="1"/>
    <col min="5" max="5" width="24.140625" style="9" customWidth="1" outlineLevel="1"/>
    <col min="6" max="6" width="17.28515625" style="9" customWidth="1" outlineLevel="1"/>
    <col min="7" max="7" width="10.7109375" style="9" customWidth="1" outlineLevel="1"/>
    <col min="8" max="8" width="12.85546875" style="9" hidden="1" customWidth="1" outlineLevel="1"/>
    <col min="9" max="9" width="10.7109375" style="123" customWidth="1" outlineLevel="1"/>
    <col min="10" max="10" width="9" style="115" customWidth="1" outlineLevel="1"/>
    <col min="11" max="11" width="7.7109375" style="115" customWidth="1" outlineLevel="1"/>
    <col min="12" max="12" width="7.42578125" style="115" customWidth="1" outlineLevel="1"/>
    <col min="13" max="13" width="8.42578125" style="115" customWidth="1" outlineLevel="1"/>
    <col min="14" max="14" width="8.7109375" style="115" customWidth="1" outlineLevel="1"/>
    <col min="15" max="15" width="6.42578125" style="115" customWidth="1" outlineLevel="1"/>
    <col min="16" max="16" width="8.140625" style="115" customWidth="1" outlineLevel="1"/>
    <col min="17" max="17" width="7.85546875" style="115" customWidth="1" outlineLevel="1"/>
    <col min="18" max="18" width="8.5703125" style="115" customWidth="1" outlineLevel="1"/>
    <col min="19" max="19" width="8.42578125" style="115" customWidth="1" outlineLevel="1"/>
    <col min="20" max="20" width="8.28515625" style="115" customWidth="1" outlineLevel="1"/>
    <col min="21" max="21" width="9.42578125" style="115" bestFit="1" customWidth="1" outlineLevel="1"/>
    <col min="22" max="22" width="9.85546875" style="115" customWidth="1" outlineLevel="1"/>
    <col min="23" max="23" width="10.140625" style="115" bestFit="1" customWidth="1" outlineLevel="1"/>
    <col min="24" max="24" width="44.7109375" style="115" customWidth="1" outlineLevel="1"/>
    <col min="25" max="25" width="39.7109375" style="58" customWidth="1"/>
    <col min="26" max="16384" width="11.42578125" style="9"/>
  </cols>
  <sheetData>
    <row r="1" spans="1:25" ht="38.25" customHeight="1" x14ac:dyDescent="0.25">
      <c r="A1" s="4"/>
      <c r="B1" s="5" t="s">
        <v>0</v>
      </c>
      <c r="C1" s="5"/>
      <c r="D1" s="6" t="s">
        <v>1</v>
      </c>
      <c r="E1" s="6"/>
      <c r="F1" s="6"/>
      <c r="G1" s="6"/>
      <c r="H1" s="6"/>
      <c r="I1" s="6"/>
      <c r="J1" s="6"/>
      <c r="K1" s="6"/>
      <c r="L1" s="6"/>
      <c r="M1" s="6"/>
      <c r="N1" s="6"/>
      <c r="O1" s="6"/>
      <c r="P1" s="6"/>
      <c r="Q1" s="6"/>
      <c r="R1" s="6"/>
      <c r="S1" s="6"/>
      <c r="T1" s="6"/>
      <c r="U1" s="6"/>
      <c r="V1" s="6"/>
      <c r="W1" s="6"/>
      <c r="X1" s="7" t="s">
        <v>2</v>
      </c>
      <c r="Y1" s="8" t="s">
        <v>3</v>
      </c>
    </row>
    <row r="2" spans="1:25" ht="58.5" customHeight="1" x14ac:dyDescent="0.25">
      <c r="A2" s="4"/>
      <c r="B2" s="5" t="s">
        <v>4</v>
      </c>
      <c r="C2" s="5"/>
      <c r="D2" s="10" t="s">
        <v>5</v>
      </c>
      <c r="E2" s="10"/>
      <c r="F2" s="10"/>
      <c r="G2" s="10"/>
      <c r="H2" s="10"/>
      <c r="I2" s="10"/>
      <c r="J2" s="10"/>
      <c r="K2" s="10"/>
      <c r="L2" s="10"/>
      <c r="M2" s="10"/>
      <c r="N2" s="10"/>
      <c r="O2" s="10"/>
      <c r="P2" s="10"/>
      <c r="Q2" s="10"/>
      <c r="R2" s="10"/>
      <c r="S2" s="10"/>
      <c r="T2" s="10"/>
      <c r="U2" s="10"/>
      <c r="V2" s="10"/>
      <c r="W2" s="10"/>
      <c r="X2" s="7" t="s">
        <v>6</v>
      </c>
      <c r="Y2" s="8">
        <v>2</v>
      </c>
    </row>
    <row r="3" spans="1:25" ht="27.95" customHeight="1" x14ac:dyDescent="0.25">
      <c r="A3" s="11"/>
      <c r="B3" s="11"/>
      <c r="C3" s="12"/>
      <c r="D3" s="13"/>
      <c r="E3" s="13"/>
      <c r="F3" s="13"/>
      <c r="G3" s="13"/>
      <c r="H3" s="13"/>
      <c r="I3" s="14"/>
      <c r="J3" s="13"/>
      <c r="K3" s="13"/>
      <c r="L3" s="13"/>
      <c r="M3" s="13"/>
      <c r="N3" s="13"/>
      <c r="O3" s="13"/>
      <c r="P3" s="13"/>
      <c r="Q3" s="13"/>
      <c r="R3" s="13"/>
      <c r="S3" s="13"/>
      <c r="T3" s="13"/>
      <c r="U3" s="13"/>
      <c r="V3" s="13"/>
      <c r="W3" s="13"/>
      <c r="X3" s="13"/>
      <c r="Y3" s="15"/>
    </row>
    <row r="4" spans="1:25" ht="33" x14ac:dyDescent="0.25">
      <c r="A4" s="16" t="s">
        <v>7</v>
      </c>
      <c r="B4" s="17" t="s">
        <v>41</v>
      </c>
      <c r="C4" s="17"/>
      <c r="D4" s="17"/>
      <c r="E4" s="17"/>
      <c r="F4" s="17"/>
      <c r="G4" s="17"/>
      <c r="H4" s="17"/>
      <c r="I4" s="17"/>
      <c r="J4" s="17"/>
      <c r="K4" s="17"/>
      <c r="L4" s="17"/>
      <c r="M4" s="17"/>
      <c r="N4" s="17"/>
      <c r="O4" s="17"/>
      <c r="P4" s="17"/>
      <c r="Q4" s="17"/>
      <c r="R4" s="17"/>
      <c r="S4" s="17"/>
      <c r="T4" s="18" t="s">
        <v>8</v>
      </c>
      <c r="U4" s="18"/>
      <c r="V4" s="17">
        <v>2016</v>
      </c>
      <c r="W4" s="17"/>
      <c r="X4" s="17"/>
      <c r="Y4" s="17"/>
    </row>
    <row r="5" spans="1:25" ht="66" x14ac:dyDescent="0.25">
      <c r="A5" s="16" t="s">
        <v>9</v>
      </c>
      <c r="B5" s="19" t="s">
        <v>95</v>
      </c>
      <c r="C5" s="20"/>
      <c r="D5" s="20"/>
      <c r="E5" s="20"/>
      <c r="F5" s="20"/>
      <c r="G5" s="20"/>
      <c r="H5" s="20"/>
      <c r="I5" s="20"/>
      <c r="J5" s="20"/>
      <c r="K5" s="20"/>
      <c r="L5" s="20"/>
      <c r="M5" s="20"/>
      <c r="N5" s="20"/>
      <c r="O5" s="20"/>
      <c r="P5" s="20"/>
      <c r="Q5" s="20"/>
      <c r="R5" s="20"/>
      <c r="S5" s="20"/>
      <c r="T5" s="20"/>
      <c r="U5" s="20"/>
      <c r="V5" s="20"/>
      <c r="W5" s="20"/>
      <c r="X5" s="20"/>
      <c r="Y5" s="21"/>
    </row>
    <row r="6" spans="1:25" ht="21.2" customHeight="1" x14ac:dyDescent="0.25">
      <c r="A6" s="22"/>
      <c r="B6" s="23"/>
      <c r="C6" s="23"/>
      <c r="D6" s="23"/>
      <c r="E6" s="23"/>
      <c r="F6" s="23"/>
      <c r="G6" s="23"/>
      <c r="H6" s="23"/>
      <c r="I6" s="23"/>
      <c r="J6" s="23"/>
      <c r="K6" s="23"/>
      <c r="L6" s="23"/>
      <c r="M6" s="23"/>
      <c r="N6" s="23"/>
      <c r="O6" s="23"/>
      <c r="P6" s="23"/>
      <c r="Q6" s="23"/>
      <c r="R6" s="23"/>
      <c r="S6" s="23"/>
      <c r="T6" s="23"/>
      <c r="U6" s="23"/>
      <c r="V6" s="23"/>
      <c r="W6" s="23"/>
      <c r="X6" s="23"/>
      <c r="Y6" s="23"/>
    </row>
    <row r="7" spans="1:25" ht="26.25" customHeight="1" x14ac:dyDescent="0.25">
      <c r="A7" s="24" t="s">
        <v>10</v>
      </c>
      <c r="B7" s="24" t="s">
        <v>11</v>
      </c>
      <c r="C7" s="24" t="s">
        <v>12</v>
      </c>
      <c r="D7" s="24" t="s">
        <v>13</v>
      </c>
      <c r="E7" s="25" t="s">
        <v>14</v>
      </c>
      <c r="F7" s="26" t="s">
        <v>15</v>
      </c>
      <c r="G7" s="27"/>
      <c r="H7" s="27"/>
      <c r="I7" s="28"/>
      <c r="J7" s="29" t="s">
        <v>16</v>
      </c>
      <c r="K7" s="29"/>
      <c r="L7" s="29"/>
      <c r="M7" s="29"/>
      <c r="N7" s="29"/>
      <c r="O7" s="29"/>
      <c r="P7" s="29"/>
      <c r="Q7" s="29"/>
      <c r="R7" s="29"/>
      <c r="S7" s="29"/>
      <c r="T7" s="29"/>
      <c r="U7" s="29"/>
      <c r="V7" s="24" t="s">
        <v>17</v>
      </c>
      <c r="W7" s="24"/>
      <c r="X7" s="24" t="s">
        <v>18</v>
      </c>
      <c r="Y7" s="24" t="s">
        <v>19</v>
      </c>
    </row>
    <row r="8" spans="1:25" ht="39.75" customHeight="1" x14ac:dyDescent="0.25">
      <c r="A8" s="24"/>
      <c r="B8" s="24"/>
      <c r="C8" s="24"/>
      <c r="D8" s="24"/>
      <c r="E8" s="25"/>
      <c r="F8" s="29" t="s">
        <v>20</v>
      </c>
      <c r="G8" s="29"/>
      <c r="H8" s="29"/>
      <c r="I8" s="30" t="s">
        <v>94</v>
      </c>
      <c r="J8" s="31" t="s">
        <v>21</v>
      </c>
      <c r="K8" s="31"/>
      <c r="L8" s="31"/>
      <c r="M8" s="31" t="s">
        <v>22</v>
      </c>
      <c r="N8" s="31"/>
      <c r="O8" s="31"/>
      <c r="P8" s="31" t="s">
        <v>23</v>
      </c>
      <c r="Q8" s="31"/>
      <c r="R8" s="31"/>
      <c r="S8" s="31" t="s">
        <v>24</v>
      </c>
      <c r="T8" s="31"/>
      <c r="U8" s="31"/>
      <c r="V8" s="24"/>
      <c r="W8" s="24"/>
      <c r="X8" s="24"/>
      <c r="Y8" s="24"/>
    </row>
    <row r="9" spans="1:25" ht="45" x14ac:dyDescent="0.25">
      <c r="A9" s="24"/>
      <c r="B9" s="24"/>
      <c r="C9" s="32"/>
      <c r="D9" s="30"/>
      <c r="E9" s="33"/>
      <c r="F9" s="29"/>
      <c r="G9" s="29"/>
      <c r="H9" s="29"/>
      <c r="I9" s="34"/>
      <c r="J9" s="35" t="s">
        <v>25</v>
      </c>
      <c r="K9" s="35" t="s">
        <v>26</v>
      </c>
      <c r="L9" s="35" t="s">
        <v>27</v>
      </c>
      <c r="M9" s="35" t="s">
        <v>25</v>
      </c>
      <c r="N9" s="35" t="s">
        <v>26</v>
      </c>
      <c r="O9" s="35" t="s">
        <v>27</v>
      </c>
      <c r="P9" s="35" t="s">
        <v>25</v>
      </c>
      <c r="Q9" s="35" t="s">
        <v>26</v>
      </c>
      <c r="R9" s="35" t="s">
        <v>27</v>
      </c>
      <c r="S9" s="35" t="s">
        <v>25</v>
      </c>
      <c r="T9" s="35" t="s">
        <v>26</v>
      </c>
      <c r="U9" s="35" t="s">
        <v>27</v>
      </c>
      <c r="V9" s="35" t="s">
        <v>25</v>
      </c>
      <c r="W9" s="36" t="s">
        <v>28</v>
      </c>
      <c r="X9" s="36" t="s">
        <v>29</v>
      </c>
      <c r="Y9" s="36" t="s">
        <v>30</v>
      </c>
    </row>
    <row r="10" spans="1:25" ht="191.25" customHeight="1" x14ac:dyDescent="0.25">
      <c r="A10" s="37" t="s">
        <v>42</v>
      </c>
      <c r="B10" s="38" t="s">
        <v>44</v>
      </c>
      <c r="C10" s="39" t="s">
        <v>106</v>
      </c>
      <c r="D10" s="40" t="s">
        <v>107</v>
      </c>
      <c r="E10" s="41">
        <v>1</v>
      </c>
      <c r="F10" s="42" t="s">
        <v>105</v>
      </c>
      <c r="G10" s="43"/>
      <c r="H10" s="44"/>
      <c r="I10" s="45">
        <v>1</v>
      </c>
      <c r="J10" s="46">
        <v>1</v>
      </c>
      <c r="K10" s="46">
        <v>1</v>
      </c>
      <c r="L10" s="46">
        <f>IFERROR((K10/J10),"")</f>
        <v>1</v>
      </c>
      <c r="M10" s="46">
        <v>3</v>
      </c>
      <c r="N10" s="46">
        <v>3</v>
      </c>
      <c r="O10" s="46">
        <f>IFERROR((N10/M10),"")</f>
        <v>1</v>
      </c>
      <c r="P10" s="47">
        <v>26</v>
      </c>
      <c r="Q10" s="47">
        <v>26</v>
      </c>
      <c r="R10" s="48">
        <f t="shared" ref="R10:R17" si="0">Q10/P10</f>
        <v>1</v>
      </c>
      <c r="S10" s="47">
        <v>4</v>
      </c>
      <c r="T10" s="47">
        <v>4</v>
      </c>
      <c r="U10" s="48">
        <f t="shared" ref="U10:U22" si="1">T10/S10</f>
        <v>1</v>
      </c>
      <c r="V10" s="47">
        <f t="shared" ref="V10:V15" si="2">IFERROR((J10+M10+P10+S10),"")</f>
        <v>34</v>
      </c>
      <c r="W10" s="49">
        <f t="shared" ref="W10:W15" si="3">(P10+S10)/(Q10+T10)</f>
        <v>1</v>
      </c>
      <c r="X10" s="50" t="s">
        <v>108</v>
      </c>
      <c r="Y10" s="51"/>
    </row>
    <row r="11" spans="1:25" ht="66" x14ac:dyDescent="0.25">
      <c r="A11" s="52"/>
      <c r="B11" s="53"/>
      <c r="C11" s="39" t="s">
        <v>56</v>
      </c>
      <c r="D11" s="40" t="s">
        <v>50</v>
      </c>
      <c r="E11" s="41">
        <v>1</v>
      </c>
      <c r="F11" s="42" t="s">
        <v>51</v>
      </c>
      <c r="G11" s="43"/>
      <c r="H11" s="44"/>
      <c r="I11" s="54">
        <v>1</v>
      </c>
      <c r="J11" s="46"/>
      <c r="K11" s="46"/>
      <c r="L11" s="46"/>
      <c r="M11" s="46"/>
      <c r="N11" s="46"/>
      <c r="O11" s="46"/>
      <c r="P11" s="47">
        <v>1</v>
      </c>
      <c r="Q11" s="47">
        <v>1</v>
      </c>
      <c r="R11" s="48">
        <f t="shared" si="0"/>
        <v>1</v>
      </c>
      <c r="S11" s="47">
        <v>1</v>
      </c>
      <c r="T11" s="47">
        <v>1</v>
      </c>
      <c r="U11" s="48">
        <f t="shared" si="1"/>
        <v>1</v>
      </c>
      <c r="V11" s="47">
        <f t="shared" si="2"/>
        <v>2</v>
      </c>
      <c r="W11" s="49">
        <f t="shared" si="3"/>
        <v>1</v>
      </c>
      <c r="X11" s="55" t="s">
        <v>96</v>
      </c>
      <c r="Y11" s="51"/>
    </row>
    <row r="12" spans="1:25" ht="198.75" customHeight="1" x14ac:dyDescent="0.25">
      <c r="A12" s="52"/>
      <c r="B12" s="56" t="s">
        <v>57</v>
      </c>
      <c r="C12" s="57" t="s">
        <v>53</v>
      </c>
      <c r="D12" s="40" t="s">
        <v>54</v>
      </c>
      <c r="E12" s="41" t="s">
        <v>74</v>
      </c>
      <c r="F12" s="42" t="s">
        <v>75</v>
      </c>
      <c r="G12" s="43"/>
      <c r="H12" s="44"/>
      <c r="I12" s="54">
        <v>1</v>
      </c>
      <c r="J12" s="46">
        <v>73</v>
      </c>
      <c r="K12" s="46">
        <v>73</v>
      </c>
      <c r="L12" s="46">
        <v>100</v>
      </c>
      <c r="M12" s="46">
        <v>83</v>
      </c>
      <c r="N12" s="46">
        <v>83</v>
      </c>
      <c r="O12" s="46">
        <v>100</v>
      </c>
      <c r="P12" s="47">
        <v>90</v>
      </c>
      <c r="Q12" s="47">
        <v>90</v>
      </c>
      <c r="R12" s="48">
        <f t="shared" si="0"/>
        <v>1</v>
      </c>
      <c r="S12" s="47">
        <v>97</v>
      </c>
      <c r="T12" s="47">
        <v>97</v>
      </c>
      <c r="U12" s="48">
        <f t="shared" si="1"/>
        <v>1</v>
      </c>
      <c r="V12" s="47">
        <f t="shared" si="2"/>
        <v>343</v>
      </c>
      <c r="W12" s="49">
        <f t="shared" si="3"/>
        <v>1</v>
      </c>
      <c r="X12" s="50" t="s">
        <v>125</v>
      </c>
      <c r="Y12" s="51"/>
    </row>
    <row r="13" spans="1:25" ht="157.5" x14ac:dyDescent="0.25">
      <c r="A13" s="52"/>
      <c r="B13" s="38" t="s">
        <v>58</v>
      </c>
      <c r="C13" s="39" t="s">
        <v>59</v>
      </c>
      <c r="D13" s="40" t="s">
        <v>52</v>
      </c>
      <c r="E13" s="41" t="s">
        <v>100</v>
      </c>
      <c r="F13" s="42" t="s">
        <v>55</v>
      </c>
      <c r="G13" s="43"/>
      <c r="H13" s="44"/>
      <c r="I13" s="54">
        <v>0.5</v>
      </c>
      <c r="J13" s="46"/>
      <c r="K13" s="46"/>
      <c r="L13" s="46" t="str">
        <f>IFERROR((K13/J13),"")</f>
        <v/>
      </c>
      <c r="M13" s="46"/>
      <c r="N13" s="46"/>
      <c r="O13" s="46" t="str">
        <f>IFERROR((N13/M13),"")</f>
        <v/>
      </c>
      <c r="P13" s="47">
        <v>281</v>
      </c>
      <c r="Q13" s="47">
        <v>171</v>
      </c>
      <c r="R13" s="48">
        <f t="shared" si="0"/>
        <v>0.60854092526690395</v>
      </c>
      <c r="S13" s="47">
        <v>191</v>
      </c>
      <c r="T13" s="47">
        <v>153</v>
      </c>
      <c r="U13" s="48">
        <f t="shared" si="1"/>
        <v>0.80104712041884818</v>
      </c>
      <c r="V13" s="47">
        <f t="shared" si="2"/>
        <v>472</v>
      </c>
      <c r="W13" s="49">
        <f t="shared" si="3"/>
        <v>1.4567901234567902</v>
      </c>
      <c r="X13" s="55" t="s">
        <v>97</v>
      </c>
      <c r="Y13" s="58" t="s">
        <v>104</v>
      </c>
    </row>
    <row r="14" spans="1:25" ht="115.5" x14ac:dyDescent="0.25">
      <c r="A14" s="52"/>
      <c r="B14" s="59"/>
      <c r="C14" s="39" t="s">
        <v>60</v>
      </c>
      <c r="D14" s="60" t="s">
        <v>135</v>
      </c>
      <c r="E14" s="41" t="s">
        <v>61</v>
      </c>
      <c r="F14" s="42" t="s">
        <v>62</v>
      </c>
      <c r="G14" s="43"/>
      <c r="H14" s="44"/>
      <c r="I14" s="54">
        <v>1</v>
      </c>
      <c r="J14" s="46">
        <v>73</v>
      </c>
      <c r="K14" s="46">
        <v>73</v>
      </c>
      <c r="L14" s="46">
        <f>IFERROR((K14/J14),"")</f>
        <v>1</v>
      </c>
      <c r="M14" s="46">
        <v>83</v>
      </c>
      <c r="N14" s="46">
        <v>83</v>
      </c>
      <c r="O14" s="46">
        <f>IFERROR((N14/M14),"")</f>
        <v>1</v>
      </c>
      <c r="P14" s="47">
        <v>90</v>
      </c>
      <c r="Q14" s="47">
        <v>90</v>
      </c>
      <c r="R14" s="48">
        <f t="shared" si="0"/>
        <v>1</v>
      </c>
      <c r="S14" s="47">
        <v>97</v>
      </c>
      <c r="T14" s="47">
        <v>97</v>
      </c>
      <c r="U14" s="48">
        <f t="shared" si="1"/>
        <v>1</v>
      </c>
      <c r="V14" s="47">
        <f t="shared" si="2"/>
        <v>343</v>
      </c>
      <c r="W14" s="49">
        <f t="shared" si="3"/>
        <v>1</v>
      </c>
      <c r="X14" s="50" t="s">
        <v>126</v>
      </c>
      <c r="Y14" s="51"/>
    </row>
    <row r="15" spans="1:25" ht="66" x14ac:dyDescent="0.25">
      <c r="A15" s="52"/>
      <c r="B15" s="59"/>
      <c r="C15" s="39" t="s">
        <v>63</v>
      </c>
      <c r="D15" s="40" t="s">
        <v>64</v>
      </c>
      <c r="E15" s="41" t="s">
        <v>65</v>
      </c>
      <c r="F15" s="42" t="s">
        <v>51</v>
      </c>
      <c r="G15" s="43"/>
      <c r="H15" s="44"/>
      <c r="I15" s="54">
        <v>1</v>
      </c>
      <c r="J15" s="46">
        <v>3</v>
      </c>
      <c r="K15" s="46">
        <v>3</v>
      </c>
      <c r="L15" s="46">
        <f>IFERROR((K15/J15),"")</f>
        <v>1</v>
      </c>
      <c r="M15" s="46">
        <v>3</v>
      </c>
      <c r="N15" s="46">
        <v>3</v>
      </c>
      <c r="O15" s="46">
        <f>IFERROR((N15/M15),"")</f>
        <v>1</v>
      </c>
      <c r="P15" s="47">
        <v>3</v>
      </c>
      <c r="Q15" s="47">
        <v>3</v>
      </c>
      <c r="R15" s="48">
        <f t="shared" si="0"/>
        <v>1</v>
      </c>
      <c r="S15" s="47">
        <v>3</v>
      </c>
      <c r="T15" s="47">
        <v>3</v>
      </c>
      <c r="U15" s="48">
        <f t="shared" si="1"/>
        <v>1</v>
      </c>
      <c r="V15" s="47">
        <f t="shared" si="2"/>
        <v>12</v>
      </c>
      <c r="W15" s="49">
        <f t="shared" si="3"/>
        <v>1</v>
      </c>
      <c r="X15" s="55" t="s">
        <v>127</v>
      </c>
      <c r="Y15" s="51"/>
    </row>
    <row r="16" spans="1:25" ht="84.75" customHeight="1" x14ac:dyDescent="0.25">
      <c r="A16" s="52"/>
      <c r="B16" s="59"/>
      <c r="C16" s="39" t="s">
        <v>66</v>
      </c>
      <c r="D16" s="40" t="s">
        <v>67</v>
      </c>
      <c r="E16" s="40" t="s">
        <v>76</v>
      </c>
      <c r="F16" s="42" t="s">
        <v>93</v>
      </c>
      <c r="G16" s="43"/>
      <c r="H16" s="44"/>
      <c r="I16" s="54">
        <v>1</v>
      </c>
      <c r="J16" s="46"/>
      <c r="K16" s="46"/>
      <c r="L16" s="46"/>
      <c r="M16" s="46"/>
      <c r="N16" s="46"/>
      <c r="O16" s="46"/>
      <c r="P16" s="47">
        <v>3</v>
      </c>
      <c r="Q16" s="47">
        <v>3</v>
      </c>
      <c r="R16" s="48">
        <f t="shared" si="0"/>
        <v>1</v>
      </c>
      <c r="S16" s="47">
        <v>3</v>
      </c>
      <c r="T16" s="47">
        <v>3</v>
      </c>
      <c r="U16" s="48">
        <f t="shared" si="1"/>
        <v>1</v>
      </c>
      <c r="V16" s="47">
        <v>12</v>
      </c>
      <c r="W16" s="49">
        <f>(P15+S16)/(Q15+T16)</f>
        <v>1</v>
      </c>
      <c r="X16" s="55" t="s">
        <v>128</v>
      </c>
      <c r="Y16" s="51"/>
    </row>
    <row r="17" spans="1:25" ht="57.75" customHeight="1" x14ac:dyDescent="0.25">
      <c r="A17" s="61"/>
      <c r="B17" s="53"/>
      <c r="C17" s="39" t="s">
        <v>87</v>
      </c>
      <c r="D17" s="40" t="s">
        <v>85</v>
      </c>
      <c r="E17" s="41" t="s">
        <v>98</v>
      </c>
      <c r="F17" s="62" t="s">
        <v>86</v>
      </c>
      <c r="G17" s="62"/>
      <c r="H17" s="62"/>
      <c r="I17" s="54">
        <v>1</v>
      </c>
      <c r="J17" s="46">
        <v>28</v>
      </c>
      <c r="K17" s="46">
        <v>28</v>
      </c>
      <c r="L17" s="46">
        <v>1</v>
      </c>
      <c r="M17" s="46">
        <v>149</v>
      </c>
      <c r="N17" s="46">
        <v>149</v>
      </c>
      <c r="O17" s="46">
        <v>100</v>
      </c>
      <c r="P17" s="47">
        <v>170</v>
      </c>
      <c r="Q17" s="47">
        <v>170</v>
      </c>
      <c r="R17" s="48">
        <f t="shared" si="0"/>
        <v>1</v>
      </c>
      <c r="S17" s="47">
        <v>256</v>
      </c>
      <c r="T17" s="47">
        <v>256</v>
      </c>
      <c r="U17" s="48">
        <f t="shared" si="1"/>
        <v>1</v>
      </c>
      <c r="V17" s="47">
        <f>J17+M17+P17+S17</f>
        <v>603</v>
      </c>
      <c r="W17" s="49">
        <v>1</v>
      </c>
      <c r="X17" s="55" t="s">
        <v>131</v>
      </c>
      <c r="Y17" s="51"/>
    </row>
    <row r="18" spans="1:25" ht="85.5" x14ac:dyDescent="0.25">
      <c r="A18" s="37" t="s">
        <v>43</v>
      </c>
      <c r="B18" s="63" t="s">
        <v>68</v>
      </c>
      <c r="C18" s="39" t="s">
        <v>69</v>
      </c>
      <c r="D18" s="64" t="s">
        <v>70</v>
      </c>
      <c r="E18" s="65" t="s">
        <v>72</v>
      </c>
      <c r="F18" s="42" t="s">
        <v>71</v>
      </c>
      <c r="G18" s="43"/>
      <c r="H18" s="44"/>
      <c r="I18" s="66">
        <v>1</v>
      </c>
      <c r="J18" s="46"/>
      <c r="K18" s="46"/>
      <c r="L18" s="46"/>
      <c r="M18" s="46"/>
      <c r="N18" s="46"/>
      <c r="O18" s="46"/>
      <c r="P18" s="47"/>
      <c r="Q18" s="47"/>
      <c r="R18" s="48"/>
      <c r="S18" s="47">
        <v>1</v>
      </c>
      <c r="T18" s="47">
        <v>1</v>
      </c>
      <c r="U18" s="48">
        <f t="shared" si="1"/>
        <v>1</v>
      </c>
      <c r="V18" s="47">
        <v>1</v>
      </c>
      <c r="W18" s="49">
        <v>1</v>
      </c>
      <c r="X18" s="55" t="s">
        <v>132</v>
      </c>
      <c r="Y18" s="51"/>
    </row>
    <row r="19" spans="1:25" ht="183.75" customHeight="1" x14ac:dyDescent="0.25">
      <c r="A19" s="52"/>
      <c r="B19" s="67"/>
      <c r="C19" s="39" t="s">
        <v>88</v>
      </c>
      <c r="D19" s="64" t="s">
        <v>89</v>
      </c>
      <c r="E19" s="65" t="s">
        <v>90</v>
      </c>
      <c r="F19" s="42" t="s">
        <v>91</v>
      </c>
      <c r="G19" s="43"/>
      <c r="H19" s="44"/>
      <c r="I19" s="68">
        <v>1</v>
      </c>
      <c r="J19" s="69">
        <v>1</v>
      </c>
      <c r="K19" s="46">
        <v>1</v>
      </c>
      <c r="L19" s="46">
        <f>K19/J19</f>
        <v>1</v>
      </c>
      <c r="M19" s="46">
        <v>4</v>
      </c>
      <c r="N19" s="46">
        <v>4</v>
      </c>
      <c r="O19" s="46">
        <f>N19/M19</f>
        <v>1</v>
      </c>
      <c r="P19" s="47">
        <v>26</v>
      </c>
      <c r="Q19" s="47">
        <v>26</v>
      </c>
      <c r="R19" s="48">
        <f>Q19/P19</f>
        <v>1</v>
      </c>
      <c r="S19" s="47">
        <v>4</v>
      </c>
      <c r="T19" s="47">
        <v>4</v>
      </c>
      <c r="U19" s="48">
        <f t="shared" si="1"/>
        <v>1</v>
      </c>
      <c r="V19" s="47">
        <f>J19+M19+P19+S19</f>
        <v>35</v>
      </c>
      <c r="W19" s="49">
        <v>1</v>
      </c>
      <c r="X19" s="50" t="s">
        <v>134</v>
      </c>
      <c r="Y19" s="51"/>
    </row>
    <row r="20" spans="1:25" ht="200.25" customHeight="1" x14ac:dyDescent="0.25">
      <c r="A20" s="52"/>
      <c r="B20" s="67"/>
      <c r="C20" s="39" t="s">
        <v>92</v>
      </c>
      <c r="D20" s="64" t="s">
        <v>99</v>
      </c>
      <c r="E20" s="65" t="s">
        <v>102</v>
      </c>
      <c r="F20" s="42" t="s">
        <v>101</v>
      </c>
      <c r="G20" s="43"/>
      <c r="H20" s="44"/>
      <c r="I20" s="68">
        <v>1</v>
      </c>
      <c r="J20" s="69">
        <v>13</v>
      </c>
      <c r="K20" s="46">
        <v>13</v>
      </c>
      <c r="L20" s="70">
        <v>1</v>
      </c>
      <c r="M20" s="46">
        <v>19</v>
      </c>
      <c r="N20" s="46">
        <v>19</v>
      </c>
      <c r="O20" s="70">
        <v>1</v>
      </c>
      <c r="P20" s="47">
        <v>23</v>
      </c>
      <c r="Q20" s="47">
        <v>23</v>
      </c>
      <c r="R20" s="48">
        <f>Q20/P20</f>
        <v>1</v>
      </c>
      <c r="S20" s="47">
        <v>35</v>
      </c>
      <c r="T20" s="47">
        <v>35</v>
      </c>
      <c r="U20" s="48">
        <f t="shared" si="1"/>
        <v>1</v>
      </c>
      <c r="V20" s="47">
        <f>Q20+T20</f>
        <v>58</v>
      </c>
      <c r="W20" s="49">
        <f>(P20+S20)/(Q20+T20)</f>
        <v>1</v>
      </c>
      <c r="X20" s="71" t="s">
        <v>103</v>
      </c>
      <c r="Y20" s="51"/>
    </row>
    <row r="21" spans="1:25" ht="71.25" x14ac:dyDescent="0.25">
      <c r="A21" s="52"/>
      <c r="B21" s="37" t="s">
        <v>73</v>
      </c>
      <c r="C21" s="39" t="s">
        <v>77</v>
      </c>
      <c r="D21" s="64" t="s">
        <v>78</v>
      </c>
      <c r="E21" s="65" t="s">
        <v>79</v>
      </c>
      <c r="F21" s="42" t="s">
        <v>80</v>
      </c>
      <c r="G21" s="43"/>
      <c r="H21" s="44"/>
      <c r="I21" s="68">
        <v>1</v>
      </c>
      <c r="J21" s="69"/>
      <c r="K21" s="46"/>
      <c r="L21" s="46"/>
      <c r="M21" s="46"/>
      <c r="N21" s="46"/>
      <c r="O21" s="46"/>
      <c r="P21" s="47">
        <v>15</v>
      </c>
      <c r="Q21" s="47">
        <v>15</v>
      </c>
      <c r="R21" s="48">
        <f>Q21/P21</f>
        <v>1</v>
      </c>
      <c r="S21" s="47">
        <v>15</v>
      </c>
      <c r="T21" s="47">
        <v>15</v>
      </c>
      <c r="U21" s="48">
        <f t="shared" si="1"/>
        <v>1</v>
      </c>
      <c r="V21" s="47">
        <v>15</v>
      </c>
      <c r="W21" s="49">
        <v>1</v>
      </c>
      <c r="X21" s="55" t="s">
        <v>130</v>
      </c>
      <c r="Y21" s="51"/>
    </row>
    <row r="22" spans="1:25" ht="143.25" customHeight="1" x14ac:dyDescent="0.25">
      <c r="A22" s="61"/>
      <c r="B22" s="61"/>
      <c r="C22" s="39" t="s">
        <v>81</v>
      </c>
      <c r="D22" s="64" t="s">
        <v>82</v>
      </c>
      <c r="E22" s="65" t="s">
        <v>83</v>
      </c>
      <c r="F22" s="62" t="s">
        <v>84</v>
      </c>
      <c r="G22" s="62"/>
      <c r="H22" s="62"/>
      <c r="I22" s="68">
        <v>1</v>
      </c>
      <c r="J22" s="69"/>
      <c r="K22" s="46"/>
      <c r="L22" s="46"/>
      <c r="M22" s="46"/>
      <c r="N22" s="46"/>
      <c r="O22" s="46"/>
      <c r="P22" s="47">
        <v>2</v>
      </c>
      <c r="Q22" s="47">
        <v>2</v>
      </c>
      <c r="R22" s="48">
        <f>Q22/P22</f>
        <v>1</v>
      </c>
      <c r="S22" s="47">
        <v>2</v>
      </c>
      <c r="T22" s="47">
        <v>2</v>
      </c>
      <c r="U22" s="48">
        <f t="shared" si="1"/>
        <v>1</v>
      </c>
      <c r="V22" s="47">
        <v>2</v>
      </c>
      <c r="W22" s="49">
        <v>1</v>
      </c>
      <c r="X22" s="71" t="s">
        <v>129</v>
      </c>
      <c r="Y22" s="51"/>
    </row>
    <row r="23" spans="1:25" ht="16.5" x14ac:dyDescent="0.25">
      <c r="A23" s="72"/>
      <c r="B23" s="72"/>
      <c r="C23" s="73"/>
      <c r="D23" s="74"/>
      <c r="E23" s="74"/>
      <c r="F23" s="75"/>
      <c r="G23" s="75"/>
      <c r="H23" s="76"/>
      <c r="I23" s="68"/>
      <c r="J23" s="69"/>
      <c r="K23" s="46"/>
      <c r="L23" s="46"/>
      <c r="M23" s="46"/>
      <c r="N23" s="46"/>
      <c r="O23" s="46"/>
      <c r="P23" s="47"/>
      <c r="Q23" s="47"/>
      <c r="R23" s="48"/>
      <c r="S23" s="47"/>
      <c r="T23" s="47"/>
      <c r="U23" s="48"/>
      <c r="V23" s="47"/>
      <c r="W23" s="49"/>
      <c r="X23" s="55"/>
      <c r="Y23" s="51"/>
    </row>
    <row r="24" spans="1:25" ht="24" customHeight="1" x14ac:dyDescent="0.25">
      <c r="A24" s="77"/>
      <c r="B24" s="78"/>
      <c r="C24" s="79" t="s">
        <v>31</v>
      </c>
      <c r="D24" s="80"/>
      <c r="E24" s="80"/>
      <c r="F24" s="80"/>
      <c r="G24" s="80"/>
      <c r="H24" s="81"/>
      <c r="I24" s="82"/>
      <c r="J24" s="83"/>
      <c r="K24" s="84"/>
      <c r="L24" s="84"/>
      <c r="M24" s="84"/>
      <c r="N24" s="84"/>
      <c r="O24" s="47"/>
      <c r="P24" s="47"/>
      <c r="Q24" s="47"/>
      <c r="R24" s="47"/>
      <c r="S24" s="47"/>
      <c r="T24" s="47"/>
      <c r="U24" s="47"/>
      <c r="V24" s="63"/>
      <c r="W24" s="85"/>
      <c r="X24" s="86"/>
      <c r="Y24" s="47"/>
    </row>
    <row r="25" spans="1:25" ht="15.75" customHeight="1" x14ac:dyDescent="0.25">
      <c r="B25" s="88"/>
      <c r="C25" s="88"/>
      <c r="D25" s="89"/>
      <c r="E25" s="89"/>
      <c r="F25" s="89"/>
      <c r="G25" s="90"/>
      <c r="H25" s="90"/>
      <c r="I25" s="90"/>
      <c r="J25" s="90"/>
      <c r="K25" s="90"/>
      <c r="L25" s="90"/>
      <c r="M25" s="90"/>
      <c r="N25" s="90"/>
      <c r="O25" s="90"/>
      <c r="P25" s="91"/>
      <c r="Q25" s="91"/>
      <c r="R25" s="91"/>
      <c r="S25" s="91"/>
      <c r="T25" s="91"/>
      <c r="U25" s="91"/>
      <c r="V25" s="91"/>
      <c r="W25" s="91"/>
      <c r="X25" s="91"/>
      <c r="Y25" s="92"/>
    </row>
    <row r="26" spans="1:25" ht="15.75" customHeight="1" x14ac:dyDescent="0.25">
      <c r="B26" s="93"/>
      <c r="C26" s="93"/>
      <c r="D26" s="89"/>
      <c r="E26" s="89"/>
      <c r="F26" s="89"/>
      <c r="G26" s="94"/>
      <c r="H26" s="94"/>
      <c r="I26" s="94"/>
      <c r="J26" s="94"/>
      <c r="K26" s="94"/>
      <c r="L26" s="94"/>
      <c r="M26" s="94"/>
      <c r="N26" s="94"/>
      <c r="O26" s="94"/>
      <c r="P26" s="91"/>
      <c r="Q26" s="91"/>
      <c r="R26" s="91"/>
      <c r="S26" s="91"/>
      <c r="T26" s="91"/>
      <c r="U26" s="91"/>
      <c r="V26" s="91"/>
      <c r="W26" s="91"/>
      <c r="X26" s="91"/>
      <c r="Y26" s="92"/>
    </row>
    <row r="27" spans="1:25" ht="15.75" customHeight="1" x14ac:dyDescent="0.25">
      <c r="B27" s="93"/>
      <c r="C27" s="93"/>
      <c r="D27" s="89"/>
      <c r="E27" s="89"/>
      <c r="F27" s="89"/>
      <c r="G27" s="94"/>
      <c r="H27" s="94"/>
      <c r="I27" s="94"/>
      <c r="J27" s="94"/>
      <c r="K27" s="94"/>
      <c r="L27" s="94"/>
      <c r="M27" s="94"/>
      <c r="N27" s="94"/>
      <c r="O27" s="94"/>
      <c r="P27" s="91"/>
      <c r="Q27" s="91"/>
      <c r="R27" s="91"/>
      <c r="S27" s="91"/>
      <c r="T27" s="91"/>
      <c r="U27" s="91"/>
      <c r="V27" s="91"/>
      <c r="W27" s="91"/>
      <c r="X27" s="91"/>
      <c r="Y27" s="92"/>
    </row>
    <row r="28" spans="1:25" ht="15.75" customHeight="1" x14ac:dyDescent="0.25">
      <c r="B28" s="95"/>
      <c r="C28" s="95"/>
      <c r="D28" s="89"/>
      <c r="E28" s="89"/>
      <c r="F28" s="89"/>
      <c r="G28" s="94"/>
      <c r="H28" s="96"/>
      <c r="I28" s="96"/>
      <c r="J28" s="96"/>
      <c r="K28" s="96"/>
      <c r="L28" s="96"/>
      <c r="M28" s="96"/>
      <c r="N28" s="94"/>
      <c r="O28" s="94"/>
      <c r="P28" s="91"/>
      <c r="Q28" s="91"/>
      <c r="R28" s="91"/>
      <c r="S28" s="91"/>
      <c r="T28" s="91"/>
      <c r="U28" s="91"/>
      <c r="V28" s="91"/>
      <c r="W28" s="91"/>
      <c r="X28" s="91"/>
      <c r="Y28" s="92"/>
    </row>
    <row r="29" spans="1:25" ht="15.75" customHeight="1" x14ac:dyDescent="0.25">
      <c r="B29" s="88" t="s">
        <v>45</v>
      </c>
      <c r="C29" s="88"/>
      <c r="D29" s="89"/>
      <c r="E29" s="89"/>
      <c r="F29" s="89"/>
      <c r="G29" s="90" t="s">
        <v>46</v>
      </c>
      <c r="H29" s="90"/>
      <c r="I29" s="90"/>
      <c r="J29" s="90"/>
      <c r="K29" s="90"/>
      <c r="L29" s="90"/>
      <c r="M29" s="90"/>
      <c r="N29" s="90"/>
      <c r="O29" s="90"/>
      <c r="P29" s="91"/>
      <c r="Q29" s="91"/>
      <c r="R29" s="91"/>
      <c r="S29" s="91"/>
      <c r="T29" s="91"/>
      <c r="U29" s="91"/>
      <c r="V29" s="91"/>
      <c r="W29" s="91"/>
      <c r="X29" s="91"/>
      <c r="Y29" s="92"/>
    </row>
    <row r="30" spans="1:25" ht="15.75" customHeight="1" x14ac:dyDescent="0.25">
      <c r="B30" s="93"/>
      <c r="C30" s="93"/>
      <c r="D30" s="89"/>
      <c r="E30" s="89"/>
      <c r="F30" s="89"/>
      <c r="G30" s="94"/>
      <c r="H30" s="94"/>
      <c r="I30" s="94"/>
      <c r="J30" s="94"/>
      <c r="K30" s="94"/>
      <c r="L30" s="94"/>
      <c r="M30" s="94"/>
      <c r="N30" s="94"/>
      <c r="O30" s="94"/>
      <c r="P30" s="91"/>
      <c r="Q30" s="91"/>
      <c r="R30" s="91"/>
      <c r="S30" s="91"/>
      <c r="T30" s="91"/>
      <c r="U30" s="91"/>
      <c r="V30" s="91"/>
      <c r="W30" s="91"/>
      <c r="X30" s="91"/>
      <c r="Y30" s="92"/>
    </row>
    <row r="31" spans="1:25" ht="15.75" customHeight="1" x14ac:dyDescent="0.25">
      <c r="B31" s="93"/>
      <c r="C31" s="93"/>
      <c r="D31" s="89"/>
      <c r="E31" s="89"/>
      <c r="F31" s="89"/>
      <c r="G31" s="94"/>
      <c r="H31" s="94"/>
      <c r="I31" s="94"/>
      <c r="J31" s="94"/>
      <c r="K31" s="94"/>
      <c r="L31" s="94"/>
      <c r="M31" s="94"/>
      <c r="N31" s="94"/>
      <c r="O31" s="94"/>
      <c r="P31" s="91"/>
      <c r="Q31" s="91"/>
      <c r="R31" s="91"/>
      <c r="S31" s="91"/>
      <c r="T31" s="91"/>
      <c r="U31" s="91"/>
      <c r="V31" s="91"/>
      <c r="W31" s="91"/>
      <c r="X31" s="91"/>
      <c r="Y31" s="92"/>
    </row>
    <row r="32" spans="1:25" ht="15.75" customHeight="1" x14ac:dyDescent="0.25">
      <c r="A32" s="97" t="s">
        <v>133</v>
      </c>
      <c r="B32" s="93"/>
      <c r="C32" s="93"/>
      <c r="D32" s="89"/>
      <c r="E32" s="89"/>
      <c r="F32" s="89"/>
      <c r="G32" s="94"/>
      <c r="H32" s="94"/>
      <c r="I32" s="94"/>
      <c r="J32" s="94"/>
      <c r="K32" s="94"/>
      <c r="L32" s="94"/>
      <c r="M32" s="94"/>
      <c r="N32" s="94"/>
      <c r="O32" s="94"/>
      <c r="P32" s="91"/>
      <c r="Q32" s="91"/>
      <c r="R32" s="91"/>
      <c r="S32" s="91"/>
      <c r="T32" s="91"/>
      <c r="U32" s="91"/>
      <c r="V32" s="91"/>
      <c r="W32" s="91"/>
      <c r="X32" s="91"/>
      <c r="Y32" s="92"/>
    </row>
    <row r="33" spans="1:25" ht="15.75" customHeight="1" x14ac:dyDescent="0.25">
      <c r="A33" s="98"/>
      <c r="B33" s="93"/>
      <c r="C33" s="93"/>
      <c r="D33" s="89"/>
      <c r="E33" s="89"/>
      <c r="F33" s="89"/>
      <c r="G33" s="94"/>
      <c r="H33" s="94"/>
      <c r="I33" s="94"/>
      <c r="J33" s="94"/>
      <c r="K33" s="94"/>
      <c r="L33" s="94"/>
      <c r="M33" s="94"/>
      <c r="N33" s="94"/>
      <c r="O33" s="94"/>
      <c r="P33" s="91"/>
      <c r="Q33" s="91"/>
      <c r="R33" s="91"/>
      <c r="S33" s="91"/>
      <c r="T33" s="91"/>
      <c r="U33" s="91"/>
      <c r="V33" s="91"/>
      <c r="W33" s="91"/>
      <c r="X33" s="91"/>
      <c r="Y33" s="92"/>
    </row>
    <row r="34" spans="1:25" ht="21" x14ac:dyDescent="0.25">
      <c r="A34" s="99" t="s">
        <v>32</v>
      </c>
      <c r="B34" s="99"/>
      <c r="C34" s="99"/>
      <c r="D34" s="99"/>
      <c r="E34" s="99"/>
      <c r="F34" s="99" t="s">
        <v>33</v>
      </c>
      <c r="G34" s="99"/>
      <c r="H34" s="99"/>
      <c r="I34" s="99"/>
      <c r="J34" s="99"/>
      <c r="K34" s="99"/>
      <c r="L34" s="99"/>
      <c r="M34" s="99"/>
      <c r="N34" s="99"/>
      <c r="O34" s="99"/>
      <c r="P34" s="99"/>
      <c r="Q34" s="99"/>
      <c r="R34" s="99"/>
      <c r="S34" s="99"/>
      <c r="T34" s="99"/>
      <c r="U34" s="100" t="s">
        <v>34</v>
      </c>
      <c r="V34" s="101"/>
      <c r="W34" s="101"/>
      <c r="X34" s="101"/>
      <c r="Y34" s="102"/>
    </row>
    <row r="35" spans="1:25" ht="18.75" x14ac:dyDescent="0.25">
      <c r="A35" s="103" t="s">
        <v>35</v>
      </c>
      <c r="B35" s="104" t="s">
        <v>36</v>
      </c>
      <c r="C35" s="105"/>
      <c r="D35" s="105"/>
      <c r="E35" s="105"/>
      <c r="F35" s="106" t="s">
        <v>35</v>
      </c>
      <c r="G35" s="106"/>
      <c r="H35" s="104" t="s">
        <v>47</v>
      </c>
      <c r="I35" s="105"/>
      <c r="J35" s="105"/>
      <c r="K35" s="105"/>
      <c r="L35" s="105"/>
      <c r="M35" s="105"/>
      <c r="N35" s="105"/>
      <c r="O35" s="105"/>
      <c r="P35" s="105"/>
      <c r="Q35" s="105"/>
      <c r="R35" s="105"/>
      <c r="S35" s="105"/>
      <c r="T35" s="107"/>
      <c r="U35" s="103" t="s">
        <v>35</v>
      </c>
      <c r="V35" s="108"/>
      <c r="W35" s="108"/>
      <c r="X35" s="104" t="s">
        <v>49</v>
      </c>
      <c r="Y35" s="105"/>
    </row>
    <row r="36" spans="1:25" ht="18.75" x14ac:dyDescent="0.25">
      <c r="A36" s="103" t="s">
        <v>37</v>
      </c>
      <c r="B36" s="104" t="s">
        <v>38</v>
      </c>
      <c r="C36" s="105"/>
      <c r="D36" s="105"/>
      <c r="E36" s="105"/>
      <c r="F36" s="106" t="s">
        <v>37</v>
      </c>
      <c r="G36" s="106"/>
      <c r="H36" s="104" t="s">
        <v>48</v>
      </c>
      <c r="I36" s="105"/>
      <c r="J36" s="105"/>
      <c r="K36" s="105"/>
      <c r="L36" s="105"/>
      <c r="M36" s="105"/>
      <c r="N36" s="105"/>
      <c r="O36" s="105"/>
      <c r="P36" s="105"/>
      <c r="Q36" s="105"/>
      <c r="R36" s="105"/>
      <c r="S36" s="105"/>
      <c r="T36" s="107"/>
      <c r="U36" s="103" t="s">
        <v>37</v>
      </c>
      <c r="V36" s="108"/>
      <c r="W36" s="108"/>
      <c r="X36" s="104" t="s">
        <v>39</v>
      </c>
      <c r="Y36" s="105"/>
    </row>
    <row r="37" spans="1:25" ht="18.75" x14ac:dyDescent="0.25">
      <c r="A37" s="103" t="s">
        <v>40</v>
      </c>
      <c r="B37" s="109"/>
      <c r="C37" s="109"/>
      <c r="D37" s="109"/>
      <c r="E37" s="109"/>
      <c r="F37" s="106" t="s">
        <v>40</v>
      </c>
      <c r="G37" s="106"/>
      <c r="H37" s="109"/>
      <c r="I37" s="109"/>
      <c r="J37" s="109"/>
      <c r="K37" s="109"/>
      <c r="L37" s="109"/>
      <c r="M37" s="109"/>
      <c r="N37" s="109"/>
      <c r="O37" s="109"/>
      <c r="P37" s="109"/>
      <c r="Q37" s="109"/>
      <c r="R37" s="109"/>
      <c r="S37" s="109"/>
      <c r="T37" s="109"/>
      <c r="U37" s="103" t="s">
        <v>40</v>
      </c>
      <c r="V37" s="108"/>
      <c r="W37" s="108"/>
      <c r="X37" s="104"/>
      <c r="Y37" s="105"/>
    </row>
    <row r="38" spans="1:25" s="115" customFormat="1" x14ac:dyDescent="0.25">
      <c r="A38" s="110"/>
      <c r="B38" s="110"/>
      <c r="C38" s="111"/>
      <c r="D38" s="9"/>
      <c r="E38" s="9"/>
      <c r="F38" s="112"/>
      <c r="G38" s="112"/>
      <c r="H38" s="112"/>
      <c r="I38" s="113"/>
      <c r="J38" s="114"/>
      <c r="Y38" s="58"/>
    </row>
    <row r="39" spans="1:25" x14ac:dyDescent="0.25">
      <c r="C39" s="93"/>
      <c r="D39" s="116"/>
      <c r="E39" s="116"/>
      <c r="F39" s="117"/>
      <c r="G39" s="117"/>
      <c r="H39" s="118"/>
      <c r="I39" s="119"/>
      <c r="J39" s="118"/>
    </row>
    <row r="40" spans="1:25" x14ac:dyDescent="0.25">
      <c r="C40" s="120"/>
      <c r="D40" s="88"/>
      <c r="E40" s="88"/>
      <c r="F40" s="88"/>
      <c r="G40" s="88"/>
      <c r="H40" s="120"/>
      <c r="I40" s="121"/>
      <c r="J40" s="120"/>
    </row>
  </sheetData>
  <sheetProtection password="F537" sheet="1" formatCells="0" formatColumns="0" formatRows="0" insertColumns="0" insertRows="0" insertHyperlinks="0" deleteColumns="0" deleteRows="0" sort="0" autoFilter="0" pivotTables="0"/>
  <mergeCells count="66">
    <mergeCell ref="A10:A17"/>
    <mergeCell ref="F19:H19"/>
    <mergeCell ref="F20:H20"/>
    <mergeCell ref="B29:C29"/>
    <mergeCell ref="G29:O29"/>
    <mergeCell ref="A18:A22"/>
    <mergeCell ref="B21:B22"/>
    <mergeCell ref="B13:B17"/>
    <mergeCell ref="U34:Y34"/>
    <mergeCell ref="B4:S4"/>
    <mergeCell ref="T4:U4"/>
    <mergeCell ref="V4:Y4"/>
    <mergeCell ref="F10:H10"/>
    <mergeCell ref="B25:C25"/>
    <mergeCell ref="G25:O25"/>
    <mergeCell ref="F11:H11"/>
    <mergeCell ref="F12:H12"/>
    <mergeCell ref="F13:H13"/>
    <mergeCell ref="F14:H14"/>
    <mergeCell ref="F18:H18"/>
    <mergeCell ref="B10:B11"/>
    <mergeCell ref="F15:H15"/>
    <mergeCell ref="F17:H17"/>
    <mergeCell ref="B5:Y5"/>
    <mergeCell ref="A1:A2"/>
    <mergeCell ref="B1:C1"/>
    <mergeCell ref="D1:W1"/>
    <mergeCell ref="B2:C2"/>
    <mergeCell ref="D2:W2"/>
    <mergeCell ref="A6:Y6"/>
    <mergeCell ref="A7:A9"/>
    <mergeCell ref="B7:B9"/>
    <mergeCell ref="C7:C9"/>
    <mergeCell ref="D7:D9"/>
    <mergeCell ref="E7:E9"/>
    <mergeCell ref="F7:I7"/>
    <mergeCell ref="J7:U7"/>
    <mergeCell ref="V7:W8"/>
    <mergeCell ref="X7:X8"/>
    <mergeCell ref="Y7:Y8"/>
    <mergeCell ref="F8:H9"/>
    <mergeCell ref="I8:I9"/>
    <mergeCell ref="J8:L8"/>
    <mergeCell ref="M8:O8"/>
    <mergeCell ref="P8:R8"/>
    <mergeCell ref="S8:U8"/>
    <mergeCell ref="C24:H24"/>
    <mergeCell ref="F16:H16"/>
    <mergeCell ref="F21:H21"/>
    <mergeCell ref="F23:H23"/>
    <mergeCell ref="F22:H22"/>
    <mergeCell ref="A34:E34"/>
    <mergeCell ref="F34:T34"/>
    <mergeCell ref="B35:E35"/>
    <mergeCell ref="F35:G35"/>
    <mergeCell ref="H35:T35"/>
    <mergeCell ref="B37:E37"/>
    <mergeCell ref="F37:G37"/>
    <mergeCell ref="H37:T37"/>
    <mergeCell ref="X35:Y35"/>
    <mergeCell ref="D40:G40"/>
    <mergeCell ref="B36:E36"/>
    <mergeCell ref="F36:G36"/>
    <mergeCell ref="H36:T36"/>
    <mergeCell ref="X36:Y36"/>
    <mergeCell ref="X37:Y37"/>
  </mergeCells>
  <pageMargins left="0.70866141732283472" right="0.70866141732283472" top="0.74803149606299213" bottom="0.74803149606299213" header="0.31496062992125984" footer="0.31496062992125984"/>
  <pageSetup scale="25" orientation="landscape" r:id="rId1"/>
  <rowBreaks count="1" manualBreakCount="1">
    <brk id="2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9" sqref="D29"/>
    </sheetView>
  </sheetViews>
  <sheetFormatPr baseColWidth="10" defaultColWidth="11.42578125" defaultRowHeight="15" x14ac:dyDescent="0.25"/>
  <sheetData>
    <row r="1" spans="1:11" x14ac:dyDescent="0.25">
      <c r="E1">
        <v>2</v>
      </c>
      <c r="F1" s="1" t="s">
        <v>109</v>
      </c>
      <c r="G1" s="1">
        <v>1</v>
      </c>
      <c r="H1" s="1">
        <v>2</v>
      </c>
      <c r="I1" s="2">
        <v>2</v>
      </c>
      <c r="J1" s="3" t="s">
        <v>121</v>
      </c>
      <c r="K1" s="3">
        <f>I1+I2+I3</f>
        <v>73</v>
      </c>
    </row>
    <row r="2" spans="1:11" x14ac:dyDescent="0.25">
      <c r="A2">
        <v>13</v>
      </c>
      <c r="B2">
        <v>45</v>
      </c>
      <c r="C2">
        <v>34</v>
      </c>
      <c r="E2">
        <v>27</v>
      </c>
      <c r="F2" s="1" t="s">
        <v>110</v>
      </c>
      <c r="G2" s="1">
        <v>3</v>
      </c>
      <c r="H2" s="1">
        <v>29</v>
      </c>
      <c r="I2" s="2">
        <v>27</v>
      </c>
      <c r="J2" s="3"/>
      <c r="K2" s="3"/>
    </row>
    <row r="3" spans="1:11" x14ac:dyDescent="0.25">
      <c r="A3">
        <v>19</v>
      </c>
      <c r="B3">
        <v>7</v>
      </c>
      <c r="C3">
        <v>7</v>
      </c>
      <c r="E3">
        <v>43</v>
      </c>
      <c r="F3" s="1" t="s">
        <v>111</v>
      </c>
      <c r="G3" s="1">
        <v>30</v>
      </c>
      <c r="H3" s="1">
        <v>73</v>
      </c>
      <c r="I3" s="2">
        <v>44</v>
      </c>
      <c r="J3" s="3"/>
      <c r="K3" s="3"/>
    </row>
    <row r="4" spans="1:11" x14ac:dyDescent="0.25">
      <c r="A4">
        <v>23</v>
      </c>
      <c r="B4">
        <f>B2-B3</f>
        <v>38</v>
      </c>
      <c r="C4">
        <f>C2-C3</f>
        <v>27</v>
      </c>
      <c r="E4">
        <v>26</v>
      </c>
      <c r="F4" s="1" t="s">
        <v>112</v>
      </c>
      <c r="G4" s="1">
        <v>74</v>
      </c>
      <c r="H4" s="1">
        <v>100</v>
      </c>
      <c r="I4" s="2">
        <v>27</v>
      </c>
      <c r="J4" s="3" t="s">
        <v>122</v>
      </c>
      <c r="K4" s="3">
        <f>I4+I5+I6</f>
        <v>83</v>
      </c>
    </row>
    <row r="5" spans="1:11" x14ac:dyDescent="0.25">
      <c r="A5">
        <v>35</v>
      </c>
      <c r="E5">
        <v>52</v>
      </c>
      <c r="F5" s="1" t="s">
        <v>113</v>
      </c>
      <c r="G5" s="1">
        <v>101</v>
      </c>
      <c r="H5" s="1">
        <v>153</v>
      </c>
      <c r="I5" s="2">
        <v>54</v>
      </c>
      <c r="J5" s="3"/>
      <c r="K5" s="3"/>
    </row>
    <row r="6" spans="1:11" x14ac:dyDescent="0.25">
      <c r="A6">
        <f>SUM(A2:A5)</f>
        <v>90</v>
      </c>
      <c r="E6">
        <v>2</v>
      </c>
      <c r="F6" s="1" t="s">
        <v>114</v>
      </c>
      <c r="G6" s="1">
        <v>154</v>
      </c>
      <c r="H6" s="1">
        <v>155</v>
      </c>
      <c r="I6" s="2">
        <v>2</v>
      </c>
      <c r="J6" s="3"/>
      <c r="K6" s="3"/>
    </row>
    <row r="7" spans="1:11" x14ac:dyDescent="0.25">
      <c r="E7">
        <v>24</v>
      </c>
      <c r="F7" s="1" t="s">
        <v>115</v>
      </c>
      <c r="G7" s="1">
        <v>156</v>
      </c>
      <c r="H7" s="1">
        <v>180</v>
      </c>
      <c r="I7" s="2">
        <v>26</v>
      </c>
      <c r="J7" s="3" t="s">
        <v>123</v>
      </c>
      <c r="K7" s="3">
        <f>I7+I8+I9</f>
        <v>90</v>
      </c>
    </row>
    <row r="8" spans="1:11" x14ac:dyDescent="0.25">
      <c r="E8">
        <v>40</v>
      </c>
      <c r="F8" s="1" t="s">
        <v>116</v>
      </c>
      <c r="G8" s="1">
        <v>181</v>
      </c>
      <c r="H8" s="1">
        <v>221</v>
      </c>
      <c r="I8" s="2">
        <v>41</v>
      </c>
      <c r="J8" s="3"/>
      <c r="K8" s="3"/>
    </row>
    <row r="9" spans="1:11" x14ac:dyDescent="0.25">
      <c r="E9">
        <v>22</v>
      </c>
      <c r="F9" s="1" t="s">
        <v>117</v>
      </c>
      <c r="G9" s="1">
        <v>222</v>
      </c>
      <c r="H9" s="1">
        <v>244</v>
      </c>
      <c r="I9" s="2">
        <v>23</v>
      </c>
      <c r="J9" s="3"/>
      <c r="K9" s="3"/>
    </row>
    <row r="10" spans="1:11" x14ac:dyDescent="0.25">
      <c r="E10">
        <v>37</v>
      </c>
      <c r="F10" s="1" t="s">
        <v>118</v>
      </c>
      <c r="G10" s="1">
        <v>245</v>
      </c>
      <c r="H10" s="1">
        <v>282</v>
      </c>
      <c r="I10" s="2">
        <v>38</v>
      </c>
      <c r="J10" s="3" t="s">
        <v>124</v>
      </c>
      <c r="K10" s="3">
        <f>I10+I11+I12</f>
        <v>97</v>
      </c>
    </row>
    <row r="11" spans="1:11" x14ac:dyDescent="0.25">
      <c r="E11">
        <v>19</v>
      </c>
      <c r="F11" s="1" t="s">
        <v>119</v>
      </c>
      <c r="G11" s="1">
        <v>283</v>
      </c>
      <c r="H11" s="1">
        <v>302</v>
      </c>
      <c r="I11" s="2">
        <v>20</v>
      </c>
      <c r="J11" s="3"/>
      <c r="K11" s="3"/>
    </row>
    <row r="12" spans="1:11" x14ac:dyDescent="0.25">
      <c r="E12">
        <v>40</v>
      </c>
      <c r="F12" s="1" t="s">
        <v>120</v>
      </c>
      <c r="G12" s="1">
        <v>303</v>
      </c>
      <c r="H12" s="1">
        <v>343</v>
      </c>
      <c r="I12" s="2">
        <v>39</v>
      </c>
      <c r="J12" s="3"/>
      <c r="K12" s="3"/>
    </row>
    <row r="13" spans="1:11" x14ac:dyDescent="0.25">
      <c r="K13">
        <f>SUM(K1:K12)</f>
        <v>343</v>
      </c>
    </row>
  </sheetData>
  <mergeCells count="8">
    <mergeCell ref="J1:J3"/>
    <mergeCell ref="J4:J6"/>
    <mergeCell ref="J7:J9"/>
    <mergeCell ref="J10:J12"/>
    <mergeCell ref="K1:K3"/>
    <mergeCell ref="K4:K6"/>
    <mergeCell ref="K7:K9"/>
    <mergeCell ref="K10:K12"/>
  </mergeCells>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Asesoria Jurídica</vt:lpstr>
      <vt:lpstr>Hoja1</vt:lpstr>
      <vt:lpstr>'Asesoria Jurídica'!Área_de_impresión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S Zubieta</dc:creator>
  <cp:lastModifiedBy>JCTR</cp:lastModifiedBy>
  <cp:lastPrinted>2017-01-23T17:58:54Z</cp:lastPrinted>
  <dcterms:created xsi:type="dcterms:W3CDTF">2016-08-31T14:08:31Z</dcterms:created>
  <dcterms:modified xsi:type="dcterms:W3CDTF">2017-08-09T21:20:36Z</dcterms:modified>
</cp:coreProperties>
</file>