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.quintanilla\Documents\OAP_2019\PUBLICACION PLANEACION 2019\DOC APROBADOS COMITE SIG_MAR 26\"/>
    </mc:Choice>
  </mc:AlternateContent>
  <bookViews>
    <workbookView xWindow="0" yWindow="0" windowWidth="28800" windowHeight="12435"/>
  </bookViews>
  <sheets>
    <sheet name="PASIG 2019_V2" sheetId="2" r:id="rId1"/>
  </sheets>
  <definedNames>
    <definedName name="_xlnm._FilterDatabase" localSheetId="0" hidden="1">'PASIG 2019_V2'!$A$6:$X$17</definedName>
  </definedNames>
  <calcPr calcId="152511"/>
</workbook>
</file>

<file path=xl/calcChain.xml><?xml version="1.0" encoding="utf-8"?>
<calcChain xmlns="http://schemas.openxmlformats.org/spreadsheetml/2006/main">
  <c r="V15" i="2" l="1"/>
  <c r="U15" i="2"/>
  <c r="V9" i="2"/>
  <c r="U9" i="2"/>
  <c r="W15" i="2" l="1"/>
  <c r="W9" i="2"/>
  <c r="V7" i="2"/>
  <c r="T19" i="2" l="1"/>
  <c r="S19" i="2"/>
  <c r="R19" i="2"/>
  <c r="Q19" i="2"/>
  <c r="P19" i="2"/>
  <c r="O19" i="2"/>
  <c r="N19" i="2"/>
  <c r="M19" i="2"/>
  <c r="M21" i="2" s="1"/>
  <c r="L19" i="2"/>
  <c r="L21" i="2" s="1"/>
  <c r="K19" i="2"/>
  <c r="J19" i="2"/>
  <c r="J21" i="2" s="1"/>
  <c r="I19" i="2"/>
  <c r="I21" i="2" s="1"/>
  <c r="V17" i="2"/>
  <c r="U17" i="2"/>
  <c r="V16" i="2"/>
  <c r="U16" i="2"/>
  <c r="V14" i="2"/>
  <c r="U14" i="2"/>
  <c r="V13" i="2"/>
  <c r="U13" i="2"/>
  <c r="V12" i="2"/>
  <c r="U12" i="2"/>
  <c r="V11" i="2"/>
  <c r="U11" i="2"/>
  <c r="V10" i="2"/>
  <c r="U10" i="2"/>
  <c r="V8" i="2"/>
  <c r="U8" i="2"/>
  <c r="U7" i="2"/>
  <c r="U18" i="2" l="1"/>
  <c r="W10" i="2"/>
  <c r="W11" i="2"/>
  <c r="W13" i="2"/>
  <c r="W16" i="2"/>
  <c r="R22" i="2"/>
  <c r="W7" i="2"/>
  <c r="W8" i="2"/>
  <c r="W17" i="2"/>
  <c r="W14" i="2"/>
  <c r="W12" i="2"/>
  <c r="V18" i="2"/>
  <c r="W18" i="2" l="1"/>
</calcChain>
</file>

<file path=xl/sharedStrings.xml><?xml version="1.0" encoding="utf-8"?>
<sst xmlns="http://schemas.openxmlformats.org/spreadsheetml/2006/main" count="117" uniqueCount="72">
  <si>
    <t>ACTIVIDAD</t>
  </si>
  <si>
    <t>RESPONSABLE</t>
  </si>
  <si>
    <t>FECHA</t>
  </si>
  <si>
    <t>INICIAL</t>
  </si>
  <si>
    <t>FINAL</t>
  </si>
  <si>
    <t>PRIMER TRIMESTRE</t>
  </si>
  <si>
    <t>SEGUNDO TRIMESTRE</t>
  </si>
  <si>
    <t>TERCER TRIMESTRE</t>
  </si>
  <si>
    <t>CUARTO TRIMESTRE</t>
  </si>
  <si>
    <t>Avance Cualitativo</t>
  </si>
  <si>
    <t>PRODUCTO, META O RESULTADO ESPERADO</t>
  </si>
  <si>
    <t>EVIDENCIAS RESULTADO
FINAL</t>
  </si>
  <si>
    <t xml:space="preserve">(Describa la evidencia del cumplimiento total de la actividad) </t>
  </si>
  <si>
    <t>PRESUPUESTO 
(Casilla Opcional)</t>
  </si>
  <si>
    <t>Versión: 1</t>
  </si>
  <si>
    <t>Objetivo estratégico</t>
  </si>
  <si>
    <t>OBJETIVO ESTRATÉGICO</t>
  </si>
  <si>
    <t xml:space="preserve">ESTRATEGIA </t>
  </si>
  <si>
    <t>Código: DE-F-2</t>
  </si>
  <si>
    <t>PROGRAMACIÓN PARA LA VIGENCIA (TRIMESTRAL)</t>
  </si>
  <si>
    <t>PORCENTAJE  ACUMULADO DE CUMPLIMIENTO</t>
  </si>
  <si>
    <t>Prog.</t>
  </si>
  <si>
    <t>Ejec.</t>
  </si>
  <si>
    <t>Eficacia de la Actividad</t>
  </si>
  <si>
    <t>Mediante acciones de mejora y sostenibilidad del Sistema Integrado de Gestión.</t>
  </si>
  <si>
    <t>Fortalecer la gestión y administración institucional</t>
  </si>
  <si>
    <t>MATRIZ DE ACTIVIDADES PLAN SISTEMA INTEGRADO DE GESTIÓN</t>
  </si>
  <si>
    <t>Reportar seguimiento PMR del proyecto 1110</t>
  </si>
  <si>
    <t>Equipo SIG</t>
  </si>
  <si>
    <t>Carlos Sandoval</t>
  </si>
  <si>
    <t xml:space="preserve">Programar comite SIG para el 20 de agosto </t>
  </si>
  <si>
    <t>Asesoría en construcción a los procesos de Divulgación y direccionamiento estrategico</t>
  </si>
  <si>
    <t>Carlos y cristian envian actas de asesoría a los procesos en temas documentación</t>
  </si>
  <si>
    <t>OBSERVACIONES</t>
  </si>
  <si>
    <t>Actividad ejecutada de acuerdo con lo programado</t>
  </si>
  <si>
    <t>Actividad ejecutada en el segundo trimestre de acuerdo con lo programado</t>
  </si>
  <si>
    <t>No se evidencia consolidado de indicadores en las carpetas compartidas por el equipo SIG.</t>
  </si>
  <si>
    <t>JULIO</t>
  </si>
  <si>
    <t>Actividad que debe ser programada en el mes de agosto, consultar agenda de comité directivo para apartar espacio</t>
  </si>
  <si>
    <t>Revisar FURAG</t>
  </si>
  <si>
    <t>AGOSTO</t>
  </si>
  <si>
    <t xml:space="preserve">Reporte corte julio de realizado </t>
  </si>
  <si>
    <t xml:space="preserve">Todos, paquete de listas de asistencia y actas de acompañamiento a los procesos.
Se realizó acompañamiento  asesoría a los procesos en la </t>
  </si>
  <si>
    <t>actividad en rojo</t>
  </si>
  <si>
    <t>No se realizó comité SIG en el mes de agosto, es necesario programarlo para el mes de septiembre, hay que solictar a los lideres de los diferentes subsitemas para montar agenda</t>
  </si>
  <si>
    <t>Revision general de los documentos de todos los procesos con el fin de identificar el estado actual de la documentacion y se elaboro cronograma de actualizacion de documentos.</t>
  </si>
  <si>
    <t>Seguimiento de indicadores en septiembre</t>
  </si>
  <si>
    <t>Actividad pendiente, cristian elaborará resumen</t>
  </si>
  <si>
    <t>Charly Rociasco</t>
  </si>
  <si>
    <t>Atender las solicitudes de creación, actualización o eliminación del los documentos SIG de los Procesos</t>
  </si>
  <si>
    <t xml:space="preserve">Reportes de seguimiento PMR </t>
  </si>
  <si>
    <t>Solicitudes atendidas al 100%</t>
  </si>
  <si>
    <t>Acompañar a los procesos en la formulación, actualización y reporte de los indicadores de gestión por proceso</t>
  </si>
  <si>
    <t>Estandarización de una metodología para la  gestión de los riesgos de la Entidad  (Documento (s) esándar e instrumento</t>
  </si>
  <si>
    <t>Estandarización de una metodología para los indicadores de gestión de la Entidad (Documento(s) esándar e instrumento</t>
  </si>
  <si>
    <t>Seguimiento al Plan de adecuación y sostenibilidad del SIG - MIPG</t>
  </si>
  <si>
    <t>Acta de Comité</t>
  </si>
  <si>
    <t>Acompañar a los procesos en la formulación y actualización de los riesgos (gestión y corrupción)</t>
  </si>
  <si>
    <t>Formular una metodología para el control de los documentos del SIG</t>
  </si>
  <si>
    <t>Estandarización de una metodología para el control de los documentos
(Documento(s) esándar e instrumento de seguimiento al control de los documentos</t>
  </si>
  <si>
    <t>Formular una metodología aplicada a la gestión de los riesgos de la Entidad</t>
  </si>
  <si>
    <t>Formular una metodología aplicada a los indicadores de gestión de la Entidad</t>
  </si>
  <si>
    <t>2 informes de seguimiento</t>
  </si>
  <si>
    <t>Actas de reunión o registro de asistencia (por proceso)
Cortes:
IV trim 2018
I trim 2019
II trim 2019
III trim 2019</t>
  </si>
  <si>
    <t>Actas de reunión o registro de asistencia (por proceso)
Cortes:
III cuatrim 2018
I cuatrim 2019
II cuatrim 2019</t>
  </si>
  <si>
    <t>Diseñar e implementar capacitaciones y/o socializaciones que permitan la transferencia de loc conceptos del SIG - MIPG en los procesos</t>
  </si>
  <si>
    <t>2 informes de resultados de evaluaciones</t>
  </si>
  <si>
    <t>3 reportes en la vigencia</t>
  </si>
  <si>
    <t>31/04/2019</t>
  </si>
  <si>
    <t>Reportar seguimiento al PAAC en actividades relacionadas con el SIG</t>
  </si>
  <si>
    <t>Cristian Velásquez</t>
  </si>
  <si>
    <t>Preparar y apoyar la realización de la instancia correspondiente en los temas relacionados con el SIG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</si>
</sst>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\ _€_-;\-* #,##0\ _€_-;_-* &quot;-&quot;\ _€_-;_-@_-"/>
    <numFmt numFmtId="165" formatCode="_ * #,##0.00_ ;_ * \-#,##0.00_ ;_ * &quot;-&quot;??_ ;_ @_ "/>
    <numFmt numFmtId="166" formatCode="_-* #,##0\ _€_-;\-* #,##0\ _€_-;_-* \-?\ _€_-;_-@_-"/>
    <numFmt numFmtId="167" formatCode="0.0%"/>
    <numFmt numFmtId="168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0" fontId="7" fillId="0" borderId="0"/>
    <xf numFmtId="9" fontId="7" fillId="0" borderId="0" applyFont="0" applyFill="0" applyBorder="0" applyAlignment="0" applyProtection="0"/>
  </cellStyleXfs>
  <cellXfs count="61">
    <xf numFmtId="0" fontId="0" fillId="0" borderId="0" xfId="0"/>
    <xf numFmtId="0" fontId="4" fillId="3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vertical="center" wrapText="1"/>
      <protection locked="0"/>
    </xf>
    <xf numFmtId="16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6" xfId="0" applyNumberFormat="1" applyFont="1" applyFill="1" applyBorder="1" applyAlignment="1" applyProtection="1">
      <alignment vertical="center" wrapText="1"/>
    </xf>
    <xf numFmtId="167" fontId="4" fillId="0" borderId="1" xfId="4" applyNumberFormat="1" applyFont="1" applyFill="1" applyBorder="1" applyAlignment="1" applyProtection="1">
      <alignment vertical="center" wrapText="1"/>
    </xf>
    <xf numFmtId="0" fontId="6" fillId="0" borderId="0" xfId="0" applyFont="1" applyAlignment="1">
      <alignment vertical="center" wrapText="1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5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14" xfId="4" applyNumberFormat="1" applyFont="1" applyFill="1" applyBorder="1" applyAlignment="1" applyProtection="1">
      <alignment vertical="center" wrapText="1"/>
    </xf>
    <xf numFmtId="166" fontId="3" fillId="2" borderId="6" xfId="0" applyNumberFormat="1" applyFont="1" applyFill="1" applyBorder="1" applyAlignment="1">
      <alignment horizontal="center" vertical="center" wrapText="1"/>
    </xf>
    <xf numFmtId="166" fontId="4" fillId="0" borderId="6" xfId="0" applyNumberFormat="1" applyFont="1" applyFill="1" applyBorder="1" applyAlignment="1" applyProtection="1">
      <alignment vertical="center" wrapText="1"/>
      <protection locked="0"/>
    </xf>
    <xf numFmtId="1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9" fontId="4" fillId="0" borderId="6" xfId="8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4" fillId="3" borderId="6" xfId="0" applyFont="1" applyFill="1" applyBorder="1" applyAlignment="1" applyProtection="1">
      <alignment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9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4" fillId="3" borderId="1" xfId="8" applyFont="1" applyFill="1" applyBorder="1" applyAlignment="1" applyProtection="1">
      <alignment horizontal="center" vertical="center" wrapText="1"/>
      <protection locked="0"/>
    </xf>
    <xf numFmtId="9" fontId="4" fillId="3" borderId="6" xfId="8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/>
    <xf numFmtId="0" fontId="9" fillId="0" borderId="3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4" xfId="0" applyFont="1" applyBorder="1"/>
    <xf numFmtId="0" fontId="9" fillId="0" borderId="1" xfId="0" applyFont="1" applyBorder="1" applyAlignment="1">
      <alignment vertical="center"/>
    </xf>
    <xf numFmtId="0" fontId="9" fillId="0" borderId="1" xfId="0" applyFont="1" applyBorder="1"/>
    <xf numFmtId="0" fontId="9" fillId="0" borderId="6" xfId="0" applyFont="1" applyBorder="1" applyAlignment="1">
      <alignment wrapText="1"/>
    </xf>
    <xf numFmtId="0" fontId="9" fillId="0" borderId="6" xfId="0" applyFont="1" applyBorder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68" fontId="9" fillId="0" borderId="0" xfId="0" applyNumberFormat="1" applyFont="1"/>
    <xf numFmtId="0" fontId="9" fillId="3" borderId="1" xfId="0" applyFont="1" applyFill="1" applyBorder="1" applyAlignment="1">
      <alignment vertical="center" wrapText="1"/>
    </xf>
    <xf numFmtId="0" fontId="4" fillId="3" borderId="13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9">
    <cellStyle name="Millares [0] 2" xfId="1"/>
    <cellStyle name="Millares 2" xfId="2"/>
    <cellStyle name="Normal" xfId="0" builtinId="0"/>
    <cellStyle name="Normal 2" xfId="3"/>
    <cellStyle name="Normal 2 2" xfId="6"/>
    <cellStyle name="Normal 2 4" xfId="7"/>
    <cellStyle name="Porcentaje" xfId="8" builtinId="5"/>
    <cellStyle name="Porcentaje 2" xfId="4"/>
    <cellStyle name="Porcentual 3" xfId="5"/>
  </cellStyles>
  <dxfs count="18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0</xdr:row>
      <xdr:rowOff>38099</xdr:rowOff>
    </xdr:from>
    <xdr:to>
      <xdr:col>1</xdr:col>
      <xdr:colOff>466725</xdr:colOff>
      <xdr:row>1</xdr:row>
      <xdr:rowOff>382027</xdr:rowOff>
    </xdr:to>
    <xdr:pic>
      <xdr:nvPicPr>
        <xdr:cNvPr id="2" name="8 Imagen" descr="IDPCBYN">
          <a:extLst>
            <a:ext uri="{FF2B5EF4-FFF2-40B4-BE49-F238E27FC236}">
              <a16:creationId xmlns:a16="http://schemas.microsoft.com/office/drawing/2014/main" xmlns="" id="{00000000-0008-0000-0100-0000A3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38099"/>
          <a:ext cx="1047750" cy="362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abSelected="1" zoomScaleNormal="100" zoomScaleSheetLayoutView="82" workbookViewId="0">
      <selection activeCell="A4" sqref="A4:A6"/>
    </sheetView>
  </sheetViews>
  <sheetFormatPr baseColWidth="10" defaultRowHeight="14.25" x14ac:dyDescent="0.2"/>
  <cols>
    <col min="1" max="1" width="19.7109375" style="30" customWidth="1"/>
    <col min="2" max="2" width="21.7109375" style="30" customWidth="1"/>
    <col min="3" max="3" width="27.85546875" style="30" customWidth="1"/>
    <col min="4" max="4" width="31.42578125" style="30" customWidth="1"/>
    <col min="5" max="5" width="20.5703125" style="30" hidden="1" customWidth="1"/>
    <col min="6" max="6" width="18.85546875" style="30" customWidth="1"/>
    <col min="7" max="8" width="13.28515625" style="30" customWidth="1"/>
    <col min="9" max="9" width="12.42578125" style="30" customWidth="1"/>
    <col min="10" max="10" width="10.85546875" style="30" customWidth="1"/>
    <col min="11" max="11" width="37.5703125" style="30" customWidth="1"/>
    <col min="12" max="12" width="11.5703125" style="30" customWidth="1"/>
    <col min="13" max="13" width="11" style="30" customWidth="1"/>
    <col min="14" max="14" width="39.7109375" style="30" customWidth="1"/>
    <col min="15" max="15" width="10.85546875" style="30" customWidth="1"/>
    <col min="16" max="16" width="11.42578125" style="30" customWidth="1"/>
    <col min="17" max="17" width="40.7109375" style="30" customWidth="1"/>
    <col min="18" max="18" width="11.42578125" style="30" customWidth="1"/>
    <col min="19" max="19" width="11.42578125" style="40" customWidth="1"/>
    <col min="20" max="20" width="31.85546875" style="30" customWidth="1"/>
    <col min="21" max="22" width="11.42578125" style="30" customWidth="1"/>
    <col min="23" max="23" width="16.5703125" style="30" customWidth="1"/>
    <col min="24" max="24" width="35.28515625" style="30" customWidth="1"/>
    <col min="25" max="25" width="41.7109375" style="29" hidden="1" customWidth="1"/>
    <col min="26" max="26" width="48.5703125" style="30" hidden="1" customWidth="1"/>
    <col min="27" max="27" width="36.28515625" style="30" customWidth="1"/>
    <col min="28" max="16384" width="11.42578125" style="30"/>
  </cols>
  <sheetData>
    <row r="1" spans="1:26" ht="15" thickBot="1" x14ac:dyDescent="0.25">
      <c r="A1" s="60"/>
      <c r="B1" s="60"/>
      <c r="C1" s="52" t="s">
        <v>26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4"/>
      <c r="X1" s="1" t="s">
        <v>18</v>
      </c>
    </row>
    <row r="2" spans="1:26" ht="15" thickBot="1" x14ac:dyDescent="0.25">
      <c r="A2" s="60"/>
      <c r="B2" s="60"/>
      <c r="C2" s="55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7"/>
      <c r="X2" s="1" t="s">
        <v>14</v>
      </c>
    </row>
    <row r="3" spans="1:26" x14ac:dyDescent="0.2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3"/>
      <c r="T3" s="32"/>
      <c r="U3" s="32"/>
      <c r="V3" s="32"/>
      <c r="W3" s="32"/>
      <c r="X3" s="34"/>
    </row>
    <row r="4" spans="1:26" ht="15" x14ac:dyDescent="0.2">
      <c r="A4" s="46" t="s">
        <v>16</v>
      </c>
      <c r="B4" s="47" t="s">
        <v>17</v>
      </c>
      <c r="C4" s="47" t="s">
        <v>0</v>
      </c>
      <c r="D4" s="47" t="s">
        <v>10</v>
      </c>
      <c r="E4" s="47" t="s">
        <v>13</v>
      </c>
      <c r="F4" s="47" t="s">
        <v>1</v>
      </c>
      <c r="G4" s="50" t="s">
        <v>2</v>
      </c>
      <c r="H4" s="50"/>
      <c r="I4" s="48" t="s">
        <v>19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9" t="s">
        <v>20</v>
      </c>
      <c r="V4" s="49"/>
      <c r="W4" s="49"/>
      <c r="X4" s="51" t="s">
        <v>11</v>
      </c>
      <c r="Y4" s="58" t="s">
        <v>33</v>
      </c>
      <c r="Z4" s="59" t="s">
        <v>33</v>
      </c>
    </row>
    <row r="5" spans="1:26" ht="15" x14ac:dyDescent="0.2">
      <c r="A5" s="46"/>
      <c r="B5" s="47"/>
      <c r="C5" s="47"/>
      <c r="D5" s="47"/>
      <c r="E5" s="47"/>
      <c r="F5" s="47"/>
      <c r="G5" s="50" t="s">
        <v>3</v>
      </c>
      <c r="H5" s="47" t="s">
        <v>4</v>
      </c>
      <c r="I5" s="49" t="s">
        <v>5</v>
      </c>
      <c r="J5" s="49"/>
      <c r="K5" s="49"/>
      <c r="L5" s="49" t="s">
        <v>6</v>
      </c>
      <c r="M5" s="49"/>
      <c r="N5" s="49"/>
      <c r="O5" s="49" t="s">
        <v>7</v>
      </c>
      <c r="P5" s="49"/>
      <c r="Q5" s="49"/>
      <c r="R5" s="49" t="s">
        <v>8</v>
      </c>
      <c r="S5" s="49"/>
      <c r="T5" s="49"/>
      <c r="U5" s="49"/>
      <c r="V5" s="49"/>
      <c r="W5" s="49"/>
      <c r="X5" s="51"/>
      <c r="Y5" s="58"/>
      <c r="Z5" s="59"/>
    </row>
    <row r="6" spans="1:26" ht="45" x14ac:dyDescent="0.2">
      <c r="A6" s="46" t="s">
        <v>15</v>
      </c>
      <c r="B6" s="47" t="s">
        <v>15</v>
      </c>
      <c r="C6" s="47"/>
      <c r="D6" s="47"/>
      <c r="E6" s="47"/>
      <c r="F6" s="47"/>
      <c r="G6" s="50"/>
      <c r="H6" s="47"/>
      <c r="I6" s="21" t="s">
        <v>21</v>
      </c>
      <c r="J6" s="21" t="s">
        <v>22</v>
      </c>
      <c r="K6" s="21" t="s">
        <v>9</v>
      </c>
      <c r="L6" s="21" t="s">
        <v>21</v>
      </c>
      <c r="M6" s="21" t="s">
        <v>22</v>
      </c>
      <c r="N6" s="21" t="s">
        <v>9</v>
      </c>
      <c r="O6" s="21" t="s">
        <v>21</v>
      </c>
      <c r="P6" s="21" t="s">
        <v>22</v>
      </c>
      <c r="Q6" s="21" t="s">
        <v>9</v>
      </c>
      <c r="R6" s="21" t="s">
        <v>21</v>
      </c>
      <c r="S6" s="21" t="s">
        <v>22</v>
      </c>
      <c r="T6" s="21" t="s">
        <v>9</v>
      </c>
      <c r="U6" s="21" t="s">
        <v>21</v>
      </c>
      <c r="V6" s="3" t="s">
        <v>22</v>
      </c>
      <c r="W6" s="3" t="s">
        <v>23</v>
      </c>
      <c r="X6" s="14" t="s">
        <v>12</v>
      </c>
      <c r="Y6" s="35" t="s">
        <v>37</v>
      </c>
      <c r="Z6" s="36" t="s">
        <v>40</v>
      </c>
    </row>
    <row r="7" spans="1:26" ht="71.25" x14ac:dyDescent="0.2">
      <c r="A7" s="28" t="s">
        <v>25</v>
      </c>
      <c r="B7" s="7" t="s">
        <v>24</v>
      </c>
      <c r="C7" s="10" t="s">
        <v>27</v>
      </c>
      <c r="D7" s="9" t="s">
        <v>50</v>
      </c>
      <c r="E7" s="9"/>
      <c r="F7" s="9" t="s">
        <v>48</v>
      </c>
      <c r="G7" s="12">
        <v>43467</v>
      </c>
      <c r="H7" s="12">
        <v>43830</v>
      </c>
      <c r="I7" s="10"/>
      <c r="J7" s="10"/>
      <c r="K7" s="10"/>
      <c r="L7" s="10">
        <v>3</v>
      </c>
      <c r="M7" s="10"/>
      <c r="N7" s="10"/>
      <c r="O7" s="10">
        <v>3</v>
      </c>
      <c r="P7" s="10"/>
      <c r="Q7" s="17"/>
      <c r="R7" s="8">
        <v>3</v>
      </c>
      <c r="S7" s="8"/>
      <c r="T7" s="2"/>
      <c r="U7" s="16">
        <f t="shared" ref="U7:V17" si="0">SUM(I7,L7,O7,R7)</f>
        <v>9</v>
      </c>
      <c r="V7" s="4">
        <f>SUM(J7,M7,P7,S7)</f>
        <v>0</v>
      </c>
      <c r="W7" s="5">
        <f>IFERROR(V7/U7,"")</f>
        <v>0</v>
      </c>
      <c r="X7" s="15"/>
      <c r="Y7" s="35"/>
      <c r="Z7" s="35" t="s">
        <v>41</v>
      </c>
    </row>
    <row r="8" spans="1:26" ht="72.75" customHeight="1" x14ac:dyDescent="0.2">
      <c r="A8" s="28" t="s">
        <v>25</v>
      </c>
      <c r="B8" s="7" t="s">
        <v>24</v>
      </c>
      <c r="C8" s="10" t="s">
        <v>71</v>
      </c>
      <c r="D8" s="28" t="s">
        <v>56</v>
      </c>
      <c r="E8" s="36"/>
      <c r="F8" s="9" t="s">
        <v>48</v>
      </c>
      <c r="G8" s="12">
        <v>43467</v>
      </c>
      <c r="H8" s="12">
        <v>43830</v>
      </c>
      <c r="I8" s="10">
        <v>1</v>
      </c>
      <c r="J8" s="10"/>
      <c r="K8" s="10"/>
      <c r="L8" s="10">
        <v>1</v>
      </c>
      <c r="M8" s="10"/>
      <c r="N8" s="10"/>
      <c r="O8" s="10">
        <v>1</v>
      </c>
      <c r="P8" s="10"/>
      <c r="Q8" s="17"/>
      <c r="R8" s="8">
        <v>1</v>
      </c>
      <c r="S8" s="8"/>
      <c r="T8" s="2"/>
      <c r="U8" s="16">
        <f t="shared" si="0"/>
        <v>4</v>
      </c>
      <c r="V8" s="4">
        <f>SUM(J8,M8,P8,S8)</f>
        <v>0</v>
      </c>
      <c r="W8" s="5">
        <f>IFERROR(V8/U8,"")</f>
        <v>0</v>
      </c>
      <c r="X8" s="15"/>
      <c r="Y8" s="35" t="s">
        <v>30</v>
      </c>
      <c r="Z8" s="28" t="s">
        <v>44</v>
      </c>
    </row>
    <row r="9" spans="1:26" ht="85.5" x14ac:dyDescent="0.2">
      <c r="A9" s="28" t="s">
        <v>25</v>
      </c>
      <c r="B9" s="7" t="s">
        <v>24</v>
      </c>
      <c r="C9" s="10" t="s">
        <v>58</v>
      </c>
      <c r="D9" s="28" t="s">
        <v>59</v>
      </c>
      <c r="E9" s="36"/>
      <c r="F9" s="9" t="s">
        <v>48</v>
      </c>
      <c r="G9" s="12">
        <v>43497</v>
      </c>
      <c r="H9" s="12" t="s">
        <v>68</v>
      </c>
      <c r="I9" s="10"/>
      <c r="J9" s="10"/>
      <c r="K9" s="10"/>
      <c r="L9" s="19">
        <v>1</v>
      </c>
      <c r="M9" s="11"/>
      <c r="N9" s="10"/>
      <c r="O9" s="11"/>
      <c r="P9" s="11"/>
      <c r="Q9" s="18"/>
      <c r="R9" s="11"/>
      <c r="S9" s="20"/>
      <c r="T9" s="22"/>
      <c r="U9" s="16">
        <f t="shared" ref="U9" si="1">SUM(I9,L9,O9,R9)</f>
        <v>1</v>
      </c>
      <c r="V9" s="4">
        <f t="shared" ref="V9" si="2">SUM(J9,M9,P9,S9)</f>
        <v>0</v>
      </c>
      <c r="W9" s="5">
        <f t="shared" ref="W9" si="3">IFERROR(V9/U9,"")</f>
        <v>0</v>
      </c>
      <c r="X9" s="37"/>
      <c r="Y9" s="28" t="s">
        <v>34</v>
      </c>
      <c r="Z9" s="28" t="s">
        <v>45</v>
      </c>
    </row>
    <row r="10" spans="1:26" ht="71.25" x14ac:dyDescent="0.2">
      <c r="A10" s="28" t="s">
        <v>25</v>
      </c>
      <c r="B10" s="7" t="s">
        <v>24</v>
      </c>
      <c r="C10" s="10" t="s">
        <v>49</v>
      </c>
      <c r="D10" s="28" t="s">
        <v>51</v>
      </c>
      <c r="E10" s="36"/>
      <c r="F10" s="9" t="s">
        <v>28</v>
      </c>
      <c r="G10" s="12">
        <v>43467</v>
      </c>
      <c r="H10" s="12">
        <v>43830</v>
      </c>
      <c r="I10" s="11">
        <v>1</v>
      </c>
      <c r="J10" s="10"/>
      <c r="K10" s="10"/>
      <c r="L10" s="11">
        <v>1</v>
      </c>
      <c r="M10" s="11"/>
      <c r="N10" s="10"/>
      <c r="O10" s="11">
        <v>1</v>
      </c>
      <c r="P10" s="11"/>
      <c r="Q10" s="18"/>
      <c r="R10" s="11">
        <v>1</v>
      </c>
      <c r="S10" s="20"/>
      <c r="T10" s="22"/>
      <c r="U10" s="16">
        <f t="shared" si="0"/>
        <v>4</v>
      </c>
      <c r="V10" s="4">
        <f t="shared" si="0"/>
        <v>0</v>
      </c>
      <c r="W10" s="5">
        <f t="shared" ref="W10:W16" si="4">IFERROR(V10/U10,"")</f>
        <v>0</v>
      </c>
      <c r="X10" s="37"/>
      <c r="Y10" s="28" t="s">
        <v>34</v>
      </c>
      <c r="Z10" s="28" t="s">
        <v>45</v>
      </c>
    </row>
    <row r="11" spans="1:26" ht="83.25" customHeight="1" x14ac:dyDescent="0.2">
      <c r="A11" s="28" t="s">
        <v>25</v>
      </c>
      <c r="B11" s="7" t="s">
        <v>24</v>
      </c>
      <c r="C11" s="10" t="s">
        <v>61</v>
      </c>
      <c r="D11" s="28" t="s">
        <v>54</v>
      </c>
      <c r="E11" s="36"/>
      <c r="F11" s="9" t="s">
        <v>29</v>
      </c>
      <c r="G11" s="12">
        <v>43525</v>
      </c>
      <c r="H11" s="12">
        <v>43585</v>
      </c>
      <c r="I11" s="10"/>
      <c r="J11" s="10"/>
      <c r="K11" s="10"/>
      <c r="L11" s="19">
        <v>1</v>
      </c>
      <c r="M11" s="19"/>
      <c r="N11" s="19"/>
      <c r="O11" s="19"/>
      <c r="P11" s="19"/>
      <c r="Q11" s="22"/>
      <c r="R11" s="19"/>
      <c r="S11" s="19"/>
      <c r="T11" s="23"/>
      <c r="U11" s="16">
        <f t="shared" si="0"/>
        <v>1</v>
      </c>
      <c r="V11" s="4">
        <f t="shared" si="0"/>
        <v>0</v>
      </c>
      <c r="W11" s="5">
        <f t="shared" si="4"/>
        <v>0</v>
      </c>
      <c r="X11" s="37"/>
      <c r="Y11" s="28" t="s">
        <v>35</v>
      </c>
      <c r="Z11" s="28" t="s">
        <v>42</v>
      </c>
    </row>
    <row r="12" spans="1:26" ht="112.5" customHeight="1" x14ac:dyDescent="0.2">
      <c r="A12" s="28" t="s">
        <v>25</v>
      </c>
      <c r="B12" s="7" t="s">
        <v>24</v>
      </c>
      <c r="C12" s="19" t="s">
        <v>52</v>
      </c>
      <c r="D12" s="28" t="s">
        <v>63</v>
      </c>
      <c r="E12" s="36"/>
      <c r="F12" s="9" t="s">
        <v>28</v>
      </c>
      <c r="G12" s="12">
        <v>43467</v>
      </c>
      <c r="H12" s="12">
        <v>43830</v>
      </c>
      <c r="I12" s="10">
        <v>16</v>
      </c>
      <c r="J12" s="11"/>
      <c r="K12" s="10"/>
      <c r="L12" s="19">
        <v>16</v>
      </c>
      <c r="M12" s="19"/>
      <c r="N12" s="19"/>
      <c r="O12" s="19">
        <v>16</v>
      </c>
      <c r="P12" s="19"/>
      <c r="Q12" s="19"/>
      <c r="R12" s="24">
        <v>16</v>
      </c>
      <c r="S12" s="24"/>
      <c r="T12" s="23"/>
      <c r="U12" s="16">
        <f t="shared" si="0"/>
        <v>64</v>
      </c>
      <c r="V12" s="4">
        <f t="shared" si="0"/>
        <v>0</v>
      </c>
      <c r="W12" s="5">
        <f t="shared" si="4"/>
        <v>0</v>
      </c>
      <c r="X12" s="37"/>
      <c r="Y12" s="28" t="s">
        <v>36</v>
      </c>
      <c r="Z12" s="36" t="s">
        <v>46</v>
      </c>
    </row>
    <row r="13" spans="1:26" ht="84" customHeight="1" x14ac:dyDescent="0.2">
      <c r="A13" s="28" t="s">
        <v>25</v>
      </c>
      <c r="B13" s="7" t="s">
        <v>24</v>
      </c>
      <c r="C13" s="10" t="s">
        <v>60</v>
      </c>
      <c r="D13" s="28" t="s">
        <v>53</v>
      </c>
      <c r="E13" s="36"/>
      <c r="F13" s="9" t="s">
        <v>70</v>
      </c>
      <c r="G13" s="12">
        <v>43525</v>
      </c>
      <c r="H13" s="12">
        <v>43585</v>
      </c>
      <c r="I13" s="10"/>
      <c r="J13" s="10"/>
      <c r="K13" s="10"/>
      <c r="L13" s="19">
        <v>1</v>
      </c>
      <c r="M13" s="19"/>
      <c r="N13" s="19"/>
      <c r="O13" s="19"/>
      <c r="P13" s="19"/>
      <c r="Q13" s="22"/>
      <c r="R13" s="19"/>
      <c r="S13" s="19"/>
      <c r="T13" s="23"/>
      <c r="U13" s="16">
        <f t="shared" si="0"/>
        <v>1</v>
      </c>
      <c r="V13" s="4">
        <f>SUM(J13,M13,P13,S13)</f>
        <v>0</v>
      </c>
      <c r="W13" s="5">
        <f>IFERROR(V13/U13,"")</f>
        <v>0</v>
      </c>
      <c r="X13" s="37"/>
      <c r="Y13" s="28" t="s">
        <v>31</v>
      </c>
      <c r="Z13" s="36"/>
    </row>
    <row r="14" spans="1:26" ht="85.5" x14ac:dyDescent="0.2">
      <c r="A14" s="28" t="s">
        <v>25</v>
      </c>
      <c r="B14" s="7" t="s">
        <v>24</v>
      </c>
      <c r="C14" s="19" t="s">
        <v>57</v>
      </c>
      <c r="D14" s="28" t="s">
        <v>64</v>
      </c>
      <c r="E14" s="36"/>
      <c r="F14" s="9" t="s">
        <v>28</v>
      </c>
      <c r="G14" s="12">
        <v>43467</v>
      </c>
      <c r="H14" s="12">
        <v>43830</v>
      </c>
      <c r="I14" s="10">
        <v>16</v>
      </c>
      <c r="J14" s="11"/>
      <c r="K14" s="10"/>
      <c r="L14" s="19">
        <v>16</v>
      </c>
      <c r="M14" s="19"/>
      <c r="N14" s="19"/>
      <c r="O14" s="19">
        <v>16</v>
      </c>
      <c r="P14" s="19"/>
      <c r="Q14" s="19"/>
      <c r="R14" s="24"/>
      <c r="S14" s="25"/>
      <c r="T14" s="22"/>
      <c r="U14" s="16">
        <f t="shared" si="0"/>
        <v>48</v>
      </c>
      <c r="V14" s="4">
        <f>SUM(J14,M14,P14,S14)</f>
        <v>0</v>
      </c>
      <c r="W14" s="5">
        <f>IFERROR(V14/U14,"")</f>
        <v>0</v>
      </c>
      <c r="X14" s="37"/>
      <c r="Y14" s="28" t="s">
        <v>32</v>
      </c>
      <c r="Z14" s="28" t="s">
        <v>32</v>
      </c>
    </row>
    <row r="15" spans="1:26" ht="85.5" x14ac:dyDescent="0.2">
      <c r="A15" s="43" t="s">
        <v>25</v>
      </c>
      <c r="B15" s="44" t="s">
        <v>24</v>
      </c>
      <c r="C15" s="19" t="s">
        <v>65</v>
      </c>
      <c r="D15" s="45" t="s">
        <v>66</v>
      </c>
      <c r="E15" s="9"/>
      <c r="F15" s="9" t="s">
        <v>28</v>
      </c>
      <c r="G15" s="12">
        <v>43617</v>
      </c>
      <c r="H15" s="12">
        <v>43830</v>
      </c>
      <c r="I15" s="10"/>
      <c r="J15" s="10"/>
      <c r="K15" s="10"/>
      <c r="L15" s="19"/>
      <c r="M15" s="19"/>
      <c r="N15" s="19"/>
      <c r="O15" s="19">
        <v>1</v>
      </c>
      <c r="P15" s="19"/>
      <c r="Q15" s="22"/>
      <c r="R15" s="24">
        <v>1</v>
      </c>
      <c r="S15" s="24"/>
      <c r="T15" s="23"/>
      <c r="U15" s="16">
        <f t="shared" ref="U15" si="5">SUM(I15,L15,O15,R15)</f>
        <v>2</v>
      </c>
      <c r="V15" s="4">
        <f t="shared" ref="V15" si="6">SUM(J15,M15,P15,S15)</f>
        <v>0</v>
      </c>
      <c r="W15" s="5">
        <f t="shared" ref="W15" si="7">IFERROR(V15/U15,"")</f>
        <v>0</v>
      </c>
      <c r="X15" s="37"/>
      <c r="Y15" s="28" t="s">
        <v>38</v>
      </c>
      <c r="Z15" s="36" t="s">
        <v>43</v>
      </c>
    </row>
    <row r="16" spans="1:26" ht="78.75" customHeight="1" x14ac:dyDescent="0.2">
      <c r="A16" s="28" t="s">
        <v>25</v>
      </c>
      <c r="B16" s="7" t="s">
        <v>24</v>
      </c>
      <c r="C16" s="10" t="s">
        <v>69</v>
      </c>
      <c r="D16" s="9" t="s">
        <v>67</v>
      </c>
      <c r="E16" s="9"/>
      <c r="F16" s="9" t="s">
        <v>48</v>
      </c>
      <c r="G16" s="12">
        <v>43467</v>
      </c>
      <c r="H16" s="12">
        <v>43768</v>
      </c>
      <c r="I16" s="10">
        <v>1</v>
      </c>
      <c r="J16" s="10"/>
      <c r="K16" s="10"/>
      <c r="L16" s="19">
        <v>1</v>
      </c>
      <c r="M16" s="19"/>
      <c r="N16" s="19"/>
      <c r="O16" s="19">
        <v>1</v>
      </c>
      <c r="P16" s="19"/>
      <c r="Q16" s="22"/>
      <c r="R16" s="24"/>
      <c r="S16" s="24"/>
      <c r="T16" s="23"/>
      <c r="U16" s="16">
        <f t="shared" si="0"/>
        <v>3</v>
      </c>
      <c r="V16" s="4">
        <f t="shared" si="0"/>
        <v>0</v>
      </c>
      <c r="W16" s="5">
        <f t="shared" si="4"/>
        <v>0</v>
      </c>
      <c r="X16" s="37"/>
      <c r="Y16" s="28" t="s">
        <v>38</v>
      </c>
      <c r="Z16" s="36" t="s">
        <v>43</v>
      </c>
    </row>
    <row r="17" spans="1:26" ht="86.25" customHeight="1" x14ac:dyDescent="0.2">
      <c r="A17" s="28" t="s">
        <v>25</v>
      </c>
      <c r="B17" s="7" t="s">
        <v>24</v>
      </c>
      <c r="C17" s="10" t="s">
        <v>55</v>
      </c>
      <c r="D17" s="28" t="s">
        <v>62</v>
      </c>
      <c r="E17" s="36"/>
      <c r="F17" s="9" t="s">
        <v>48</v>
      </c>
      <c r="G17" s="12">
        <v>43556</v>
      </c>
      <c r="H17" s="12">
        <v>43830</v>
      </c>
      <c r="I17" s="11"/>
      <c r="J17" s="11"/>
      <c r="K17" s="10"/>
      <c r="L17" s="19">
        <v>1</v>
      </c>
      <c r="M17" s="26"/>
      <c r="N17" s="19"/>
      <c r="O17" s="19"/>
      <c r="P17" s="26"/>
      <c r="Q17" s="22"/>
      <c r="R17" s="24">
        <v>1</v>
      </c>
      <c r="S17" s="27"/>
      <c r="T17" s="23"/>
      <c r="U17" s="16">
        <f t="shared" si="0"/>
        <v>2</v>
      </c>
      <c r="V17" s="4">
        <f>SUM(J17,M17,P17,S17)</f>
        <v>0</v>
      </c>
      <c r="W17" s="5">
        <f>IFERROR(V17/U17,"")</f>
        <v>0</v>
      </c>
      <c r="X17" s="38"/>
      <c r="Y17" s="28" t="s">
        <v>39</v>
      </c>
      <c r="Z17" s="36" t="s">
        <v>47</v>
      </c>
    </row>
    <row r="18" spans="1:26" x14ac:dyDescent="0.2">
      <c r="A18" s="6"/>
      <c r="Q18" s="39"/>
      <c r="U18" s="41">
        <f>SUM(U7:U17)</f>
        <v>139</v>
      </c>
      <c r="V18" s="42">
        <f>SUM(V7:V17)</f>
        <v>0</v>
      </c>
      <c r="W18" s="13">
        <f>+V18/U18</f>
        <v>0</v>
      </c>
    </row>
    <row r="19" spans="1:26" hidden="1" x14ac:dyDescent="0.2">
      <c r="I19" s="30">
        <f t="shared" ref="I19:T19" si="8">SUM(I7:I17)</f>
        <v>35</v>
      </c>
      <c r="J19" s="30">
        <f t="shared" si="8"/>
        <v>0</v>
      </c>
      <c r="K19" s="30">
        <f t="shared" si="8"/>
        <v>0</v>
      </c>
      <c r="L19" s="30">
        <f t="shared" si="8"/>
        <v>42</v>
      </c>
      <c r="M19" s="30">
        <f t="shared" si="8"/>
        <v>0</v>
      </c>
      <c r="N19" s="30">
        <f t="shared" si="8"/>
        <v>0</v>
      </c>
      <c r="O19" s="30">
        <f t="shared" si="8"/>
        <v>39</v>
      </c>
      <c r="P19" s="30">
        <f t="shared" si="8"/>
        <v>0</v>
      </c>
      <c r="Q19" s="39">
        <f t="shared" si="8"/>
        <v>0</v>
      </c>
      <c r="R19" s="30">
        <f t="shared" si="8"/>
        <v>23</v>
      </c>
      <c r="S19" s="40">
        <f t="shared" si="8"/>
        <v>0</v>
      </c>
      <c r="T19" s="30">
        <f t="shared" si="8"/>
        <v>0</v>
      </c>
    </row>
    <row r="20" spans="1:26" hidden="1" x14ac:dyDescent="0.2"/>
    <row r="21" spans="1:26" hidden="1" x14ac:dyDescent="0.2">
      <c r="I21" s="30">
        <f>+I19/118</f>
        <v>0.29661016949152541</v>
      </c>
      <c r="J21" s="30">
        <f>+J19/118</f>
        <v>0</v>
      </c>
      <c r="L21" s="30">
        <f>+L19/118</f>
        <v>0.3559322033898305</v>
      </c>
      <c r="M21" s="30">
        <f>+M19/118</f>
        <v>0</v>
      </c>
    </row>
    <row r="22" spans="1:26" hidden="1" x14ac:dyDescent="0.2">
      <c r="R22" s="30">
        <f>+R19+O19+L19+I19</f>
        <v>139</v>
      </c>
    </row>
  </sheetData>
  <autoFilter ref="A6:X17"/>
  <mergeCells count="20">
    <mergeCell ref="A1:B2"/>
    <mergeCell ref="C1:W2"/>
    <mergeCell ref="A4:A6"/>
    <mergeCell ref="B4:B6"/>
    <mergeCell ref="C4:C6"/>
    <mergeCell ref="D4:D6"/>
    <mergeCell ref="E4:E6"/>
    <mergeCell ref="F4:F6"/>
    <mergeCell ref="G4:H4"/>
    <mergeCell ref="I4:T4"/>
    <mergeCell ref="U4:W5"/>
    <mergeCell ref="X4:X5"/>
    <mergeCell ref="Y4:Y5"/>
    <mergeCell ref="Z4:Z5"/>
    <mergeCell ref="G5:G6"/>
    <mergeCell ref="H5:H6"/>
    <mergeCell ref="I5:K5"/>
    <mergeCell ref="L5:N5"/>
    <mergeCell ref="O5:Q5"/>
    <mergeCell ref="R5:T5"/>
  </mergeCells>
  <conditionalFormatting sqref="W14">
    <cfRule type="iconSet" priority="21">
      <iconSet iconSet="3TrafficLights2">
        <cfvo type="percent" val="0"/>
        <cfvo type="num" val="0.7"/>
        <cfvo type="num" val="0.9"/>
      </iconSet>
    </cfRule>
    <cfRule type="cellIs" dxfId="17" priority="22" stopIfTrue="1" operator="greaterThan">
      <formula>0.9</formula>
    </cfRule>
    <cfRule type="cellIs" dxfId="16" priority="23" stopIfTrue="1" operator="between">
      <formula>0.7</formula>
      <formula>0.89</formula>
    </cfRule>
    <cfRule type="cellIs" dxfId="15" priority="24" stopIfTrue="1" operator="between">
      <formula>0</formula>
      <formula>0.69</formula>
    </cfRule>
  </conditionalFormatting>
  <conditionalFormatting sqref="W13">
    <cfRule type="iconSet" priority="17">
      <iconSet iconSet="3TrafficLights2">
        <cfvo type="percent" val="0"/>
        <cfvo type="num" val="0.7"/>
        <cfvo type="num" val="0.9"/>
      </iconSet>
    </cfRule>
    <cfRule type="cellIs" dxfId="14" priority="18" stopIfTrue="1" operator="greaterThan">
      <formula>0.9</formula>
    </cfRule>
    <cfRule type="cellIs" dxfId="13" priority="19" stopIfTrue="1" operator="between">
      <formula>0.7</formula>
      <formula>0.89</formula>
    </cfRule>
    <cfRule type="cellIs" dxfId="12" priority="20" stopIfTrue="1" operator="between">
      <formula>0</formula>
      <formula>0.69</formula>
    </cfRule>
  </conditionalFormatting>
  <conditionalFormatting sqref="W17">
    <cfRule type="iconSet" priority="13">
      <iconSet iconSet="3TrafficLights2">
        <cfvo type="percent" val="0"/>
        <cfvo type="num" val="0.7"/>
        <cfvo type="num" val="0.9"/>
      </iconSet>
    </cfRule>
    <cfRule type="cellIs" dxfId="11" priority="14" stopIfTrue="1" operator="greaterThan">
      <formula>0.9</formula>
    </cfRule>
    <cfRule type="cellIs" dxfId="10" priority="15" stopIfTrue="1" operator="between">
      <formula>0.7</formula>
      <formula>0.89</formula>
    </cfRule>
    <cfRule type="cellIs" dxfId="9" priority="16" stopIfTrue="1" operator="between">
      <formula>0</formula>
      <formula>0.69</formula>
    </cfRule>
  </conditionalFormatting>
  <conditionalFormatting sqref="W16 W7:W8 W18 W10:W12">
    <cfRule type="iconSet" priority="45">
      <iconSet iconSet="3TrafficLights2">
        <cfvo type="percent" val="0"/>
        <cfvo type="num" val="0.7"/>
        <cfvo type="num" val="0.9"/>
      </iconSet>
    </cfRule>
    <cfRule type="cellIs" dxfId="8" priority="46" stopIfTrue="1" operator="greaterThan">
      <formula>0.9</formula>
    </cfRule>
    <cfRule type="cellIs" dxfId="7" priority="47" stopIfTrue="1" operator="between">
      <formula>0.7</formula>
      <formula>0.89</formula>
    </cfRule>
    <cfRule type="cellIs" dxfId="6" priority="48" stopIfTrue="1" operator="between">
      <formula>0</formula>
      <formula>0.69</formula>
    </cfRule>
  </conditionalFormatting>
  <conditionalFormatting sqref="W9">
    <cfRule type="iconSet" priority="9">
      <iconSet iconSet="3TrafficLights2">
        <cfvo type="percent" val="0"/>
        <cfvo type="num" val="0.7"/>
        <cfvo type="num" val="0.9"/>
      </iconSet>
    </cfRule>
    <cfRule type="cellIs" dxfId="5" priority="10" stopIfTrue="1" operator="greaterThan">
      <formula>0.9</formula>
    </cfRule>
    <cfRule type="cellIs" dxfId="4" priority="11" stopIfTrue="1" operator="between">
      <formula>0.7</formula>
      <formula>0.89</formula>
    </cfRule>
    <cfRule type="cellIs" dxfId="3" priority="12" stopIfTrue="1" operator="between">
      <formula>0</formula>
      <formula>0.69</formula>
    </cfRule>
  </conditionalFormatting>
  <conditionalFormatting sqref="W15">
    <cfRule type="iconSet" priority="5">
      <iconSet iconSet="3TrafficLights2">
        <cfvo type="percent" val="0"/>
        <cfvo type="num" val="0.7"/>
        <cfvo type="num" val="0.9"/>
      </iconSet>
    </cfRule>
    <cfRule type="cellIs" dxfId="2" priority="6" stopIfTrue="1" operator="greaterThan">
      <formula>0.9</formula>
    </cfRule>
    <cfRule type="cellIs" dxfId="1" priority="7" stopIfTrue="1" operator="between">
      <formula>0.7</formula>
      <formula>0.89</formula>
    </cfRule>
    <cfRule type="cellIs" dxfId="0" priority="8" stopIfTrue="1" operator="between">
      <formula>0</formula>
      <formula>0.69</formula>
    </cfRule>
  </conditionalFormatting>
  <pageMargins left="0.25" right="0.25" top="0.75" bottom="0.75" header="0.3" footer="0.3"/>
  <pageSetup paperSize="9" scale="40" orientation="landscape" r:id="rId1"/>
  <headerFooter>
    <oddFooter xml:space="preserve">&amp;LDE-F-2 V1 xx/09/2017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PASIG 2019_V2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Sig-gemelas</dc:creator>
  <cp:lastModifiedBy>Luz Patricia Quintanilla Parra</cp:lastModifiedBy>
  <cp:lastPrinted>2019-01-08T14:11:15Z</cp:lastPrinted>
  <dcterms:created xsi:type="dcterms:W3CDTF">2017-08-25T21:31:59Z</dcterms:created>
  <dcterms:modified xsi:type="dcterms:W3CDTF">2019-04-02T21:42:20Z</dcterms:modified>
</cp:coreProperties>
</file>