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PLAN DE ADECUACIÓN" sheetId="1" r:id="rId1"/>
    <sheet name="Hoja1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'PLAN DE ADECUACIÓN'!$A$5:$K$78</definedName>
    <definedName name="procesos">[1]Listas!$B$13:$B$30</definedName>
  </definedNames>
  <calcPr calcId="145621"/>
</workbook>
</file>

<file path=xl/calcChain.xml><?xml version="1.0" encoding="utf-8"?>
<calcChain xmlns="http://schemas.openxmlformats.org/spreadsheetml/2006/main">
  <c r="AD77" i="1" l="1"/>
  <c r="AC77" i="1"/>
  <c r="L78" i="1"/>
  <c r="AE77" i="1" l="1"/>
  <c r="AD11" i="1" l="1"/>
  <c r="AE11" i="1" s="1"/>
  <c r="AC11" i="1"/>
  <c r="AD10" i="1"/>
  <c r="AE10" i="1" s="1"/>
  <c r="AC10" i="1"/>
  <c r="AD16" i="1"/>
  <c r="AE16" i="1" s="1"/>
  <c r="AC16" i="1"/>
  <c r="AD15" i="1"/>
  <c r="AE15" i="1" s="1"/>
  <c r="AC15" i="1"/>
  <c r="AD14" i="1"/>
  <c r="AE14" i="1" s="1"/>
  <c r="AC14" i="1"/>
  <c r="AD13" i="1"/>
  <c r="AC13" i="1"/>
  <c r="AD12" i="1"/>
  <c r="AC12" i="1"/>
  <c r="AD18" i="1"/>
  <c r="AE18" i="1" s="1"/>
  <c r="AC18" i="1"/>
  <c r="AD17" i="1"/>
  <c r="AE17" i="1" s="1"/>
  <c r="AC17" i="1"/>
  <c r="AD24" i="1"/>
  <c r="AE24" i="1" s="1"/>
  <c r="AC24" i="1"/>
  <c r="AD23" i="1"/>
  <c r="AE23" i="1" s="1"/>
  <c r="AC23" i="1"/>
  <c r="AD22" i="1"/>
  <c r="AE22" i="1" s="1"/>
  <c r="AC22" i="1"/>
  <c r="AD32" i="1"/>
  <c r="AE32" i="1" s="1"/>
  <c r="AC32" i="1"/>
  <c r="AD31" i="1"/>
  <c r="AE31" i="1" s="1"/>
  <c r="AC31" i="1"/>
  <c r="AD30" i="1"/>
  <c r="AE30" i="1" s="1"/>
  <c r="AC30" i="1"/>
  <c r="AD29" i="1"/>
  <c r="AE29" i="1" s="1"/>
  <c r="AC29" i="1"/>
  <c r="AD28" i="1"/>
  <c r="AE28" i="1" s="1"/>
  <c r="AC28" i="1"/>
  <c r="AD27" i="1"/>
  <c r="AE27" i="1" s="1"/>
  <c r="AC27" i="1"/>
  <c r="AD26" i="1"/>
  <c r="AE26" i="1" s="1"/>
  <c r="AC26" i="1"/>
  <c r="AD25" i="1"/>
  <c r="AE25" i="1" s="1"/>
  <c r="AC25" i="1"/>
  <c r="AD34" i="1"/>
  <c r="AE34" i="1" s="1"/>
  <c r="AC34" i="1"/>
  <c r="AD33" i="1"/>
  <c r="AE33" i="1" s="1"/>
  <c r="AC33" i="1"/>
  <c r="AE12" i="1" l="1"/>
  <c r="AE13" i="1"/>
  <c r="AC37" i="1"/>
  <c r="AD36" i="1"/>
  <c r="AC36" i="1"/>
  <c r="AD35" i="1"/>
  <c r="AC35" i="1"/>
  <c r="AD40" i="1"/>
  <c r="AC40" i="1"/>
  <c r="AD39" i="1"/>
  <c r="AC39" i="1"/>
  <c r="AD38" i="1"/>
  <c r="AC38" i="1"/>
  <c r="AD45" i="1"/>
  <c r="AC45" i="1"/>
  <c r="AD44" i="1"/>
  <c r="AE44" i="1" s="1"/>
  <c r="AC44" i="1"/>
  <c r="AD43" i="1"/>
  <c r="AE43" i="1" s="1"/>
  <c r="AC43" i="1"/>
  <c r="AD42" i="1"/>
  <c r="AE42" i="1" s="1"/>
  <c r="AC42" i="1"/>
  <c r="AD49" i="1"/>
  <c r="AE49" i="1" s="1"/>
  <c r="AC49" i="1"/>
  <c r="AD48" i="1"/>
  <c r="AC48" i="1"/>
  <c r="AD47" i="1"/>
  <c r="AE47" i="1" s="1"/>
  <c r="AC47" i="1"/>
  <c r="AD46" i="1"/>
  <c r="AC46" i="1"/>
  <c r="AD76" i="1"/>
  <c r="AE76" i="1" s="1"/>
  <c r="AC76" i="1"/>
  <c r="AD75" i="1"/>
  <c r="AC75" i="1"/>
  <c r="AD74" i="1"/>
  <c r="AC74" i="1"/>
  <c r="AD73" i="1"/>
  <c r="AE73" i="1" s="1"/>
  <c r="AC73" i="1"/>
  <c r="AD72" i="1"/>
  <c r="AE72" i="1" s="1"/>
  <c r="AC72" i="1"/>
  <c r="AD71" i="1"/>
  <c r="AE71" i="1" s="1"/>
  <c r="AC71" i="1"/>
  <c r="AD70" i="1"/>
  <c r="AC70" i="1"/>
  <c r="AD69" i="1"/>
  <c r="AE69" i="1" s="1"/>
  <c r="AC69" i="1"/>
  <c r="AD68" i="1"/>
  <c r="AE68" i="1" s="1"/>
  <c r="AC68" i="1"/>
  <c r="AD67" i="1"/>
  <c r="AE67" i="1" s="1"/>
  <c r="AC67" i="1"/>
  <c r="AD66" i="1"/>
  <c r="AE66" i="1" s="1"/>
  <c r="AC66" i="1"/>
  <c r="AD65" i="1"/>
  <c r="AE65" i="1" s="1"/>
  <c r="AC65" i="1"/>
  <c r="AD64" i="1"/>
  <c r="AE64" i="1" s="1"/>
  <c r="AC64" i="1"/>
  <c r="AD63" i="1"/>
  <c r="AE63" i="1" s="1"/>
  <c r="AC63" i="1"/>
  <c r="AD62" i="1"/>
  <c r="AC62" i="1"/>
  <c r="AD61" i="1"/>
  <c r="AC61" i="1"/>
  <c r="AD60" i="1"/>
  <c r="AC60" i="1"/>
  <c r="AD59" i="1"/>
  <c r="AC59" i="1"/>
  <c r="AD58" i="1"/>
  <c r="AC58" i="1"/>
  <c r="AD57" i="1"/>
  <c r="AC57" i="1"/>
  <c r="AD56" i="1"/>
  <c r="AC56" i="1"/>
  <c r="AD55" i="1"/>
  <c r="AC55" i="1"/>
  <c r="AD54" i="1"/>
  <c r="AC54" i="1"/>
  <c r="AD53" i="1"/>
  <c r="AC53" i="1"/>
  <c r="AD52" i="1"/>
  <c r="AC52" i="1"/>
  <c r="AD51" i="1"/>
  <c r="AC51" i="1"/>
  <c r="AD50" i="1"/>
  <c r="AC50" i="1"/>
  <c r="AC9" i="1"/>
  <c r="AD9" i="1"/>
  <c r="AC19" i="1"/>
  <c r="AD19" i="1"/>
  <c r="AC20" i="1"/>
  <c r="AD20" i="1"/>
  <c r="AC21" i="1"/>
  <c r="AD21" i="1"/>
  <c r="AE45" i="1" l="1"/>
  <c r="AE38" i="1"/>
  <c r="AE39" i="1"/>
  <c r="AE21" i="1"/>
  <c r="AE46" i="1"/>
  <c r="AE48" i="1"/>
  <c r="AE35" i="1"/>
  <c r="AE40" i="1"/>
  <c r="AE36" i="1"/>
  <c r="AE20" i="1"/>
  <c r="AE9" i="1"/>
  <c r="AE74" i="1"/>
  <c r="AE70" i="1"/>
  <c r="AE19" i="1"/>
  <c r="AE50" i="1"/>
  <c r="AE51" i="1"/>
  <c r="AE52" i="1"/>
  <c r="AE53" i="1"/>
  <c r="AE54" i="1"/>
  <c r="AE55" i="1"/>
  <c r="AE56" i="1"/>
  <c r="AE57" i="1"/>
  <c r="AE61" i="1"/>
  <c r="AE75" i="1"/>
  <c r="AD8" i="1" l="1"/>
  <c r="AC8" i="1"/>
  <c r="AE8" i="1" l="1"/>
</calcChain>
</file>

<file path=xl/sharedStrings.xml><?xml version="1.0" encoding="utf-8"?>
<sst xmlns="http://schemas.openxmlformats.org/spreadsheetml/2006/main" count="709" uniqueCount="274">
  <si>
    <t>PLAN DE ADECUACIÓN Y SOSTENIBILIDAD DEL SIG - MIPG</t>
  </si>
  <si>
    <t>Actividad</t>
  </si>
  <si>
    <t>Producto o resultado esperado</t>
  </si>
  <si>
    <t>% Ponderado</t>
  </si>
  <si>
    <t>Und. Medida</t>
  </si>
  <si>
    <t>Fecha</t>
  </si>
  <si>
    <t>Inicial</t>
  </si>
  <si>
    <t>Final</t>
  </si>
  <si>
    <t>Direccionamiento Estratégico</t>
  </si>
  <si>
    <t>Acompañar y orientar la formulación/reformulación y seguimiento de planes institucionales</t>
  </si>
  <si>
    <t>100% de los Planes Institucionales acompañados y orientados</t>
  </si>
  <si>
    <t>Definir lineamientos para la formulación y posterior consolidación del anteproyecto anual del presupuesto de inversión del IDPC</t>
  </si>
  <si>
    <t>Consolidar la caja de herramientas de los "Lineamientos para fortalecer la participación ciudadana, la rendición de cuentas y el control social en el Instituto Distrital de Patrimonio Cultural (IDPC)"</t>
  </si>
  <si>
    <t>Fortalecimiento del SIG</t>
  </si>
  <si>
    <t>Ejecutar el Plan de Acción de Gestión Ambiental</t>
  </si>
  <si>
    <t>Elaborar el informe de rendición de cuentas de la vigencia 2019</t>
  </si>
  <si>
    <t>PAAC aprobado y publicado</t>
  </si>
  <si>
    <t>Elaborar informes de balance de la gestión de riesgos en el IDPC</t>
  </si>
  <si>
    <t>Realizar actualización al PAA de acuerdo con las necesidades institucionales</t>
  </si>
  <si>
    <t>Atención a la Ciudadania.</t>
  </si>
  <si>
    <t>Implementar el Plan de Acción de la Política Pública Distrital de Servicio al Ciudadano</t>
  </si>
  <si>
    <t>Ejecutar el plan de trabajo establecido para el Plan de Vacantes y prevision de Recursos Humanos</t>
  </si>
  <si>
    <t xml:space="preserve"> Ejecutar el plan de trabajo establecido para el Plan Institucional de Capacitación </t>
  </si>
  <si>
    <t xml:space="preserve">Ejecutar el plan de trabajo establecido para el Plan de Bienestar e Incentivos </t>
  </si>
  <si>
    <t>Adoptar  el Plan de Seguridad y Privacidad de la Información</t>
  </si>
  <si>
    <t>Administración de Bienes e Infraestructura</t>
  </si>
  <si>
    <t>Presentar informes de seguimiento del control de la ejecución presupuestal</t>
  </si>
  <si>
    <t>Realizar actvidades de divulgación de los siguientes temas: proceso de atención al ciudadano, portafolio de trámites y servicios y Plan de Acción de la Política de Integridad</t>
  </si>
  <si>
    <t>Realizar informes cuatrimestrales de seguimiento a la implementación de la Ley de Transparencia y derecho de Acceso a la Información Pública.</t>
  </si>
  <si>
    <t>3 Informes cuatrimestrales de seguimiento a la implementación de la Ley de Transparencia y Derecho de Acceso a la Información Pública</t>
  </si>
  <si>
    <t>Realizar actividades de cualificación del servicio con el equipo de atención a la ciudadanía, grupo de correspondencia, operadores laterales del SDQS, grupo de asesoría técnica personalizada</t>
  </si>
  <si>
    <t xml:space="preserve">3 actividades de cualificación </t>
  </si>
  <si>
    <t>Realizar los informes de gestión de las PQRS ciudadanas registradas en el Sistema Distrital de Quejas y Soluciones (incluir una acápite sobre solicitudes de acceso a la información pública en el informe trimestral)</t>
  </si>
  <si>
    <t xml:space="preserve">Realizar conciliaciones trimestrales de las cuentas del balance </t>
  </si>
  <si>
    <t>Gestión Financiera</t>
  </si>
  <si>
    <t># documentos</t>
  </si>
  <si>
    <t># informes</t>
  </si>
  <si>
    <t>Informes de seguimiento a los planes de acción de las políticas de desempeño institucional</t>
  </si>
  <si>
    <t>% de avance</t>
  </si>
  <si>
    <t># reportes</t>
  </si>
  <si>
    <t>% avance</t>
  </si>
  <si>
    <t>Proceso responsable</t>
  </si>
  <si>
    <t>Política Gestión y Desempeño</t>
  </si>
  <si>
    <t>Planeación Institucional</t>
  </si>
  <si>
    <t>Formulación de planes</t>
  </si>
  <si>
    <t>Sostenibilidad</t>
  </si>
  <si>
    <t>X</t>
  </si>
  <si>
    <t>Implementación / Adecuación</t>
  </si>
  <si>
    <t>Programación presupuestal</t>
  </si>
  <si>
    <t>Participación Ciudadana</t>
  </si>
  <si>
    <t>Construir el Plan de participación. 
 Paso 2. 
Definir la estrategia para la ejecución del plan</t>
  </si>
  <si>
    <t>Liderazgo Estratégico</t>
  </si>
  <si>
    <t>Dimensión</t>
  </si>
  <si>
    <t>Gestión con valores para resultados</t>
  </si>
  <si>
    <t>Direccionamiento estratégico y planeación</t>
  </si>
  <si>
    <t>Transparencia, acceso a la información pública y lucha contra la corrupción</t>
  </si>
  <si>
    <t>Información y Comunicación</t>
  </si>
  <si>
    <t>Categoría
(Autodiagnóstico)</t>
  </si>
  <si>
    <t>Planeación (Plan anticorrupción)</t>
  </si>
  <si>
    <t xml:space="preserve">Calidad de la evaluación </t>
  </si>
  <si>
    <t>Seguimiento y evaluación del desempeño institucional</t>
  </si>
  <si>
    <t>Evaluación de Resultados</t>
  </si>
  <si>
    <t>Control interno</t>
  </si>
  <si>
    <t>Actividades de Control 
Responsabilidades de los servidores encargados del monitoreo y evaluación de controles y gestión del riesgo (segunda línea de defensa)</t>
  </si>
  <si>
    <t>Información y Comunicación
Responsabilidades de los servidores encargados del monitoreo y evaluación de controles y gestión del riesgo (segunda línea de defensa)</t>
  </si>
  <si>
    <t xml:space="preserve">Seguimiento al plan anticorrupción </t>
  </si>
  <si>
    <t>Ejercicio Contratactual</t>
  </si>
  <si>
    <t>Gestión presupuestal y eficiencia del gasto público</t>
  </si>
  <si>
    <t>Direccionamiento Estratégico y Planeación</t>
  </si>
  <si>
    <t>Gestión con Valores para Resultados</t>
  </si>
  <si>
    <t>Transparencia pasiva</t>
  </si>
  <si>
    <t>Servicio al ciudadano</t>
  </si>
  <si>
    <t>Autodiagnóstico Servicio al ciudadano</t>
  </si>
  <si>
    <t>Estratégica</t>
  </si>
  <si>
    <t>% de planes Institucionales acompañados y orientados</t>
  </si>
  <si>
    <t>Anteproyecto anual del presupuesto de inversión formulado</t>
  </si>
  <si>
    <t># documento anteproyecto de presupuesto de inversión 2019 formulado</t>
  </si>
  <si>
    <t>Caja de herramientas de  lineamientos</t>
  </si>
  <si>
    <t>% de avance en la consolidación de la caja de herramientas</t>
  </si>
  <si>
    <t>Formular una propuesta para el fortalecimiento del seguimiento y control de la gestión para la toma de decisiones</t>
  </si>
  <si>
    <t>Una propuesta formulada y aprobada</t>
  </si>
  <si>
    <t># propuestas formuladas y aprobadas</t>
  </si>
  <si>
    <t>Formular las actividades del Plan de Acción del SIG</t>
  </si>
  <si>
    <t>Ejecutar las actividades del Plan de Acción del SIG</t>
  </si>
  <si>
    <t>Actualizar el mapa de procesos en el marco de la nueva estructura organizacional del IDPC.</t>
  </si>
  <si>
    <t>Actualizar el PLAN DE GESTIÓN INTEGRAL DE RESIDUOS PELIGROSOS -PGIRP-</t>
  </si>
  <si>
    <t>Plan de Acción del SIG  formulado</t>
  </si>
  <si>
    <t># documentos aprobados</t>
  </si>
  <si>
    <t>Plan de Acción del SIG  ejecutado</t>
  </si>
  <si>
    <t>1 Mapa de procesos aprobado</t>
  </si>
  <si>
    <t>Plan de Acción de Gestión Ambiental formulado</t>
  </si>
  <si>
    <t>Plan de Acción de Gestión Ambiental ejecutado</t>
  </si>
  <si>
    <t>Consolidar el Plan de adecuación y sostenibilidad del SIG - MIPG de acuerdo a las acciones definidas en los POA por dependencias aprobados.</t>
  </si>
  <si>
    <t>Realizar reporte mensual al avance del Plan de Adecuación del MIPG en el IDPC durante el 2019 (PMR Proyecto 1110)</t>
  </si>
  <si>
    <t>Plan de adecuación y sostenibilidad del SIG - MIPG consolidado</t>
  </si>
  <si>
    <t># documentos consolidados</t>
  </si>
  <si>
    <t>9 reportes</t>
  </si>
  <si>
    <t>Elaborar el informe de gestión de la vigencia 2018</t>
  </si>
  <si>
    <t>PROGRAMACIÓN PARA LA VIGENCIA (TRIMESTRAL)</t>
  </si>
  <si>
    <t>PORCENTAJE  ACUMULADO DE CUMPLIMIENTO</t>
  </si>
  <si>
    <t>EVIDENCIAS RESULTADO / OBSERVACIONES</t>
  </si>
  <si>
    <t>PRIMER TRIMESTRE</t>
  </si>
  <si>
    <t>SEGUNDO TRIMESTRE</t>
  </si>
  <si>
    <t>TERCER TRIMESTRE</t>
  </si>
  <si>
    <t>CUARTO TRIMESTRE</t>
  </si>
  <si>
    <t>Prog.</t>
  </si>
  <si>
    <t>Ejec.</t>
  </si>
  <si>
    <t>Avance Cualitativo</t>
  </si>
  <si>
    <t>Eficacia de la Actividad</t>
  </si>
  <si>
    <t xml:space="preserve">(Describa la evidencia en cumplimiento de la meta) </t>
  </si>
  <si>
    <t>Liderar la formulación, consolidación y publicación del Plan Anticorrupción y de Atención al Ciudadano (PAAC) de la vigencia 2019</t>
  </si>
  <si>
    <t>Informe de gestión de la vigencia 2018 elaborado</t>
  </si>
  <si>
    <t>Informe de gestión de la vigencia elaborado</t>
  </si>
  <si>
    <t>Informe de rendición de cuentas de la vigencia 2019 elaborado</t>
  </si>
  <si>
    <t>Informe de rendición de cuentas de la vigencia elaborado</t>
  </si>
  <si>
    <t>PAAC publicado</t>
  </si>
  <si>
    <t>Liderar los comités que estén bajo la responsabilidad de la Oficina Asesora de Planeación</t>
  </si>
  <si>
    <t>4 comités liderados con soporte de acta de reunión</t>
  </si>
  <si>
    <t># de comités liderados</t>
  </si>
  <si>
    <t>Liderar el reporte de diligenciamiento del Formulario Único de Reporte de Avance de la Gestión -FURAG, correspondiende a la vigencia 2018</t>
  </si>
  <si>
    <t>Reporte de diligenciamiento</t>
  </si>
  <si>
    <t>Elaborar los informes de rendición de la cuenta anual responsabilidad de la Oficina Asesora de Planeación</t>
  </si>
  <si>
    <t>Informes de rendición de la cuenta anual elaborados</t>
  </si>
  <si>
    <t># de informes elaborados</t>
  </si>
  <si>
    <t>Direccionamiento Estratégico - Gestión Documental - Mejora Continua</t>
  </si>
  <si>
    <t>Realizar seguimiento a planes de trabajo para cada política de desempeño institucional</t>
  </si>
  <si>
    <t>Gestión</t>
  </si>
  <si>
    <t xml:space="preserve"> Seguimiento</t>
  </si>
  <si>
    <t xml:space="preserve">3 Informes de balance de la gestión de riesgos </t>
  </si>
  <si>
    <t># Informes</t>
  </si>
  <si>
    <t>Consolidar el Mapa de Riesgos Institucional y de Corrupción</t>
  </si>
  <si>
    <t>3 Mapas de riesgos Institucional y de corrupción consolidados con seguimiento</t>
  </si>
  <si>
    <t>Realizar el reporte semestral de la gestión ambiental a la Secretaría Distrital de Ambiente</t>
  </si>
  <si>
    <t xml:space="preserve">Realizar y presentar trimestralmente el informe de consumo de servicios públicos y de generación de residuos aprovechables </t>
  </si>
  <si>
    <t>Realizar reporte del Plan de Gestión Integral de Residuos de Construcción y Demolición</t>
  </si>
  <si>
    <t xml:space="preserve">Fomentar acciones de articulación y colaboración interinstitucional con el fin de fortalecer la gestión ambiental en el sector cultura </t>
  </si>
  <si>
    <t>2 Reportes de gestión ambiental cargado en el aplicativo STORM</t>
  </si>
  <si>
    <t># Reportes</t>
  </si>
  <si>
    <t xml:space="preserve">4 Informes de consumos </t>
  </si>
  <si>
    <t xml:space="preserve">12 Reportes de obra ante la Secretaria Distrital de Ambiente </t>
  </si>
  <si>
    <t xml:space="preserve">2 Acciones interinstitucionales enfocadas en la gestión ambiental </t>
  </si>
  <si>
    <t># Acciones</t>
  </si>
  <si>
    <t>Realizar el monitoreo del PAAC en conjunto con los responsables de su cumplimiento</t>
  </si>
  <si>
    <t>3 monitoreos del PAAC</t>
  </si>
  <si>
    <t># monitoreos</t>
  </si>
  <si>
    <t>1 seguimiento al Plan Anual de Adquisiciones</t>
  </si>
  <si>
    <t># de seguimientos al PAA</t>
  </si>
  <si>
    <t>Actualización del PAA en el SECOP II</t>
  </si>
  <si>
    <t>% de actualización del PAA en el SECOP II atendidas</t>
  </si>
  <si>
    <t>Realizar seguimiento a  la implementación de la fase III de la  estrategia de transparencia, atención a la ciudadanía y participación  2017-2019 del IDPC.</t>
  </si>
  <si>
    <t>2 informes de seguimiento a la implementación de la Fase III</t>
  </si>
  <si>
    <t xml:space="preserve">100% implementacion del Plan de Acción </t>
  </si>
  <si>
    <t>Formular y aprobar la Política Antisoborno, Antifraude y Antipiratería del IDPC, articulada con el Código de Integridad del IDPC.</t>
  </si>
  <si>
    <t>1 Política Antisoborno, Antifraude y Antipirateria del IDPC aprobada</t>
  </si>
  <si>
    <t># politica</t>
  </si>
  <si>
    <t>Formular y adoptar el Plan estratégico de Talento Humano.</t>
  </si>
  <si>
    <t xml:space="preserve"> 1 Plan Formulado y adoptado</t>
  </si>
  <si>
    <t>Gestión Talento Humano</t>
  </si>
  <si>
    <t xml:space="preserve">Realizar el seguimiento a  la aplicación  y evaluación, de la Evaluación de Desempeño Laboral de los servidores de carrera administrativa y en periodo de prueba. Vigencia 2019-2020 y primer semestre de 2019. </t>
  </si>
  <si>
    <t xml:space="preserve">Formular y adoptar  los planes que están enmarcados en el Plan Estratégico de Talento Humano </t>
  </si>
  <si>
    <t xml:space="preserve">2 informes de seguimiento a la evaluación de desempeño </t>
  </si>
  <si>
    <t>4 Planes Formulados  y adoptados</t>
  </si>
  <si>
    <t>Actualizar la documentación de los procesos que lidera la Subdirección de Gestión Corporativa</t>
  </si>
  <si>
    <t>Actualizar y aprobar el Plan de Mantenimiento Anual</t>
  </si>
  <si>
    <t>Formular y adoptar la política de cero papel del instituto</t>
  </si>
  <si>
    <t>Formular y adoptar el plan  del Sistema Integrado de Conservación - SIC</t>
  </si>
  <si>
    <t>Actualizar el programa de gestión documental</t>
  </si>
  <si>
    <t xml:space="preserve">Actualizar  y aprobar el Plan Institucional de Archivo de la Entidad ­PINAR
</t>
  </si>
  <si>
    <t xml:space="preserve">1 Plan actualizado, aprobado </t>
  </si>
  <si>
    <t>1 Política Cero Papel formulada y adoptada</t>
  </si>
  <si>
    <t># política</t>
  </si>
  <si>
    <t>Gestión documental</t>
  </si>
  <si>
    <t>1 plan formulado y adoptado</t>
  </si>
  <si>
    <t>1 programa de gestión actualizado</t>
  </si>
  <si>
    <t>01/01/2019</t>
  </si>
  <si>
    <t>31/03/2019</t>
  </si>
  <si>
    <t>Adoptar  el Plan de Tratamiento de Riesgos de Seguridad y Privacidad de la Informaciòn</t>
  </si>
  <si>
    <t xml:space="preserve">Automatizar y centralizar la base de datos de contratistas del IDPC que reposa en juridica </t>
  </si>
  <si>
    <t>Actualizar, unificar y migrar la información del Sistema de Gestion Documental Orfeo, versión 2019</t>
  </si>
  <si>
    <t xml:space="preserve">1 Plan de Tratamiento de Riesgos de Seguridad y Privacidad de la Información adoptado </t>
  </si>
  <si>
    <t>Gestión de sistemas de información y tecnología</t>
  </si>
  <si>
    <t>1 Plan de Seguridad y Privacidad de la Información adoptado</t>
  </si>
  <si>
    <t>1 Proceso automatizado</t>
  </si>
  <si>
    <t xml:space="preserve"> % avance</t>
  </si>
  <si>
    <t>100% del Sistema Orfeo actualizado, unificado y migrado.</t>
  </si>
  <si>
    <t>Realizar seguimiento a la ejecución del Plan de Mantenimiento Anual, para la vigencia 2019</t>
  </si>
  <si>
    <t xml:space="preserve">Realizar conciliaciones trimestrales con Almacén, Inventarios y contabilidad </t>
  </si>
  <si>
    <t>Realizar inventario del total de los bienes del IDPC</t>
  </si>
  <si>
    <t>Coordinacion y organización del Comité  Tècnico de Sostenibilidad Contable</t>
  </si>
  <si>
    <t>Reportar trimestralmente la ejecución del PAC al comité de seguimiento a la ejecución presupuestal.</t>
  </si>
  <si>
    <t xml:space="preserve">Sensibilizar y capacitar a los funcionarios y contratistas en materia de transparencia, medidas anticorrupción y  Servicio a la Ciudadania.  </t>
  </si>
  <si>
    <t xml:space="preserve">Implementar el Plan Institucional de Respuesta a emergencias y contingencias. </t>
  </si>
  <si>
    <t>Ejecutar el plan de trabajo  de Seguridad  y Salud en el Trabajo</t>
  </si>
  <si>
    <t xml:space="preserve">Coordinar  y desarrollar el Comité de Inventarios. </t>
  </si>
  <si>
    <t>Ejecutar el plan de trabajo para la mejora de la infraestructura tecnologica</t>
  </si>
  <si>
    <t>Implementar el Plan Estatrégico de Tecnologías de la Información y las comunicación -PETI</t>
  </si>
  <si>
    <t>Implementar y divulgar el Plan de Seguridad y Privacidad de la Información</t>
  </si>
  <si>
    <t>Implementar y Divulgar el Plan de Tratamiento de Riesgos de Seguridad y Privacidad de la Informaciòn</t>
  </si>
  <si>
    <t>Ejecutar el plan de trabajo para la mejora de la infraestructura de comunicación del IDPC</t>
  </si>
  <si>
    <t>Realizar actividades de capacitacion del aplicativo Orfeo a  los servidores públicos del IDPC</t>
  </si>
  <si>
    <t>Implementar el plan de trabajo formulado en el Plan Institucional de Archivo de la Entidad ­PINAR</t>
  </si>
  <si>
    <t xml:space="preserve"> Implementar el plan  del Sistema Integrado de Conservación - SIC</t>
  </si>
  <si>
    <t>Realizar actividades de divulgacion y apropiacion a  los servidores públicos del IDPC para funcionalidad del aplicativo Orfeo</t>
  </si>
  <si>
    <t>4 informes de seguimiento</t>
  </si>
  <si>
    <t>4 informes de conciliacion</t>
  </si>
  <si>
    <t>#  informes</t>
  </si>
  <si>
    <t>1 informe de resultado</t>
  </si>
  <si>
    <t>4 Informes de seguimiento presupuestal</t>
  </si>
  <si>
    <t xml:space="preserve">#  Informes </t>
  </si>
  <si>
    <t xml:space="preserve">28 conciliaciónes de las cuentas del balance </t>
  </si>
  <si>
    <t># conciliaciónes</t>
  </si>
  <si>
    <t>4 actas de Comite Tècnico de Sostenibilidad Contable</t>
  </si>
  <si>
    <t>4 Reportes de ejecución de PAC</t>
  </si>
  <si>
    <t xml:space="preserve"> # reportes</t>
  </si>
  <si>
    <t xml:space="preserve">3 capacitaciones en materia de transparencia, medidas anticorrupción y  Servicio a la Ciudadania.  </t>
  </si>
  <si>
    <t xml:space="preserve"># capacitaciones </t>
  </si>
  <si>
    <t xml:space="preserve">7 actividades de divulgación </t>
  </si>
  <si>
    <t xml:space="preserve">·#  actividades </t>
  </si>
  <si>
    <t xml:space="preserve">#  informes  </t>
  </si>
  <si>
    <t xml:space="preserve">#  actividades </t>
  </si>
  <si>
    <t xml:space="preserve">16 Informes de gestión del SDQS </t>
  </si>
  <si>
    <t xml:space="preserve"># de informes </t>
  </si>
  <si>
    <t xml:space="preserve">1 plan  Institucional de Respuesta a emergencias y contingencias, implementado </t>
  </si>
  <si>
    <t>1 Plan de trabajo ejecutado</t>
  </si>
  <si>
    <t xml:space="preserve">3 actas de comité </t>
  </si>
  <si>
    <t xml:space="preserve">100% de la ejecución del plan </t>
  </si>
  <si>
    <t xml:space="preserve">100% la implentación del Plan </t>
  </si>
  <si>
    <t xml:space="preserve">100% implementacion del Plan de Seguridad y Privacidad de la Información </t>
  </si>
  <si>
    <t>100% implementación del Plan de Tratamiento de Riesgos de Seguridad y Privacidad de la Información</t>
  </si>
  <si>
    <t xml:space="preserve">100% ejecución del plan de trabajo </t>
  </si>
  <si>
    <t>% porcentaje de la infraestructura tecnològica de comunicación mejorada</t>
  </si>
  <si>
    <t xml:space="preserve">8 sesiones  de capacitaciones  del aplicativo Orfeo </t>
  </si>
  <si>
    <t>100% Plan de trabajo ejecutado</t>
  </si>
  <si>
    <t xml:space="preserve">% de ejecución </t>
  </si>
  <si>
    <t>100% del sistema implementado</t>
  </si>
  <si>
    <t>40 actividades de seguimiento realizadas</t>
  </si>
  <si>
    <t xml:space="preserve"># seguimientos </t>
  </si>
  <si>
    <t>Actualizar  y aprobar el Plan Institucional de Archivo de la Entidad ­PINAR</t>
  </si>
  <si>
    <t>Realizar informe semestrales de seguimiento al Plan Anual de Adquisiciones y su modificaciones</t>
  </si>
  <si>
    <t>100% documentos actualizados</t>
  </si>
  <si>
    <t>Actualizar los documentos del SIG en los procesos</t>
  </si>
  <si>
    <t>Todos los procesos</t>
  </si>
  <si>
    <t>Trabajar por procesos
(Manual Operativo MIPG)</t>
  </si>
  <si>
    <t>Gestión ambiental para el buen uso de los recursos públicos</t>
  </si>
  <si>
    <t>Otros aspectos a tener en cuenta en la gestión de las entidades 
(Manual Operativo MIPG)</t>
  </si>
  <si>
    <t>Fortalecimiento organizacional y simplificación de procesos</t>
  </si>
  <si>
    <t>Gestionar recursos físicos y servicios internos
(Manual Operativo MIPG)</t>
  </si>
  <si>
    <t>Talento humano</t>
  </si>
  <si>
    <t>Integridad</t>
  </si>
  <si>
    <t>Realizar el diagnóstico del estado actual de la entidad en temas de integridad</t>
  </si>
  <si>
    <t>Planeación Estratégica</t>
  </si>
  <si>
    <t>Gestión Documental</t>
  </si>
  <si>
    <t xml:space="preserve">Cultural </t>
  </si>
  <si>
    <t>Cultural</t>
  </si>
  <si>
    <t>Documental</t>
  </si>
  <si>
    <t>Estratégico</t>
  </si>
  <si>
    <t>Indicadores de Proceso
Logro: Definición del marco de seguridad y privacidad de la información y de los sistemas de información</t>
  </si>
  <si>
    <t>Gobierno digital</t>
  </si>
  <si>
    <t>Indicador de Proceso
Logro: Capacidades Institucionales</t>
  </si>
  <si>
    <t>Ejercicio Contable</t>
  </si>
  <si>
    <t>Utilidad de la información</t>
  </si>
  <si>
    <t>Toma de decisiones basada en evidencias</t>
  </si>
  <si>
    <t>Planeación institucional</t>
  </si>
  <si>
    <t xml:space="preserve">Transparencia activa </t>
  </si>
  <si>
    <t>Seguimiento acceso a la información pública</t>
  </si>
  <si>
    <t>Diseñar acciones para la Gestión Estratégica del Talento Humano (GETH)
(Manual Operativo MIPG)</t>
  </si>
  <si>
    <t>Provisión del empleo</t>
  </si>
  <si>
    <t xml:space="preserve">Ejecutar el plan de trabajo establecido para el Plan Institucional de Capacitación </t>
  </si>
  <si>
    <t>Capacitación</t>
  </si>
  <si>
    <t xml:space="preserve">Bienestar </t>
  </si>
  <si>
    <t>Indicadores de Proceso  Logro: Servicios Tecnológicos</t>
  </si>
  <si>
    <t>Indicadores de Proceso
Logro: Estrategia de TI</t>
  </si>
  <si>
    <t>Indicadores de Proceso
Logro: Plan de seguridad y privacidad de la información y de los sistemas de información</t>
  </si>
  <si>
    <t>Implementar el plan  del Sistema Integrado de Conservación - 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</si>
</sst>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€_-;\-* #,##0\ _€_-;_-* \-?\ _€_-;_-@_-"/>
    <numFmt numFmtId="165" formatCode="0.0%"/>
    <numFmt numFmtId="166" formatCode="0;[Red]0"/>
    <numFmt numFmtId="167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1" tint="4.9989318521683403E-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3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14" fontId="2" fillId="3" borderId="1" xfId="0" applyNumberFormat="1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9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Font="1" applyFill="1" applyBorder="1" applyAlignment="1" applyProtection="1">
      <alignment horizontal="center" vertical="center" wrapText="1"/>
      <protection locked="0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vertical="center" wrapText="1"/>
      <protection locked="0"/>
    </xf>
    <xf numFmtId="0" fontId="2" fillId="3" borderId="18" xfId="0" applyFont="1" applyFill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9" fontId="2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vertical="center" wrapText="1"/>
      <protection locked="0"/>
    </xf>
    <xf numFmtId="0" fontId="4" fillId="3" borderId="26" xfId="0" applyFont="1" applyFill="1" applyBorder="1" applyAlignment="1" applyProtection="1">
      <alignment vertical="center" wrapText="1"/>
      <protection locked="0"/>
    </xf>
    <xf numFmtId="0" fontId="4" fillId="3" borderId="18" xfId="0" applyFont="1" applyFill="1" applyBorder="1" applyAlignment="1" applyProtection="1">
      <alignment vertical="center" wrapText="1"/>
      <protection locked="0"/>
    </xf>
    <xf numFmtId="9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vertical="center" wrapText="1"/>
      <protection locked="0"/>
    </xf>
    <xf numFmtId="0" fontId="5" fillId="3" borderId="26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1" xfId="3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1" fontId="2" fillId="3" borderId="1" xfId="3" applyFont="1" applyFill="1" applyBorder="1" applyAlignment="1" applyProtection="1">
      <alignment horizontal="center" vertic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167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1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65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2" fillId="3" borderId="1" xfId="0" applyFont="1" applyFill="1" applyBorder="1" applyAlignment="1" applyProtection="1">
      <alignment horizontal="justify" vertical="center" wrapText="1"/>
      <protection locked="0"/>
    </xf>
    <xf numFmtId="0" fontId="4" fillId="3" borderId="1" xfId="0" applyFont="1" applyFill="1" applyBorder="1" applyAlignment="1" applyProtection="1">
      <alignment horizontal="justify" vertical="center" wrapText="1"/>
      <protection locked="0"/>
    </xf>
    <xf numFmtId="0" fontId="5" fillId="3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0" xfId="0" applyFont="1"/>
    <xf numFmtId="0" fontId="4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/>
    <xf numFmtId="164" fontId="1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/>
    </xf>
    <xf numFmtId="9" fontId="4" fillId="0" borderId="0" xfId="0" applyNumberFormat="1" applyFont="1" applyAlignment="1">
      <alignment horizontal="center" vertical="center"/>
    </xf>
  </cellXfs>
  <cellStyles count="5">
    <cellStyle name="Hipervínculo" xfId="4" builtinId="8"/>
    <cellStyle name="Millares" xfId="2" builtinId="3"/>
    <cellStyle name="Millares [0]" xfId="3" builtinId="6"/>
    <cellStyle name="Normal" xfId="0" builtinId="0"/>
    <cellStyle name="Porcentaje 2" xfId="1"/>
  </cellStyles>
  <dxfs count="12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0</xdr:row>
      <xdr:rowOff>107156</xdr:rowOff>
    </xdr:from>
    <xdr:to>
      <xdr:col>0</xdr:col>
      <xdr:colOff>754857</xdr:colOff>
      <xdr:row>2</xdr:row>
      <xdr:rowOff>161448</xdr:rowOff>
    </xdr:to>
    <xdr:pic>
      <xdr:nvPicPr>
        <xdr:cNvPr id="2" name="Imagen 1" descr="Descripción: IDPCBY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2" y="107156"/>
          <a:ext cx="600075" cy="506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quintanilla/Downloads/POA%20S.%20Intervenci&#243;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quintanilla/Downloads/POA%20Of%20Jur&#237;dica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OA&#180;s/POA%20OAP%20V2%201903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OA&#180;s/POA%20Corporativa%20V2%201903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c Área Obj. Estr. Proy."/>
      <sheetName val="PEI"/>
      <sheetName val="Marco General"/>
      <sheetName val="Ponderación %"/>
      <sheetName val="Act. Estrategias"/>
      <sheetName val="Act. Gestión y Seguimiento "/>
      <sheetName val="Ejemplo Actividades - Component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&lt;Por favor seleccione los procesos asociados a su área&gt;</v>
          </cell>
        </row>
        <row r="14">
          <cell r="B14" t="str">
            <v>Direccionamiento Estratégico</v>
          </cell>
        </row>
        <row r="15">
          <cell r="B15" t="str">
            <v>Relaciones Interinstitucionales</v>
          </cell>
        </row>
        <row r="16">
          <cell r="B16" t="str">
            <v>Protección del Patrimonio Cultural</v>
          </cell>
        </row>
        <row r="17">
          <cell r="B17" t="str">
            <v>Intervención del Patrimonio cultural</v>
          </cell>
        </row>
        <row r="18">
          <cell r="B18" t="str">
            <v>Divulgación del Patrimonio cultural</v>
          </cell>
        </row>
        <row r="19">
          <cell r="B19" t="str">
            <v>Gestión del Talento Humano</v>
          </cell>
        </row>
        <row r="20">
          <cell r="B20" t="str">
            <v>Gestión Financiera</v>
          </cell>
        </row>
        <row r="21">
          <cell r="B21" t="str">
            <v>Gestión de Sistemas de Información y Tecnología</v>
          </cell>
        </row>
        <row r="22">
          <cell r="B22" t="str">
            <v>Gestión Jurídica</v>
          </cell>
        </row>
        <row r="23">
          <cell r="B23" t="str">
            <v>Gestión Documental</v>
          </cell>
        </row>
        <row r="24">
          <cell r="B24" t="str">
            <v>Administración de Bienes e Infraestructura</v>
          </cell>
        </row>
        <row r="25">
          <cell r="B25" t="str">
            <v>Atención al Cliente y Usuarios</v>
          </cell>
        </row>
        <row r="26">
          <cell r="B26" t="str">
            <v>Adquisición de Bienes y Servicios</v>
          </cell>
        </row>
        <row r="27">
          <cell r="B27" t="str">
            <v>Gestión de Comunicaciones</v>
          </cell>
        </row>
        <row r="28">
          <cell r="B28" t="str">
            <v>Control Interno Disciplinario</v>
          </cell>
        </row>
        <row r="29">
          <cell r="B29" t="str">
            <v>Mejoramiento Continuo</v>
          </cell>
        </row>
        <row r="30">
          <cell r="B30" t="str">
            <v>Seguimiento y Evaluación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c Área Obj. Estr. Proy."/>
      <sheetName val="Marco General"/>
      <sheetName val="Act. Estrategias"/>
      <sheetName val="Act. Gestión y Seguimiento 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c Área Obj. Estr. Proy."/>
      <sheetName val="Marco General"/>
      <sheetName val="Act. Estrategias"/>
      <sheetName val="Act. Gestión y Seguimiento "/>
      <sheetName val="Ejemplo Actividades - Component"/>
      <sheetName val="Listas"/>
      <sheetName val="Hoja1"/>
      <sheetName val="Hoja2"/>
      <sheetName val="Hoja3"/>
      <sheetName val="Objetivo 3"/>
      <sheetName val="Objetivo 5"/>
      <sheetName val="Ob.5 Consolidado"/>
      <sheetName val="SIG"/>
      <sheetName val="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c Área Obj. Estr. Proy."/>
      <sheetName val="Marco General"/>
      <sheetName val="Act. Estrategias"/>
      <sheetName val="Act. Gestión y Seguimiento "/>
      <sheetName val="Ejemplo Actividades - Component"/>
      <sheetName val="List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zoomScale="115" zoomScaleNormal="115" workbookViewId="0">
      <selection activeCell="C11" sqref="C11"/>
    </sheetView>
  </sheetViews>
  <sheetFormatPr baseColWidth="10" defaultRowHeight="14.25" x14ac:dyDescent="0.2"/>
  <cols>
    <col min="1" max="1" width="13" style="136" customWidth="1"/>
    <col min="2" max="2" width="15.7109375" style="136" customWidth="1"/>
    <col min="3" max="4" width="25" style="137" customWidth="1"/>
    <col min="5" max="6" width="6.140625" style="136" customWidth="1"/>
    <col min="7" max="7" width="53.7109375" style="136" customWidth="1"/>
    <col min="8" max="10" width="4.140625" style="136" customWidth="1"/>
    <col min="11" max="11" width="42" style="138" customWidth="1"/>
    <col min="12" max="12" width="13.7109375" style="136" customWidth="1"/>
    <col min="13" max="13" width="36.28515625" style="138" customWidth="1"/>
    <col min="14" max="14" width="17.42578125" style="136" customWidth="1"/>
    <col min="15" max="15" width="11.28515625" style="136" bestFit="1" customWidth="1"/>
    <col min="16" max="16" width="11.28515625" style="125" bestFit="1" customWidth="1"/>
    <col min="17" max="17" width="6.42578125" style="125" bestFit="1" customWidth="1"/>
    <col min="18" max="18" width="6" style="125" bestFit="1" customWidth="1"/>
    <col min="19" max="19" width="11.42578125" style="125"/>
    <col min="20" max="20" width="6.42578125" style="125" bestFit="1" customWidth="1"/>
    <col min="21" max="21" width="6" style="125" bestFit="1" customWidth="1"/>
    <col min="22" max="22" width="11.42578125" style="125"/>
    <col min="23" max="23" width="6.42578125" style="125" bestFit="1" customWidth="1"/>
    <col min="24" max="24" width="6" style="125" bestFit="1" customWidth="1"/>
    <col min="25" max="25" width="11.42578125" style="125"/>
    <col min="26" max="26" width="6.42578125" style="125" bestFit="1" customWidth="1"/>
    <col min="27" max="27" width="6" style="125" bestFit="1" customWidth="1"/>
    <col min="28" max="28" width="11.42578125" style="125"/>
    <col min="29" max="29" width="6.42578125" style="125" bestFit="1" customWidth="1"/>
    <col min="30" max="30" width="7" style="125" bestFit="1" customWidth="1"/>
    <col min="31" max="31" width="11.42578125" style="125"/>
    <col min="32" max="32" width="44.7109375" style="125" customWidth="1"/>
    <col min="33" max="16384" width="11.42578125" style="125"/>
  </cols>
  <sheetData>
    <row r="1" spans="1:32" ht="18" customHeight="1" x14ac:dyDescent="0.2">
      <c r="A1" s="120"/>
      <c r="B1" s="121" t="s">
        <v>0</v>
      </c>
      <c r="C1" s="122"/>
      <c r="D1" s="122"/>
      <c r="E1" s="122"/>
      <c r="F1" s="122"/>
      <c r="G1" s="123"/>
      <c r="H1" s="123"/>
      <c r="I1" s="123"/>
      <c r="J1" s="123"/>
      <c r="K1" s="123"/>
      <c r="L1" s="123"/>
      <c r="M1" s="123"/>
      <c r="N1" s="123"/>
      <c r="O1" s="123"/>
      <c r="P1" s="124"/>
    </row>
    <row r="2" spans="1:32" ht="18" customHeight="1" x14ac:dyDescent="0.2">
      <c r="A2" s="126"/>
      <c r="B2" s="127"/>
      <c r="C2" s="128"/>
      <c r="D2" s="128"/>
      <c r="E2" s="128"/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1:32" ht="18" customHeight="1" thickBot="1" x14ac:dyDescent="0.25">
      <c r="A3" s="131"/>
      <c r="B3" s="132"/>
      <c r="C3" s="133"/>
      <c r="D3" s="133"/>
      <c r="E3" s="133"/>
      <c r="F3" s="133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1:32" ht="5.25" customHeight="1" x14ac:dyDescent="0.2"/>
    <row r="5" spans="1:32" ht="15" customHeight="1" x14ac:dyDescent="0.2">
      <c r="A5" s="99" t="s">
        <v>52</v>
      </c>
      <c r="B5" s="100"/>
      <c r="C5" s="111" t="s">
        <v>42</v>
      </c>
      <c r="D5" s="111" t="s">
        <v>57</v>
      </c>
      <c r="E5" s="113" t="s">
        <v>47</v>
      </c>
      <c r="F5" s="117" t="s">
        <v>45</v>
      </c>
      <c r="G5" s="105" t="s">
        <v>1</v>
      </c>
      <c r="H5" s="113" t="s">
        <v>73</v>
      </c>
      <c r="I5" s="113" t="s">
        <v>126</v>
      </c>
      <c r="J5" s="113" t="s">
        <v>127</v>
      </c>
      <c r="K5" s="111" t="s">
        <v>2</v>
      </c>
      <c r="L5" s="111" t="s">
        <v>3</v>
      </c>
      <c r="M5" s="111" t="s">
        <v>4</v>
      </c>
      <c r="N5" s="139" t="s">
        <v>41</v>
      </c>
      <c r="O5" s="98" t="s">
        <v>5</v>
      </c>
      <c r="P5" s="140"/>
      <c r="Q5" s="108" t="s">
        <v>98</v>
      </c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9" t="s">
        <v>99</v>
      </c>
      <c r="AD5" s="109"/>
      <c r="AE5" s="109"/>
      <c r="AF5" s="110" t="s">
        <v>100</v>
      </c>
    </row>
    <row r="6" spans="1:32" ht="43.5" customHeight="1" x14ac:dyDescent="0.2">
      <c r="A6" s="101"/>
      <c r="B6" s="102"/>
      <c r="C6" s="116"/>
      <c r="D6" s="116"/>
      <c r="E6" s="114"/>
      <c r="F6" s="118"/>
      <c r="G6" s="106"/>
      <c r="H6" s="114"/>
      <c r="I6" s="114"/>
      <c r="J6" s="114"/>
      <c r="K6" s="116"/>
      <c r="L6" s="116"/>
      <c r="M6" s="116"/>
      <c r="N6" s="141"/>
      <c r="O6" s="105" t="s">
        <v>6</v>
      </c>
      <c r="P6" s="111" t="s">
        <v>7</v>
      </c>
      <c r="Q6" s="109" t="s">
        <v>101</v>
      </c>
      <c r="R6" s="109"/>
      <c r="S6" s="109"/>
      <c r="T6" s="109" t="s">
        <v>102</v>
      </c>
      <c r="U6" s="109"/>
      <c r="V6" s="109"/>
      <c r="W6" s="109" t="s">
        <v>103</v>
      </c>
      <c r="X6" s="109"/>
      <c r="Y6" s="109"/>
      <c r="Z6" s="109" t="s">
        <v>104</v>
      </c>
      <c r="AA6" s="109"/>
      <c r="AB6" s="109"/>
      <c r="AC6" s="109"/>
      <c r="AD6" s="109"/>
      <c r="AE6" s="109"/>
      <c r="AF6" s="110"/>
    </row>
    <row r="7" spans="1:32" ht="43.5" customHeight="1" x14ac:dyDescent="0.2">
      <c r="A7" s="103"/>
      <c r="B7" s="104"/>
      <c r="C7" s="112"/>
      <c r="D7" s="112"/>
      <c r="E7" s="115"/>
      <c r="F7" s="119"/>
      <c r="G7" s="107"/>
      <c r="H7" s="115"/>
      <c r="I7" s="115"/>
      <c r="J7" s="115"/>
      <c r="K7" s="112"/>
      <c r="L7" s="112"/>
      <c r="M7" s="112"/>
      <c r="N7" s="142"/>
      <c r="O7" s="107"/>
      <c r="P7" s="112"/>
      <c r="Q7" s="92" t="s">
        <v>105</v>
      </c>
      <c r="R7" s="92" t="s">
        <v>106</v>
      </c>
      <c r="S7" s="92" t="s">
        <v>107</v>
      </c>
      <c r="T7" s="92" t="s">
        <v>105</v>
      </c>
      <c r="U7" s="92" t="s">
        <v>106</v>
      </c>
      <c r="V7" s="92" t="s">
        <v>107</v>
      </c>
      <c r="W7" s="92" t="s">
        <v>105</v>
      </c>
      <c r="X7" s="92" t="s">
        <v>106</v>
      </c>
      <c r="Y7" s="92" t="s">
        <v>107</v>
      </c>
      <c r="Z7" s="92" t="s">
        <v>105</v>
      </c>
      <c r="AA7" s="92" t="s">
        <v>106</v>
      </c>
      <c r="AB7" s="92" t="s">
        <v>107</v>
      </c>
      <c r="AC7" s="92" t="s">
        <v>105</v>
      </c>
      <c r="AD7" s="15" t="s">
        <v>106</v>
      </c>
      <c r="AE7" s="15" t="s">
        <v>108</v>
      </c>
      <c r="AF7" s="16" t="s">
        <v>109</v>
      </c>
    </row>
    <row r="8" spans="1:32" ht="28.5" customHeight="1" x14ac:dyDescent="0.2">
      <c r="A8" s="143" t="s">
        <v>54</v>
      </c>
      <c r="B8" s="143"/>
      <c r="C8" s="144" t="s">
        <v>43</v>
      </c>
      <c r="D8" s="144" t="s">
        <v>44</v>
      </c>
      <c r="E8" s="145"/>
      <c r="F8" s="145" t="s">
        <v>46</v>
      </c>
      <c r="G8" s="93" t="s">
        <v>9</v>
      </c>
      <c r="H8" s="4" t="s">
        <v>46</v>
      </c>
      <c r="I8" s="4"/>
      <c r="J8" s="4"/>
      <c r="K8" s="3" t="s">
        <v>10</v>
      </c>
      <c r="L8" s="91">
        <v>0.02</v>
      </c>
      <c r="M8" s="3" t="s">
        <v>74</v>
      </c>
      <c r="N8" s="4" t="s">
        <v>8</v>
      </c>
      <c r="O8" s="5">
        <v>43467</v>
      </c>
      <c r="P8" s="5">
        <v>43830</v>
      </c>
      <c r="Q8" s="17">
        <v>0.25</v>
      </c>
      <c r="R8" s="18"/>
      <c r="S8" s="4"/>
      <c r="T8" s="17">
        <v>0.25</v>
      </c>
      <c r="U8" s="17"/>
      <c r="V8" s="4"/>
      <c r="W8" s="17">
        <v>0.25</v>
      </c>
      <c r="X8" s="17"/>
      <c r="Y8" s="4"/>
      <c r="Z8" s="17">
        <v>0.25</v>
      </c>
      <c r="AA8" s="17"/>
      <c r="AB8" s="4"/>
      <c r="AC8" s="17">
        <f t="shared" ref="AC8:AD8" si="0">+SUM(Q8,T8,W8,Z8)</f>
        <v>1</v>
      </c>
      <c r="AD8" s="17">
        <f t="shared" si="0"/>
        <v>0</v>
      </c>
      <c r="AE8" s="19">
        <f t="shared" ref="AE8" si="1">IFERROR(AD8/AC8,"")</f>
        <v>0</v>
      </c>
      <c r="AF8" s="84"/>
    </row>
    <row r="9" spans="1:32" ht="42.75" x14ac:dyDescent="0.2">
      <c r="A9" s="143" t="s">
        <v>54</v>
      </c>
      <c r="B9" s="143"/>
      <c r="C9" s="144" t="s">
        <v>67</v>
      </c>
      <c r="D9" s="144" t="s">
        <v>48</v>
      </c>
      <c r="E9" s="145"/>
      <c r="F9" s="145" t="s">
        <v>46</v>
      </c>
      <c r="G9" s="93" t="s">
        <v>11</v>
      </c>
      <c r="H9" s="4" t="s">
        <v>46</v>
      </c>
      <c r="I9" s="4"/>
      <c r="J9" s="4"/>
      <c r="K9" s="3" t="s">
        <v>75</v>
      </c>
      <c r="L9" s="91">
        <v>0.02</v>
      </c>
      <c r="M9" s="3" t="s">
        <v>76</v>
      </c>
      <c r="N9" s="4" t="s">
        <v>8</v>
      </c>
      <c r="O9" s="5">
        <v>43647</v>
      </c>
      <c r="P9" s="5">
        <v>43830</v>
      </c>
      <c r="Q9" s="17">
        <v>0.25</v>
      </c>
      <c r="R9" s="18"/>
      <c r="S9" s="4"/>
      <c r="T9" s="17">
        <v>0.25</v>
      </c>
      <c r="U9" s="17"/>
      <c r="V9" s="4"/>
      <c r="W9" s="17">
        <v>0.25</v>
      </c>
      <c r="X9" s="17"/>
      <c r="Y9" s="4"/>
      <c r="Z9" s="17">
        <v>0.25</v>
      </c>
      <c r="AA9" s="17"/>
      <c r="AB9" s="4"/>
      <c r="AC9" s="17">
        <f t="shared" ref="AC9:AD31" si="2">+SUM(Q9,T9,W9,Z9)</f>
        <v>1</v>
      </c>
      <c r="AD9" s="17">
        <f t="shared" ref="AD9:AD24" si="3">+SUM(R9,U9,X9,AA9)</f>
        <v>0</v>
      </c>
      <c r="AE9" s="19">
        <f t="shared" ref="AE9:AE32" si="4">IFERROR(AD9/AC9,"")</f>
        <v>0</v>
      </c>
      <c r="AF9" s="84"/>
    </row>
    <row r="10" spans="1:32" ht="71.25" x14ac:dyDescent="0.2">
      <c r="A10" s="143" t="s">
        <v>53</v>
      </c>
      <c r="B10" s="143"/>
      <c r="C10" s="144" t="s">
        <v>49</v>
      </c>
      <c r="D10" s="144" t="s">
        <v>50</v>
      </c>
      <c r="E10" s="145" t="s">
        <v>46</v>
      </c>
      <c r="F10" s="145"/>
      <c r="G10" s="93" t="s">
        <v>12</v>
      </c>
      <c r="H10" s="4" t="s">
        <v>46</v>
      </c>
      <c r="I10" s="4"/>
      <c r="J10" s="4"/>
      <c r="K10" s="2" t="s">
        <v>77</v>
      </c>
      <c r="L10" s="91">
        <v>0.02</v>
      </c>
      <c r="M10" s="2" t="s">
        <v>78</v>
      </c>
      <c r="N10" s="1" t="s">
        <v>8</v>
      </c>
      <c r="O10" s="6">
        <v>43467</v>
      </c>
      <c r="P10" s="6">
        <v>43830</v>
      </c>
      <c r="Q10" s="30">
        <v>0.25</v>
      </c>
      <c r="R10" s="25"/>
      <c r="S10" s="1"/>
      <c r="T10" s="30">
        <v>0.25</v>
      </c>
      <c r="U10" s="30"/>
      <c r="V10" s="1"/>
      <c r="W10" s="30">
        <v>0.25</v>
      </c>
      <c r="X10" s="30"/>
      <c r="Y10" s="1"/>
      <c r="Z10" s="30">
        <v>0.25</v>
      </c>
      <c r="AA10" s="25"/>
      <c r="AB10" s="1"/>
      <c r="AC10" s="25">
        <f t="shared" si="2"/>
        <v>1</v>
      </c>
      <c r="AD10" s="82">
        <f t="shared" si="3"/>
        <v>0</v>
      </c>
      <c r="AE10" s="61">
        <f t="shared" si="4"/>
        <v>0</v>
      </c>
      <c r="AF10" s="69"/>
    </row>
    <row r="11" spans="1:32" ht="42.75" x14ac:dyDescent="0.2">
      <c r="A11" s="143" t="s">
        <v>54</v>
      </c>
      <c r="B11" s="143"/>
      <c r="C11" s="144" t="s">
        <v>43</v>
      </c>
      <c r="D11" s="144" t="s">
        <v>51</v>
      </c>
      <c r="E11" s="145" t="s">
        <v>46</v>
      </c>
      <c r="F11" s="145"/>
      <c r="G11" s="93" t="s">
        <v>79</v>
      </c>
      <c r="H11" s="4" t="s">
        <v>46</v>
      </c>
      <c r="I11" s="4"/>
      <c r="J11" s="4"/>
      <c r="K11" s="3" t="s">
        <v>80</v>
      </c>
      <c r="L11" s="91">
        <v>0.02</v>
      </c>
      <c r="M11" s="3" t="s">
        <v>81</v>
      </c>
      <c r="N11" s="4" t="s">
        <v>8</v>
      </c>
      <c r="O11" s="5">
        <v>43556</v>
      </c>
      <c r="P11" s="5">
        <v>43738</v>
      </c>
      <c r="Q11" s="83"/>
      <c r="R11" s="18"/>
      <c r="S11" s="4"/>
      <c r="T11" s="83"/>
      <c r="U11" s="17"/>
      <c r="V11" s="4"/>
      <c r="W11" s="83">
        <v>1</v>
      </c>
      <c r="X11" s="17"/>
      <c r="Y11" s="4"/>
      <c r="Z11" s="83"/>
      <c r="AA11" s="18"/>
      <c r="AB11" s="4"/>
      <c r="AC11" s="69">
        <f t="shared" si="2"/>
        <v>1</v>
      </c>
      <c r="AD11" s="69">
        <f t="shared" si="3"/>
        <v>0</v>
      </c>
      <c r="AE11" s="19">
        <f t="shared" si="4"/>
        <v>0</v>
      </c>
      <c r="AF11" s="84"/>
    </row>
    <row r="12" spans="1:32" ht="57" x14ac:dyDescent="0.2">
      <c r="A12" s="143" t="s">
        <v>53</v>
      </c>
      <c r="B12" s="143"/>
      <c r="C12" s="144" t="s">
        <v>245</v>
      </c>
      <c r="D12" s="144" t="s">
        <v>242</v>
      </c>
      <c r="E12" s="145"/>
      <c r="F12" s="145" t="s">
        <v>46</v>
      </c>
      <c r="G12" s="94" t="s">
        <v>82</v>
      </c>
      <c r="H12" s="4" t="s">
        <v>46</v>
      </c>
      <c r="I12" s="4"/>
      <c r="J12" s="4"/>
      <c r="K12" s="3" t="s">
        <v>86</v>
      </c>
      <c r="L12" s="91">
        <v>0.02</v>
      </c>
      <c r="M12" s="3" t="s">
        <v>87</v>
      </c>
      <c r="N12" s="4" t="s">
        <v>13</v>
      </c>
      <c r="O12" s="5">
        <v>43467</v>
      </c>
      <c r="P12" s="5">
        <v>43496</v>
      </c>
      <c r="Q12" s="69">
        <v>1</v>
      </c>
      <c r="R12" s="18"/>
      <c r="S12" s="4"/>
      <c r="T12" s="30"/>
      <c r="U12" s="18"/>
      <c r="V12" s="4"/>
      <c r="W12" s="30"/>
      <c r="X12" s="17"/>
      <c r="Y12" s="4"/>
      <c r="Z12" s="30"/>
      <c r="AA12" s="30"/>
      <c r="AB12" s="1"/>
      <c r="AC12" s="43">
        <f t="shared" si="2"/>
        <v>1</v>
      </c>
      <c r="AD12" s="43">
        <f t="shared" si="3"/>
        <v>0</v>
      </c>
      <c r="AE12" s="19">
        <f t="shared" si="4"/>
        <v>0</v>
      </c>
      <c r="AF12" s="84"/>
    </row>
    <row r="13" spans="1:32" ht="57" x14ac:dyDescent="0.2">
      <c r="A13" s="143" t="s">
        <v>53</v>
      </c>
      <c r="B13" s="143"/>
      <c r="C13" s="144" t="s">
        <v>245</v>
      </c>
      <c r="D13" s="144" t="s">
        <v>242</v>
      </c>
      <c r="E13" s="145"/>
      <c r="F13" s="145" t="s">
        <v>46</v>
      </c>
      <c r="G13" s="94" t="s">
        <v>83</v>
      </c>
      <c r="H13" s="4" t="s">
        <v>46</v>
      </c>
      <c r="I13" s="4"/>
      <c r="J13" s="4"/>
      <c r="K13" s="3" t="s">
        <v>88</v>
      </c>
      <c r="L13" s="91">
        <v>0.02</v>
      </c>
      <c r="M13" s="3" t="s">
        <v>38</v>
      </c>
      <c r="N13" s="4" t="s">
        <v>13</v>
      </c>
      <c r="O13" s="5">
        <v>43467</v>
      </c>
      <c r="P13" s="5">
        <v>43829</v>
      </c>
      <c r="Q13" s="30">
        <v>0.05</v>
      </c>
      <c r="R13" s="25"/>
      <c r="S13" s="1"/>
      <c r="T13" s="30">
        <v>0.25</v>
      </c>
      <c r="U13" s="18"/>
      <c r="V13" s="4"/>
      <c r="W13" s="30">
        <v>0.35</v>
      </c>
      <c r="X13" s="25"/>
      <c r="Y13" s="1"/>
      <c r="Z13" s="30">
        <v>0.35</v>
      </c>
      <c r="AA13" s="30"/>
      <c r="AB13" s="1"/>
      <c r="AC13" s="43">
        <f t="shared" si="2"/>
        <v>0.99999999999999989</v>
      </c>
      <c r="AD13" s="43">
        <f t="shared" si="3"/>
        <v>0</v>
      </c>
      <c r="AE13" s="19">
        <f t="shared" si="4"/>
        <v>0</v>
      </c>
      <c r="AF13" s="84"/>
    </row>
    <row r="14" spans="1:32" ht="57" x14ac:dyDescent="0.2">
      <c r="A14" s="143" t="s">
        <v>53</v>
      </c>
      <c r="B14" s="143"/>
      <c r="C14" s="144" t="s">
        <v>245</v>
      </c>
      <c r="D14" s="144" t="s">
        <v>242</v>
      </c>
      <c r="E14" s="145" t="s">
        <v>46</v>
      </c>
      <c r="F14" s="145"/>
      <c r="G14" s="94" t="s">
        <v>84</v>
      </c>
      <c r="H14" s="4" t="s">
        <v>46</v>
      </c>
      <c r="I14" s="4"/>
      <c r="J14" s="4"/>
      <c r="K14" s="3" t="s">
        <v>89</v>
      </c>
      <c r="L14" s="91">
        <v>0.02</v>
      </c>
      <c r="M14" s="3" t="s">
        <v>87</v>
      </c>
      <c r="N14" s="4" t="s">
        <v>13</v>
      </c>
      <c r="O14" s="5">
        <v>43525</v>
      </c>
      <c r="P14" s="5">
        <v>43585</v>
      </c>
      <c r="Q14" s="69">
        <v>1</v>
      </c>
      <c r="R14" s="25"/>
      <c r="S14" s="1"/>
      <c r="T14" s="30"/>
      <c r="U14" s="18"/>
      <c r="V14" s="4"/>
      <c r="W14" s="30"/>
      <c r="X14" s="25"/>
      <c r="Y14" s="1"/>
      <c r="Z14" s="30"/>
      <c r="AA14" s="30"/>
      <c r="AB14" s="1"/>
      <c r="AC14" s="43">
        <f t="shared" si="2"/>
        <v>1</v>
      </c>
      <c r="AD14" s="43">
        <f t="shared" si="2"/>
        <v>0</v>
      </c>
      <c r="AE14" s="19">
        <f t="shared" si="4"/>
        <v>0</v>
      </c>
      <c r="AF14" s="84"/>
    </row>
    <row r="15" spans="1:32" ht="57" x14ac:dyDescent="0.2">
      <c r="A15" s="143" t="s">
        <v>53</v>
      </c>
      <c r="B15" s="143"/>
      <c r="C15" s="144" t="s">
        <v>244</v>
      </c>
      <c r="D15" s="144" t="s">
        <v>243</v>
      </c>
      <c r="E15" s="145" t="s">
        <v>46</v>
      </c>
      <c r="F15" s="145"/>
      <c r="G15" s="94" t="s">
        <v>85</v>
      </c>
      <c r="H15" s="4" t="s">
        <v>46</v>
      </c>
      <c r="I15" s="4"/>
      <c r="J15" s="4"/>
      <c r="K15" s="3" t="s">
        <v>90</v>
      </c>
      <c r="L15" s="91">
        <v>0.02</v>
      </c>
      <c r="M15" s="3" t="s">
        <v>87</v>
      </c>
      <c r="N15" s="4" t="s">
        <v>13</v>
      </c>
      <c r="O15" s="5">
        <v>43467</v>
      </c>
      <c r="P15" s="5">
        <v>43496</v>
      </c>
      <c r="Q15" s="69">
        <v>1</v>
      </c>
      <c r="R15" s="18"/>
      <c r="S15" s="56"/>
      <c r="T15" s="17"/>
      <c r="U15" s="18"/>
      <c r="V15" s="56"/>
      <c r="W15" s="30"/>
      <c r="X15" s="25"/>
      <c r="Y15" s="4"/>
      <c r="Z15" s="17"/>
      <c r="AA15" s="19"/>
      <c r="AB15" s="4"/>
      <c r="AC15" s="17">
        <f t="shared" si="2"/>
        <v>1</v>
      </c>
      <c r="AD15" s="87">
        <f t="shared" si="2"/>
        <v>0</v>
      </c>
      <c r="AE15" s="88">
        <f t="shared" si="4"/>
        <v>0</v>
      </c>
      <c r="AF15" s="84"/>
    </row>
    <row r="16" spans="1:32" ht="57" x14ac:dyDescent="0.2">
      <c r="A16" s="143" t="s">
        <v>53</v>
      </c>
      <c r="B16" s="143"/>
      <c r="C16" s="144" t="s">
        <v>244</v>
      </c>
      <c r="D16" s="144" t="s">
        <v>243</v>
      </c>
      <c r="E16" s="145" t="s">
        <v>46</v>
      </c>
      <c r="F16" s="145"/>
      <c r="G16" s="94" t="s">
        <v>14</v>
      </c>
      <c r="H16" s="4" t="s">
        <v>46</v>
      </c>
      <c r="I16" s="4"/>
      <c r="J16" s="4"/>
      <c r="K16" s="3" t="s">
        <v>91</v>
      </c>
      <c r="L16" s="91">
        <v>0.02</v>
      </c>
      <c r="M16" s="3" t="s">
        <v>38</v>
      </c>
      <c r="N16" s="4" t="s">
        <v>13</v>
      </c>
      <c r="O16" s="5">
        <v>43467</v>
      </c>
      <c r="P16" s="5">
        <v>43830</v>
      </c>
      <c r="Q16" s="30">
        <v>0.25</v>
      </c>
      <c r="R16" s="25"/>
      <c r="S16" s="1"/>
      <c r="T16" s="30">
        <v>0.25</v>
      </c>
      <c r="U16" s="18"/>
      <c r="V16" s="56"/>
      <c r="W16" s="30">
        <v>0.25</v>
      </c>
      <c r="X16" s="25"/>
      <c r="Y16" s="1"/>
      <c r="Z16" s="30">
        <v>0.25</v>
      </c>
      <c r="AA16" s="19"/>
      <c r="AB16" s="4"/>
      <c r="AC16" s="17">
        <f t="shared" si="2"/>
        <v>1</v>
      </c>
      <c r="AD16" s="87">
        <f t="shared" si="2"/>
        <v>0</v>
      </c>
      <c r="AE16" s="88">
        <f t="shared" si="4"/>
        <v>0</v>
      </c>
      <c r="AF16" s="84"/>
    </row>
    <row r="17" spans="1:32" ht="42.75" x14ac:dyDescent="0.2">
      <c r="A17" s="143" t="s">
        <v>68</v>
      </c>
      <c r="B17" s="143"/>
      <c r="C17" s="144" t="s">
        <v>43</v>
      </c>
      <c r="D17" s="144" t="s">
        <v>44</v>
      </c>
      <c r="E17" s="145" t="s">
        <v>46</v>
      </c>
      <c r="F17" s="145"/>
      <c r="G17" s="94" t="s">
        <v>92</v>
      </c>
      <c r="H17" s="4" t="s">
        <v>46</v>
      </c>
      <c r="I17" s="4"/>
      <c r="J17" s="4"/>
      <c r="K17" s="3" t="s">
        <v>94</v>
      </c>
      <c r="L17" s="91">
        <v>0.02</v>
      </c>
      <c r="M17" s="3" t="s">
        <v>95</v>
      </c>
      <c r="N17" s="4" t="s">
        <v>13</v>
      </c>
      <c r="O17" s="5">
        <v>43497</v>
      </c>
      <c r="P17" s="5">
        <v>43496</v>
      </c>
      <c r="Q17" s="69">
        <v>1</v>
      </c>
      <c r="R17" s="4"/>
      <c r="S17" s="4"/>
      <c r="T17" s="69"/>
      <c r="U17" s="4"/>
      <c r="V17" s="4"/>
      <c r="W17" s="69"/>
      <c r="X17" s="4"/>
      <c r="Y17" s="4"/>
      <c r="Z17" s="69">
        <v>1</v>
      </c>
      <c r="AA17" s="4"/>
      <c r="AB17" s="4"/>
      <c r="AC17" s="43">
        <f t="shared" si="2"/>
        <v>2</v>
      </c>
      <c r="AD17" s="43">
        <f t="shared" si="3"/>
        <v>0</v>
      </c>
      <c r="AE17" s="19">
        <f>IFERROR(AD17/AC17,"")</f>
        <v>0</v>
      </c>
      <c r="AF17" s="84"/>
    </row>
    <row r="18" spans="1:32" ht="42.75" x14ac:dyDescent="0.2">
      <c r="A18" s="143" t="s">
        <v>68</v>
      </c>
      <c r="B18" s="143"/>
      <c r="C18" s="144" t="s">
        <v>43</v>
      </c>
      <c r="D18" s="144" t="s">
        <v>44</v>
      </c>
      <c r="E18" s="145" t="s">
        <v>46</v>
      </c>
      <c r="F18" s="145"/>
      <c r="G18" s="94" t="s">
        <v>93</v>
      </c>
      <c r="H18" s="4" t="s">
        <v>46</v>
      </c>
      <c r="I18" s="4"/>
      <c r="J18" s="4"/>
      <c r="K18" s="3" t="s">
        <v>96</v>
      </c>
      <c r="L18" s="91">
        <v>0.02</v>
      </c>
      <c r="M18" s="3" t="s">
        <v>39</v>
      </c>
      <c r="N18" s="4" t="s">
        <v>13</v>
      </c>
      <c r="O18" s="5">
        <v>43556</v>
      </c>
      <c r="P18" s="5">
        <v>43809</v>
      </c>
      <c r="Q18" s="69"/>
      <c r="R18" s="4"/>
      <c r="S18" s="4"/>
      <c r="T18" s="69">
        <v>3</v>
      </c>
      <c r="U18" s="4"/>
      <c r="V18" s="4"/>
      <c r="W18" s="69">
        <v>3</v>
      </c>
      <c r="X18" s="4"/>
      <c r="Y18" s="4"/>
      <c r="Z18" s="69">
        <v>3</v>
      </c>
      <c r="AA18" s="4"/>
      <c r="AB18" s="4"/>
      <c r="AC18" s="43">
        <f t="shared" si="2"/>
        <v>9</v>
      </c>
      <c r="AD18" s="43">
        <f t="shared" si="3"/>
        <v>0</v>
      </c>
      <c r="AE18" s="19">
        <f>IFERROR(AD18/AC18,"")</f>
        <v>0</v>
      </c>
      <c r="AF18" s="84"/>
    </row>
    <row r="19" spans="1:32" ht="42" customHeight="1" x14ac:dyDescent="0.2">
      <c r="A19" s="143" t="s">
        <v>56</v>
      </c>
      <c r="B19" s="143"/>
      <c r="C19" s="144" t="s">
        <v>55</v>
      </c>
      <c r="D19" s="144" t="s">
        <v>58</v>
      </c>
      <c r="E19" s="145"/>
      <c r="F19" s="145" t="s">
        <v>46</v>
      </c>
      <c r="G19" s="94" t="s">
        <v>97</v>
      </c>
      <c r="H19" s="4" t="s">
        <v>46</v>
      </c>
      <c r="I19" s="4"/>
      <c r="J19" s="4"/>
      <c r="K19" s="3" t="s">
        <v>111</v>
      </c>
      <c r="L19" s="91">
        <v>0.02</v>
      </c>
      <c r="M19" s="3" t="s">
        <v>112</v>
      </c>
      <c r="N19" s="4" t="s">
        <v>8</v>
      </c>
      <c r="O19" s="5">
        <v>43467</v>
      </c>
      <c r="P19" s="5">
        <v>43511</v>
      </c>
      <c r="Q19" s="17">
        <v>0.25</v>
      </c>
      <c r="R19" s="18"/>
      <c r="S19" s="4"/>
      <c r="T19" s="17">
        <v>0.25</v>
      </c>
      <c r="U19" s="17"/>
      <c r="V19" s="4"/>
      <c r="W19" s="17">
        <v>0.25</v>
      </c>
      <c r="X19" s="17"/>
      <c r="Y19" s="4"/>
      <c r="Z19" s="17">
        <v>0.25</v>
      </c>
      <c r="AA19" s="17"/>
      <c r="AB19" s="4"/>
      <c r="AC19" s="17">
        <f t="shared" si="2"/>
        <v>1</v>
      </c>
      <c r="AD19" s="17">
        <f t="shared" si="3"/>
        <v>0</v>
      </c>
      <c r="AE19" s="19">
        <f t="shared" si="4"/>
        <v>0</v>
      </c>
      <c r="AF19" s="84"/>
    </row>
    <row r="20" spans="1:32" ht="42" customHeight="1" x14ac:dyDescent="0.2">
      <c r="A20" s="143" t="s">
        <v>56</v>
      </c>
      <c r="B20" s="143"/>
      <c r="C20" s="144" t="s">
        <v>55</v>
      </c>
      <c r="D20" s="144" t="s">
        <v>58</v>
      </c>
      <c r="E20" s="145"/>
      <c r="F20" s="145" t="s">
        <v>46</v>
      </c>
      <c r="G20" s="94" t="s">
        <v>15</v>
      </c>
      <c r="H20" s="4" t="s">
        <v>46</v>
      </c>
      <c r="I20" s="4"/>
      <c r="J20" s="4"/>
      <c r="K20" s="3" t="s">
        <v>113</v>
      </c>
      <c r="L20" s="91">
        <v>0.02</v>
      </c>
      <c r="M20" s="3" t="s">
        <v>114</v>
      </c>
      <c r="N20" s="4" t="s">
        <v>8</v>
      </c>
      <c r="O20" s="5">
        <v>43647</v>
      </c>
      <c r="P20" s="5">
        <v>43799</v>
      </c>
      <c r="Q20" s="17">
        <v>0.25</v>
      </c>
      <c r="R20" s="18"/>
      <c r="S20" s="4"/>
      <c r="T20" s="17">
        <v>0.25</v>
      </c>
      <c r="U20" s="17"/>
      <c r="V20" s="4"/>
      <c r="W20" s="17">
        <v>0.25</v>
      </c>
      <c r="X20" s="17"/>
      <c r="Y20" s="4"/>
      <c r="Z20" s="17">
        <v>0.25</v>
      </c>
      <c r="AA20" s="17"/>
      <c r="AB20" s="4"/>
      <c r="AC20" s="17">
        <f t="shared" si="2"/>
        <v>1</v>
      </c>
      <c r="AD20" s="17">
        <f t="shared" si="3"/>
        <v>0</v>
      </c>
      <c r="AE20" s="19">
        <f t="shared" si="4"/>
        <v>0</v>
      </c>
      <c r="AF20" s="84"/>
    </row>
    <row r="21" spans="1:32" ht="42" customHeight="1" x14ac:dyDescent="0.2">
      <c r="A21" s="143" t="s">
        <v>56</v>
      </c>
      <c r="B21" s="143"/>
      <c r="C21" s="144" t="s">
        <v>55</v>
      </c>
      <c r="D21" s="144" t="s">
        <v>58</v>
      </c>
      <c r="E21" s="145"/>
      <c r="F21" s="145" t="s">
        <v>46</v>
      </c>
      <c r="G21" s="94" t="s">
        <v>110</v>
      </c>
      <c r="H21" s="4" t="s">
        <v>46</v>
      </c>
      <c r="I21" s="4"/>
      <c r="J21" s="4"/>
      <c r="K21" s="3" t="s">
        <v>16</v>
      </c>
      <c r="L21" s="91">
        <v>0.02</v>
      </c>
      <c r="M21" s="3" t="s">
        <v>115</v>
      </c>
      <c r="N21" s="4" t="s">
        <v>8</v>
      </c>
      <c r="O21" s="5">
        <v>43467</v>
      </c>
      <c r="P21" s="5">
        <v>43496</v>
      </c>
      <c r="Q21" s="17">
        <v>0.25</v>
      </c>
      <c r="R21" s="18"/>
      <c r="S21" s="4"/>
      <c r="T21" s="17">
        <v>0.25</v>
      </c>
      <c r="U21" s="17"/>
      <c r="V21" s="4"/>
      <c r="W21" s="17">
        <v>0.25</v>
      </c>
      <c r="X21" s="17"/>
      <c r="Y21" s="4"/>
      <c r="Z21" s="17">
        <v>0.25</v>
      </c>
      <c r="AA21" s="17"/>
      <c r="AB21" s="4"/>
      <c r="AC21" s="17">
        <f t="shared" si="2"/>
        <v>1</v>
      </c>
      <c r="AD21" s="17">
        <f t="shared" si="3"/>
        <v>0</v>
      </c>
      <c r="AE21" s="19">
        <f t="shared" si="4"/>
        <v>0</v>
      </c>
      <c r="AF21" s="84"/>
    </row>
    <row r="22" spans="1:32" s="146" customFormat="1" ht="28.5" customHeight="1" x14ac:dyDescent="0.2">
      <c r="A22" s="143" t="s">
        <v>54</v>
      </c>
      <c r="B22" s="143"/>
      <c r="C22" s="144" t="s">
        <v>43</v>
      </c>
      <c r="D22" s="144" t="s">
        <v>51</v>
      </c>
      <c r="E22" s="145"/>
      <c r="F22" s="145" t="s">
        <v>46</v>
      </c>
      <c r="G22" s="94" t="s">
        <v>116</v>
      </c>
      <c r="H22" s="4"/>
      <c r="I22" s="4" t="s">
        <v>46</v>
      </c>
      <c r="J22" s="4"/>
      <c r="K22" s="3" t="s">
        <v>117</v>
      </c>
      <c r="L22" s="91">
        <v>0.01</v>
      </c>
      <c r="M22" s="3" t="s">
        <v>118</v>
      </c>
      <c r="N22" s="4" t="s">
        <v>13</v>
      </c>
      <c r="O22" s="5">
        <v>43467</v>
      </c>
      <c r="P22" s="5">
        <v>43830</v>
      </c>
      <c r="Q22" s="45">
        <v>1</v>
      </c>
      <c r="R22" s="18"/>
      <c r="S22" s="4"/>
      <c r="T22" s="45">
        <v>1</v>
      </c>
      <c r="U22" s="18"/>
      <c r="V22" s="4"/>
      <c r="W22" s="45">
        <v>1</v>
      </c>
      <c r="X22" s="17"/>
      <c r="Y22" s="4"/>
      <c r="Z22" s="45">
        <v>1</v>
      </c>
      <c r="AA22" s="18"/>
      <c r="AB22" s="4"/>
      <c r="AC22" s="42">
        <f t="shared" si="2"/>
        <v>4</v>
      </c>
      <c r="AD22" s="17">
        <f t="shared" si="3"/>
        <v>0</v>
      </c>
      <c r="AE22" s="19">
        <f t="shared" si="4"/>
        <v>0</v>
      </c>
      <c r="AF22" s="84"/>
    </row>
    <row r="23" spans="1:32" s="146" customFormat="1" ht="42.75" x14ac:dyDescent="0.2">
      <c r="A23" s="143" t="s">
        <v>54</v>
      </c>
      <c r="B23" s="143"/>
      <c r="C23" s="144" t="s">
        <v>43</v>
      </c>
      <c r="D23" s="144" t="s">
        <v>51</v>
      </c>
      <c r="E23" s="145"/>
      <c r="F23" s="145" t="s">
        <v>46</v>
      </c>
      <c r="G23" s="94" t="s">
        <v>119</v>
      </c>
      <c r="H23" s="4"/>
      <c r="I23" s="4" t="s">
        <v>46</v>
      </c>
      <c r="J23" s="4"/>
      <c r="K23" s="3" t="s">
        <v>120</v>
      </c>
      <c r="L23" s="91">
        <v>0.01</v>
      </c>
      <c r="M23" s="3" t="s">
        <v>39</v>
      </c>
      <c r="N23" s="4" t="s">
        <v>13</v>
      </c>
      <c r="O23" s="5">
        <v>43497</v>
      </c>
      <c r="P23" s="5">
        <v>43539</v>
      </c>
      <c r="Q23" s="45">
        <v>1</v>
      </c>
      <c r="R23" s="18"/>
      <c r="S23" s="4"/>
      <c r="T23" s="45"/>
      <c r="U23" s="18"/>
      <c r="V23" s="4"/>
      <c r="W23" s="45"/>
      <c r="X23" s="18"/>
      <c r="Y23" s="4"/>
      <c r="Z23" s="45"/>
      <c r="AA23" s="18"/>
      <c r="AB23" s="4"/>
      <c r="AC23" s="42">
        <f t="shared" si="2"/>
        <v>1</v>
      </c>
      <c r="AD23" s="17">
        <f t="shared" si="3"/>
        <v>0</v>
      </c>
      <c r="AE23" s="19">
        <f t="shared" si="4"/>
        <v>0</v>
      </c>
      <c r="AF23" s="84"/>
    </row>
    <row r="24" spans="1:32" s="146" customFormat="1" ht="71.25" x14ac:dyDescent="0.2">
      <c r="A24" s="143" t="s">
        <v>54</v>
      </c>
      <c r="B24" s="143"/>
      <c r="C24" s="144" t="s">
        <v>43</v>
      </c>
      <c r="D24" s="144" t="s">
        <v>51</v>
      </c>
      <c r="E24" s="145"/>
      <c r="F24" s="145" t="s">
        <v>46</v>
      </c>
      <c r="G24" s="94" t="s">
        <v>121</v>
      </c>
      <c r="H24" s="4"/>
      <c r="I24" s="4" t="s">
        <v>46</v>
      </c>
      <c r="J24" s="4"/>
      <c r="K24" s="3" t="s">
        <v>122</v>
      </c>
      <c r="L24" s="91">
        <v>0.01</v>
      </c>
      <c r="M24" s="3" t="s">
        <v>123</v>
      </c>
      <c r="N24" s="21" t="s">
        <v>124</v>
      </c>
      <c r="O24" s="5">
        <v>43497</v>
      </c>
      <c r="P24" s="5">
        <v>43511</v>
      </c>
      <c r="Q24" s="45">
        <v>5</v>
      </c>
      <c r="R24" s="4"/>
      <c r="S24" s="4"/>
      <c r="T24" s="18"/>
      <c r="U24" s="18"/>
      <c r="V24" s="4"/>
      <c r="W24" s="18"/>
      <c r="X24" s="4"/>
      <c r="Y24" s="4"/>
      <c r="Z24" s="43"/>
      <c r="AA24" s="4"/>
      <c r="AB24" s="4"/>
      <c r="AC24" s="42">
        <f t="shared" si="2"/>
        <v>5</v>
      </c>
      <c r="AD24" s="42">
        <f t="shared" si="3"/>
        <v>0</v>
      </c>
      <c r="AE24" s="19">
        <f t="shared" si="4"/>
        <v>0</v>
      </c>
      <c r="AF24" s="84"/>
    </row>
    <row r="25" spans="1:32" ht="44.25" customHeight="1" x14ac:dyDescent="0.2">
      <c r="A25" s="143" t="s">
        <v>61</v>
      </c>
      <c r="B25" s="143"/>
      <c r="C25" s="144" t="s">
        <v>60</v>
      </c>
      <c r="D25" s="144" t="s">
        <v>59</v>
      </c>
      <c r="E25" s="145"/>
      <c r="F25" s="145" t="s">
        <v>46</v>
      </c>
      <c r="G25" s="94" t="s">
        <v>125</v>
      </c>
      <c r="H25" s="4"/>
      <c r="I25" s="4"/>
      <c r="J25" s="4" t="s">
        <v>46</v>
      </c>
      <c r="K25" s="3" t="s">
        <v>37</v>
      </c>
      <c r="L25" s="91">
        <v>0.01</v>
      </c>
      <c r="M25" s="3" t="s">
        <v>36</v>
      </c>
      <c r="N25" s="4" t="s">
        <v>13</v>
      </c>
      <c r="O25" s="7">
        <v>43556</v>
      </c>
      <c r="P25" s="7">
        <v>43799</v>
      </c>
      <c r="Q25" s="43"/>
      <c r="R25" s="4"/>
      <c r="S25" s="4"/>
      <c r="T25" s="43">
        <v>1</v>
      </c>
      <c r="U25" s="4"/>
      <c r="V25" s="4"/>
      <c r="W25" s="43">
        <v>1</v>
      </c>
      <c r="X25" s="4"/>
      <c r="Y25" s="4"/>
      <c r="Z25" s="43">
        <v>1</v>
      </c>
      <c r="AA25" s="1"/>
      <c r="AB25" s="1"/>
      <c r="AC25" s="43">
        <f t="shared" si="2"/>
        <v>3</v>
      </c>
      <c r="AD25" s="43">
        <f t="shared" si="2"/>
        <v>0</v>
      </c>
      <c r="AE25" s="19">
        <f t="shared" si="4"/>
        <v>0</v>
      </c>
      <c r="AF25" s="84"/>
    </row>
    <row r="26" spans="1:32" ht="114" x14ac:dyDescent="0.2">
      <c r="A26" s="143" t="s">
        <v>62</v>
      </c>
      <c r="B26" s="143"/>
      <c r="C26" s="144" t="s">
        <v>62</v>
      </c>
      <c r="D26" s="144" t="s">
        <v>63</v>
      </c>
      <c r="E26" s="145"/>
      <c r="F26" s="145" t="s">
        <v>46</v>
      </c>
      <c r="G26" s="94" t="s">
        <v>17</v>
      </c>
      <c r="H26" s="4"/>
      <c r="I26" s="4"/>
      <c r="J26" s="4" t="s">
        <v>46</v>
      </c>
      <c r="K26" s="3" t="s">
        <v>128</v>
      </c>
      <c r="L26" s="91">
        <v>0.01</v>
      </c>
      <c r="M26" s="3" t="s">
        <v>129</v>
      </c>
      <c r="N26" s="4" t="s">
        <v>13</v>
      </c>
      <c r="O26" s="7">
        <v>43467</v>
      </c>
      <c r="P26" s="7">
        <v>43738</v>
      </c>
      <c r="Q26" s="43">
        <v>1</v>
      </c>
      <c r="R26" s="43"/>
      <c r="S26" s="4"/>
      <c r="T26" s="43">
        <v>1</v>
      </c>
      <c r="U26" s="4"/>
      <c r="V26" s="4"/>
      <c r="W26" s="43">
        <v>1</v>
      </c>
      <c r="X26" s="4"/>
      <c r="Y26" s="4"/>
      <c r="Z26" s="43"/>
      <c r="AA26" s="1"/>
      <c r="AB26" s="1"/>
      <c r="AC26" s="43">
        <f t="shared" si="2"/>
        <v>3</v>
      </c>
      <c r="AD26" s="43">
        <f t="shared" si="2"/>
        <v>0</v>
      </c>
      <c r="AE26" s="19">
        <f t="shared" si="4"/>
        <v>0</v>
      </c>
      <c r="AF26" s="84"/>
    </row>
    <row r="27" spans="1:32" ht="128.25" x14ac:dyDescent="0.2">
      <c r="A27" s="143" t="s">
        <v>62</v>
      </c>
      <c r="B27" s="143"/>
      <c r="C27" s="144" t="s">
        <v>62</v>
      </c>
      <c r="D27" s="144" t="s">
        <v>64</v>
      </c>
      <c r="E27" s="145"/>
      <c r="F27" s="145" t="s">
        <v>46</v>
      </c>
      <c r="G27" s="94" t="s">
        <v>130</v>
      </c>
      <c r="H27" s="4"/>
      <c r="I27" s="4"/>
      <c r="J27" s="4" t="s">
        <v>46</v>
      </c>
      <c r="K27" s="3" t="s">
        <v>131</v>
      </c>
      <c r="L27" s="91">
        <v>0.01</v>
      </c>
      <c r="M27" s="3" t="s">
        <v>35</v>
      </c>
      <c r="N27" s="4" t="s">
        <v>13</v>
      </c>
      <c r="O27" s="7">
        <v>43467</v>
      </c>
      <c r="P27" s="7">
        <v>43738</v>
      </c>
      <c r="Q27" s="43">
        <v>1</v>
      </c>
      <c r="R27" s="43"/>
      <c r="S27" s="4"/>
      <c r="T27" s="43">
        <v>1</v>
      </c>
      <c r="U27" s="4"/>
      <c r="V27" s="4"/>
      <c r="W27" s="45">
        <v>1</v>
      </c>
      <c r="X27" s="45"/>
      <c r="Y27" s="45"/>
      <c r="Z27" s="45"/>
      <c r="AA27" s="1"/>
      <c r="AB27" s="1"/>
      <c r="AC27" s="43">
        <f t="shared" si="2"/>
        <v>3</v>
      </c>
      <c r="AD27" s="43">
        <f t="shared" si="2"/>
        <v>0</v>
      </c>
      <c r="AE27" s="19">
        <f t="shared" si="4"/>
        <v>0</v>
      </c>
      <c r="AF27" s="89"/>
    </row>
    <row r="28" spans="1:32" ht="57" x14ac:dyDescent="0.2">
      <c r="A28" s="143" t="s">
        <v>53</v>
      </c>
      <c r="B28" s="143"/>
      <c r="C28" s="144" t="s">
        <v>245</v>
      </c>
      <c r="D28" s="144" t="s">
        <v>246</v>
      </c>
      <c r="E28" s="145"/>
      <c r="F28" s="145" t="s">
        <v>46</v>
      </c>
      <c r="G28" s="94" t="s">
        <v>132</v>
      </c>
      <c r="H28" s="4"/>
      <c r="I28" s="4"/>
      <c r="J28" s="4" t="s">
        <v>46</v>
      </c>
      <c r="K28" s="3" t="s">
        <v>136</v>
      </c>
      <c r="L28" s="91">
        <v>0.01</v>
      </c>
      <c r="M28" s="3" t="s">
        <v>137</v>
      </c>
      <c r="N28" s="4" t="s">
        <v>13</v>
      </c>
      <c r="O28" s="7">
        <v>43467</v>
      </c>
      <c r="P28" s="7">
        <v>43707</v>
      </c>
      <c r="Q28" s="43">
        <v>1</v>
      </c>
      <c r="R28" s="4"/>
      <c r="S28" s="4"/>
      <c r="T28" s="43"/>
      <c r="U28" s="4"/>
      <c r="V28" s="4"/>
      <c r="W28" s="45">
        <v>1</v>
      </c>
      <c r="X28" s="45"/>
      <c r="Y28" s="45"/>
      <c r="Z28" s="45"/>
      <c r="AA28" s="4"/>
      <c r="AB28" s="4"/>
      <c r="AC28" s="69">
        <f t="shared" si="2"/>
        <v>2</v>
      </c>
      <c r="AD28" s="69">
        <f t="shared" si="2"/>
        <v>0</v>
      </c>
      <c r="AE28" s="19">
        <f t="shared" si="4"/>
        <v>0</v>
      </c>
      <c r="AF28" s="84"/>
    </row>
    <row r="29" spans="1:32" ht="57" x14ac:dyDescent="0.2">
      <c r="A29" s="143" t="s">
        <v>53</v>
      </c>
      <c r="B29" s="143"/>
      <c r="C29" s="144" t="s">
        <v>245</v>
      </c>
      <c r="D29" s="144" t="s">
        <v>246</v>
      </c>
      <c r="E29" s="145"/>
      <c r="F29" s="145" t="s">
        <v>46</v>
      </c>
      <c r="G29" s="94" t="s">
        <v>133</v>
      </c>
      <c r="H29" s="4"/>
      <c r="I29" s="4"/>
      <c r="J29" s="4" t="s">
        <v>46</v>
      </c>
      <c r="K29" s="3" t="s">
        <v>138</v>
      </c>
      <c r="L29" s="91">
        <v>0.01</v>
      </c>
      <c r="M29" s="3" t="s">
        <v>129</v>
      </c>
      <c r="N29" s="4" t="s">
        <v>13</v>
      </c>
      <c r="O29" s="7">
        <v>43497</v>
      </c>
      <c r="P29" s="7">
        <v>43829</v>
      </c>
      <c r="Q29" s="43">
        <v>1</v>
      </c>
      <c r="R29" s="43"/>
      <c r="S29" s="43"/>
      <c r="T29" s="43">
        <v>1</v>
      </c>
      <c r="U29" s="43"/>
      <c r="V29" s="43"/>
      <c r="W29" s="43">
        <v>1</v>
      </c>
      <c r="X29" s="43"/>
      <c r="Y29" s="43"/>
      <c r="Z29" s="43">
        <v>1</v>
      </c>
      <c r="AA29" s="43"/>
      <c r="AB29" s="43"/>
      <c r="AC29" s="43">
        <f t="shared" si="2"/>
        <v>4</v>
      </c>
      <c r="AD29" s="43">
        <f t="shared" si="2"/>
        <v>0</v>
      </c>
      <c r="AE29" s="19">
        <f t="shared" si="4"/>
        <v>0</v>
      </c>
      <c r="AF29" s="84"/>
    </row>
    <row r="30" spans="1:32" ht="28.5" customHeight="1" x14ac:dyDescent="0.2">
      <c r="A30" s="143" t="s">
        <v>53</v>
      </c>
      <c r="B30" s="143"/>
      <c r="C30" s="144" t="s">
        <v>245</v>
      </c>
      <c r="D30" s="144" t="s">
        <v>246</v>
      </c>
      <c r="E30" s="145"/>
      <c r="F30" s="145" t="s">
        <v>46</v>
      </c>
      <c r="G30" s="94" t="s">
        <v>134</v>
      </c>
      <c r="H30" s="4"/>
      <c r="I30" s="4"/>
      <c r="J30" s="4" t="s">
        <v>46</v>
      </c>
      <c r="K30" s="3" t="s">
        <v>139</v>
      </c>
      <c r="L30" s="91">
        <v>0.01</v>
      </c>
      <c r="M30" s="3" t="s">
        <v>137</v>
      </c>
      <c r="N30" s="4" t="s">
        <v>13</v>
      </c>
      <c r="O30" s="7">
        <v>43497</v>
      </c>
      <c r="P30" s="7">
        <v>43829</v>
      </c>
      <c r="Q30" s="43">
        <v>3</v>
      </c>
      <c r="R30" s="43"/>
      <c r="S30" s="43"/>
      <c r="T30" s="43">
        <v>3</v>
      </c>
      <c r="U30" s="43"/>
      <c r="V30" s="43"/>
      <c r="W30" s="43">
        <v>3</v>
      </c>
      <c r="X30" s="43"/>
      <c r="Y30" s="43"/>
      <c r="Z30" s="43">
        <v>3</v>
      </c>
      <c r="AA30" s="43"/>
      <c r="AB30" s="43"/>
      <c r="AC30" s="43">
        <f t="shared" si="2"/>
        <v>12</v>
      </c>
      <c r="AD30" s="43">
        <f t="shared" si="2"/>
        <v>0</v>
      </c>
      <c r="AE30" s="19">
        <f t="shared" si="4"/>
        <v>0</v>
      </c>
      <c r="AF30" s="84"/>
    </row>
    <row r="31" spans="1:32" ht="57" x14ac:dyDescent="0.2">
      <c r="A31" s="143" t="s">
        <v>53</v>
      </c>
      <c r="B31" s="143"/>
      <c r="C31" s="144" t="s">
        <v>245</v>
      </c>
      <c r="D31" s="144" t="s">
        <v>246</v>
      </c>
      <c r="E31" s="145"/>
      <c r="F31" s="145" t="s">
        <v>46</v>
      </c>
      <c r="G31" s="94" t="s">
        <v>135</v>
      </c>
      <c r="H31" s="4"/>
      <c r="I31" s="4"/>
      <c r="J31" s="4" t="s">
        <v>46</v>
      </c>
      <c r="K31" s="3" t="s">
        <v>140</v>
      </c>
      <c r="L31" s="91">
        <v>0.01</v>
      </c>
      <c r="M31" s="3" t="s">
        <v>141</v>
      </c>
      <c r="N31" s="4" t="s">
        <v>13</v>
      </c>
      <c r="O31" s="7">
        <v>43497</v>
      </c>
      <c r="P31" s="7">
        <v>43829</v>
      </c>
      <c r="Q31" s="43"/>
      <c r="R31" s="43"/>
      <c r="S31" s="43"/>
      <c r="T31" s="43">
        <v>1</v>
      </c>
      <c r="U31" s="43"/>
      <c r="V31" s="43"/>
      <c r="W31" s="43"/>
      <c r="X31" s="43"/>
      <c r="Y31" s="43"/>
      <c r="Z31" s="43">
        <v>1</v>
      </c>
      <c r="AA31" s="43"/>
      <c r="AB31" s="43"/>
      <c r="AC31" s="43">
        <f t="shared" si="2"/>
        <v>2</v>
      </c>
      <c r="AD31" s="43">
        <f t="shared" si="2"/>
        <v>0</v>
      </c>
      <c r="AE31" s="19">
        <f t="shared" si="4"/>
        <v>0</v>
      </c>
      <c r="AF31" s="84"/>
    </row>
    <row r="32" spans="1:32" ht="57" x14ac:dyDescent="0.2">
      <c r="A32" s="143" t="s">
        <v>56</v>
      </c>
      <c r="B32" s="143"/>
      <c r="C32" s="144" t="s">
        <v>55</v>
      </c>
      <c r="D32" s="144" t="s">
        <v>65</v>
      </c>
      <c r="E32" s="145"/>
      <c r="F32" s="145" t="s">
        <v>46</v>
      </c>
      <c r="G32" s="94" t="s">
        <v>142</v>
      </c>
      <c r="H32" s="4"/>
      <c r="I32" s="4"/>
      <c r="J32" s="4" t="s">
        <v>46</v>
      </c>
      <c r="K32" s="2" t="s">
        <v>143</v>
      </c>
      <c r="L32" s="91">
        <v>0.01</v>
      </c>
      <c r="M32" s="2" t="s">
        <v>144</v>
      </c>
      <c r="N32" s="1" t="s">
        <v>8</v>
      </c>
      <c r="O32" s="8">
        <v>43467</v>
      </c>
      <c r="P32" s="8">
        <v>43830</v>
      </c>
      <c r="Q32" s="82">
        <v>1</v>
      </c>
      <c r="R32" s="1"/>
      <c r="S32" s="1"/>
      <c r="T32" s="82">
        <v>1</v>
      </c>
      <c r="U32" s="1"/>
      <c r="V32" s="1"/>
      <c r="W32" s="82">
        <v>1</v>
      </c>
      <c r="X32" s="82"/>
      <c r="Y32" s="82"/>
      <c r="Z32" s="82"/>
      <c r="AA32" s="1"/>
      <c r="AB32" s="1"/>
      <c r="AC32" s="82">
        <f t="shared" ref="AC32:AD32" si="5">+SUM(Q32,T32,W32,Z32)</f>
        <v>3</v>
      </c>
      <c r="AD32" s="82">
        <f t="shared" si="5"/>
        <v>0</v>
      </c>
      <c r="AE32" s="61">
        <f t="shared" si="4"/>
        <v>0</v>
      </c>
      <c r="AF32" s="85"/>
    </row>
    <row r="33" spans="1:32" ht="42.75" x14ac:dyDescent="0.2">
      <c r="A33" s="143" t="s">
        <v>68</v>
      </c>
      <c r="B33" s="143"/>
      <c r="C33" s="144" t="s">
        <v>67</v>
      </c>
      <c r="D33" s="144" t="s">
        <v>66</v>
      </c>
      <c r="E33" s="145"/>
      <c r="F33" s="145" t="s">
        <v>46</v>
      </c>
      <c r="G33" s="94" t="s">
        <v>238</v>
      </c>
      <c r="H33" s="4"/>
      <c r="I33" s="4"/>
      <c r="J33" s="4" t="s">
        <v>46</v>
      </c>
      <c r="K33" s="3" t="s">
        <v>145</v>
      </c>
      <c r="L33" s="91">
        <v>0.01</v>
      </c>
      <c r="M33" s="3" t="s">
        <v>146</v>
      </c>
      <c r="N33" s="4" t="s">
        <v>8</v>
      </c>
      <c r="O33" s="7">
        <v>43467</v>
      </c>
      <c r="P33" s="7">
        <v>43677</v>
      </c>
      <c r="Q33" s="43"/>
      <c r="R33" s="4"/>
      <c r="S33" s="4"/>
      <c r="T33" s="69"/>
      <c r="U33" s="4"/>
      <c r="V33" s="4"/>
      <c r="W33" s="69">
        <v>1</v>
      </c>
      <c r="X33" s="69"/>
      <c r="Y33" s="69"/>
      <c r="Z33" s="69"/>
      <c r="AA33" s="4"/>
      <c r="AB33" s="4"/>
      <c r="AC33" s="69">
        <f t="shared" ref="AC33:AC34" si="6">+SUM(Q33,T33,W33,Z33)</f>
        <v>1</v>
      </c>
      <c r="AD33" s="69">
        <f t="shared" ref="AD33:AD47" si="7">+SUM(R33,U33,X33,AA33)</f>
        <v>0</v>
      </c>
      <c r="AE33" s="19">
        <f t="shared" ref="AE33:AE57" si="8">IFERROR(AD33/AC33,"")</f>
        <v>0</v>
      </c>
      <c r="AF33" s="84"/>
    </row>
    <row r="34" spans="1:32" ht="42.75" x14ac:dyDescent="0.2">
      <c r="A34" s="143" t="s">
        <v>68</v>
      </c>
      <c r="B34" s="143"/>
      <c r="C34" s="144" t="s">
        <v>67</v>
      </c>
      <c r="D34" s="144" t="s">
        <v>66</v>
      </c>
      <c r="E34" s="145"/>
      <c r="F34" s="145" t="s">
        <v>46</v>
      </c>
      <c r="G34" s="94" t="s">
        <v>18</v>
      </c>
      <c r="H34" s="4"/>
      <c r="I34" s="4"/>
      <c r="J34" s="4" t="s">
        <v>46</v>
      </c>
      <c r="K34" s="3" t="s">
        <v>147</v>
      </c>
      <c r="L34" s="91">
        <v>0.01</v>
      </c>
      <c r="M34" s="3" t="s">
        <v>148</v>
      </c>
      <c r="N34" s="4" t="s">
        <v>8</v>
      </c>
      <c r="O34" s="7">
        <v>43467</v>
      </c>
      <c r="P34" s="7">
        <v>43830</v>
      </c>
      <c r="Q34" s="18">
        <v>0.25</v>
      </c>
      <c r="R34" s="18"/>
      <c r="S34" s="4"/>
      <c r="T34" s="18">
        <v>0.25</v>
      </c>
      <c r="U34" s="18"/>
      <c r="V34" s="4"/>
      <c r="W34" s="18">
        <v>0.25</v>
      </c>
      <c r="X34" s="18"/>
      <c r="Y34" s="4"/>
      <c r="Z34" s="18">
        <v>0.25</v>
      </c>
      <c r="AA34" s="18"/>
      <c r="AB34" s="4"/>
      <c r="AC34" s="17">
        <f t="shared" si="6"/>
        <v>1</v>
      </c>
      <c r="AD34" s="69">
        <f t="shared" si="7"/>
        <v>0</v>
      </c>
      <c r="AE34" s="19">
        <f t="shared" si="8"/>
        <v>0</v>
      </c>
      <c r="AF34" s="147"/>
    </row>
    <row r="35" spans="1:32" ht="57" x14ac:dyDescent="0.2">
      <c r="A35" s="143" t="s">
        <v>56</v>
      </c>
      <c r="B35" s="143"/>
      <c r="C35" s="144" t="s">
        <v>55</v>
      </c>
      <c r="D35" s="144" t="s">
        <v>70</v>
      </c>
      <c r="E35" s="145" t="s">
        <v>46</v>
      </c>
      <c r="F35" s="145"/>
      <c r="G35" s="95" t="s">
        <v>149</v>
      </c>
      <c r="H35" s="22" t="s">
        <v>46</v>
      </c>
      <c r="I35" s="22"/>
      <c r="J35" s="22"/>
      <c r="K35" s="23" t="s">
        <v>150</v>
      </c>
      <c r="L35" s="91">
        <v>0.02</v>
      </c>
      <c r="M35" s="3" t="s">
        <v>36</v>
      </c>
      <c r="N35" s="22" t="s">
        <v>19</v>
      </c>
      <c r="O35" s="24">
        <v>43467</v>
      </c>
      <c r="P35" s="24">
        <v>43753</v>
      </c>
      <c r="Q35" s="66"/>
      <c r="R35" s="22"/>
      <c r="S35" s="67"/>
      <c r="T35" s="79">
        <v>1</v>
      </c>
      <c r="U35" s="66"/>
      <c r="V35" s="22"/>
      <c r="W35" s="66"/>
      <c r="X35" s="66"/>
      <c r="Y35" s="22"/>
      <c r="Z35" s="79">
        <v>1</v>
      </c>
      <c r="AA35" s="66"/>
      <c r="AB35" s="22"/>
      <c r="AC35" s="42">
        <f>+Q35+T35+W35+Z35</f>
        <v>2</v>
      </c>
      <c r="AD35" s="42">
        <f>+SUM(R35,U35,X35,AA35)</f>
        <v>0</v>
      </c>
      <c r="AE35" s="19">
        <f>IFERROR(AD35/AC35,"")</f>
        <v>0</v>
      </c>
      <c r="AF35" s="22"/>
    </row>
    <row r="36" spans="1:32" ht="28.5" customHeight="1" x14ac:dyDescent="0.2">
      <c r="A36" s="143" t="s">
        <v>69</v>
      </c>
      <c r="B36" s="143"/>
      <c r="C36" s="144" t="s">
        <v>71</v>
      </c>
      <c r="D36" s="144" t="s">
        <v>72</v>
      </c>
      <c r="E36" s="145" t="s">
        <v>46</v>
      </c>
      <c r="F36" s="145"/>
      <c r="G36" s="94" t="s">
        <v>20</v>
      </c>
      <c r="H36" s="4" t="s">
        <v>46</v>
      </c>
      <c r="I36" s="4"/>
      <c r="J36" s="4"/>
      <c r="K36" s="3" t="s">
        <v>151</v>
      </c>
      <c r="L36" s="91">
        <v>0.02</v>
      </c>
      <c r="M36" s="3" t="s">
        <v>40</v>
      </c>
      <c r="N36" s="22" t="s">
        <v>19</v>
      </c>
      <c r="O36" s="5">
        <v>43497</v>
      </c>
      <c r="P36" s="24">
        <v>43799</v>
      </c>
      <c r="Q36" s="18">
        <v>0.25</v>
      </c>
      <c r="R36" s="4"/>
      <c r="S36" s="56"/>
      <c r="T36" s="18">
        <v>0.25</v>
      </c>
      <c r="U36" s="18"/>
      <c r="V36" s="4"/>
      <c r="W36" s="18">
        <v>0.25</v>
      </c>
      <c r="X36" s="18"/>
      <c r="Y36" s="4"/>
      <c r="Z36" s="18">
        <v>0.25</v>
      </c>
      <c r="AA36" s="18"/>
      <c r="AB36" s="4"/>
      <c r="AC36" s="68">
        <f>+Q36+T36+W36+Z36</f>
        <v>1</v>
      </c>
      <c r="AD36" s="42">
        <f>+SUM(R36,U36,X36,AA36)</f>
        <v>0</v>
      </c>
      <c r="AE36" s="19">
        <f>IFERROR(AD36/AC36,"")</f>
        <v>0</v>
      </c>
      <c r="AF36" s="4"/>
    </row>
    <row r="37" spans="1:32" ht="57" x14ac:dyDescent="0.2">
      <c r="A37" s="143" t="s">
        <v>247</v>
      </c>
      <c r="B37" s="143"/>
      <c r="C37" s="144" t="s">
        <v>248</v>
      </c>
      <c r="D37" s="144" t="s">
        <v>249</v>
      </c>
      <c r="E37" s="145" t="s">
        <v>46</v>
      </c>
      <c r="F37" s="145"/>
      <c r="G37" s="94" t="s">
        <v>152</v>
      </c>
      <c r="H37" s="4" t="s">
        <v>46</v>
      </c>
      <c r="I37" s="4"/>
      <c r="J37" s="4"/>
      <c r="K37" s="2" t="s">
        <v>153</v>
      </c>
      <c r="L37" s="91">
        <v>0.02</v>
      </c>
      <c r="M37" s="2" t="s">
        <v>154</v>
      </c>
      <c r="N37" s="22" t="s">
        <v>19</v>
      </c>
      <c r="O37" s="5">
        <v>43497</v>
      </c>
      <c r="P37" s="24">
        <v>43585</v>
      </c>
      <c r="Q37" s="75"/>
      <c r="R37" s="1"/>
      <c r="S37" s="80"/>
      <c r="T37" s="75">
        <v>1</v>
      </c>
      <c r="U37" s="25"/>
      <c r="V37" s="1"/>
      <c r="W37" s="75"/>
      <c r="X37" s="25"/>
      <c r="Y37" s="1"/>
      <c r="Z37" s="75"/>
      <c r="AA37" s="25"/>
      <c r="AB37" s="1"/>
      <c r="AC37" s="42">
        <f>+Q37+T37+W37+Z37</f>
        <v>1</v>
      </c>
      <c r="AD37" s="64"/>
      <c r="AE37" s="81"/>
      <c r="AF37" s="85"/>
    </row>
    <row r="38" spans="1:32" ht="28.5" customHeight="1" x14ac:dyDescent="0.2">
      <c r="A38" s="143" t="s">
        <v>247</v>
      </c>
      <c r="B38" s="143"/>
      <c r="C38" s="144" t="s">
        <v>247</v>
      </c>
      <c r="D38" s="144" t="s">
        <v>250</v>
      </c>
      <c r="E38" s="145" t="s">
        <v>46</v>
      </c>
      <c r="F38" s="145"/>
      <c r="G38" s="94" t="s">
        <v>155</v>
      </c>
      <c r="H38" s="4" t="s">
        <v>46</v>
      </c>
      <c r="I38" s="4"/>
      <c r="J38" s="4"/>
      <c r="K38" s="3" t="s">
        <v>156</v>
      </c>
      <c r="L38" s="91">
        <v>0.02</v>
      </c>
      <c r="M38" s="3" t="s">
        <v>35</v>
      </c>
      <c r="N38" s="4" t="s">
        <v>157</v>
      </c>
      <c r="O38" s="5">
        <v>43467</v>
      </c>
      <c r="P38" s="5">
        <v>43496</v>
      </c>
      <c r="Q38" s="57">
        <v>1</v>
      </c>
      <c r="R38" s="4"/>
      <c r="S38" s="56"/>
      <c r="T38" s="57"/>
      <c r="U38" s="18"/>
      <c r="V38" s="4"/>
      <c r="W38" s="57"/>
      <c r="X38" s="18"/>
      <c r="Y38" s="4"/>
      <c r="Z38" s="57"/>
      <c r="AA38" s="18"/>
      <c r="AB38" s="4"/>
      <c r="AC38" s="42">
        <f>+Q38+T38+W38+Z38</f>
        <v>1</v>
      </c>
      <c r="AD38" s="42">
        <f>+SUM(R38,U38,X38,AA38)</f>
        <v>0</v>
      </c>
      <c r="AE38" s="19">
        <f>IFERROR(AD38/AC38,"")</f>
        <v>0</v>
      </c>
      <c r="AF38" s="84"/>
    </row>
    <row r="39" spans="1:32" ht="71.25" x14ac:dyDescent="0.2">
      <c r="A39" s="143" t="s">
        <v>247</v>
      </c>
      <c r="B39" s="143"/>
      <c r="C39" s="144" t="s">
        <v>247</v>
      </c>
      <c r="D39" s="144" t="s">
        <v>250</v>
      </c>
      <c r="E39" s="145"/>
      <c r="F39" s="145" t="s">
        <v>46</v>
      </c>
      <c r="G39" s="94" t="s">
        <v>158</v>
      </c>
      <c r="H39" s="4" t="s">
        <v>46</v>
      </c>
      <c r="I39" s="4"/>
      <c r="J39" s="4"/>
      <c r="K39" s="9" t="s">
        <v>160</v>
      </c>
      <c r="L39" s="91">
        <v>0.01</v>
      </c>
      <c r="M39" s="9" t="s">
        <v>36</v>
      </c>
      <c r="N39" s="1" t="s">
        <v>157</v>
      </c>
      <c r="O39" s="11">
        <v>43466</v>
      </c>
      <c r="P39" s="11">
        <v>43830</v>
      </c>
      <c r="Q39" s="78">
        <v>0</v>
      </c>
      <c r="R39" s="10"/>
      <c r="S39" s="10"/>
      <c r="T39" s="78">
        <v>1</v>
      </c>
      <c r="U39" s="10"/>
      <c r="V39" s="10"/>
      <c r="W39" s="78"/>
      <c r="X39" s="10"/>
      <c r="Y39" s="10"/>
      <c r="Z39" s="78">
        <v>1</v>
      </c>
      <c r="AA39" s="10"/>
      <c r="AB39" s="10"/>
      <c r="AC39" s="64">
        <f>+Q39+T39+W39+Z39</f>
        <v>2</v>
      </c>
      <c r="AD39" s="64">
        <f t="shared" ref="AD39" si="9">+SUM(R39,U39,X39,AA39)</f>
        <v>0</v>
      </c>
      <c r="AE39" s="61">
        <f t="shared" ref="AE39" si="10">IFERROR(AD39/AC39,"")</f>
        <v>0</v>
      </c>
      <c r="AF39" s="10"/>
    </row>
    <row r="40" spans="1:32" ht="28.5" customHeight="1" x14ac:dyDescent="0.2">
      <c r="A40" s="143" t="s">
        <v>247</v>
      </c>
      <c r="B40" s="143"/>
      <c r="C40" s="144" t="s">
        <v>247</v>
      </c>
      <c r="D40" s="144" t="s">
        <v>250</v>
      </c>
      <c r="E40" s="145" t="s">
        <v>46</v>
      </c>
      <c r="F40" s="145"/>
      <c r="G40" s="94" t="s">
        <v>159</v>
      </c>
      <c r="H40" s="4" t="s">
        <v>46</v>
      </c>
      <c r="I40" s="4"/>
      <c r="J40" s="4"/>
      <c r="K40" s="3" t="s">
        <v>161</v>
      </c>
      <c r="L40" s="91">
        <v>0.02</v>
      </c>
      <c r="M40" s="3" t="s">
        <v>35</v>
      </c>
      <c r="N40" s="4" t="s">
        <v>157</v>
      </c>
      <c r="O40" s="5">
        <v>43466</v>
      </c>
      <c r="P40" s="5">
        <v>43496</v>
      </c>
      <c r="Q40" s="57">
        <v>4</v>
      </c>
      <c r="R40" s="4"/>
      <c r="S40" s="56"/>
      <c r="T40" s="18"/>
      <c r="U40" s="18"/>
      <c r="V40" s="4"/>
      <c r="W40" s="18"/>
      <c r="X40" s="18"/>
      <c r="Y40" s="4"/>
      <c r="Z40" s="18"/>
      <c r="AA40" s="18"/>
      <c r="AB40" s="4"/>
      <c r="AC40" s="42">
        <f>+SUM(Q40,T40,W40,Z40)</f>
        <v>4</v>
      </c>
      <c r="AD40" s="17">
        <f>+SUM(R40,U40,X40,AA40)</f>
        <v>0</v>
      </c>
      <c r="AE40" s="19">
        <f>IFERROR(AD40/AC40,"")</f>
        <v>0</v>
      </c>
      <c r="AF40" s="4"/>
    </row>
    <row r="41" spans="1:32" ht="57" x14ac:dyDescent="0.2">
      <c r="A41" s="143" t="s">
        <v>69</v>
      </c>
      <c r="B41" s="143"/>
      <c r="C41" s="144" t="s">
        <v>245</v>
      </c>
      <c r="D41" s="144" t="s">
        <v>246</v>
      </c>
      <c r="E41" s="145"/>
      <c r="F41" s="145" t="s">
        <v>46</v>
      </c>
      <c r="G41" s="93" t="s">
        <v>163</v>
      </c>
      <c r="H41" s="4" t="s">
        <v>46</v>
      </c>
      <c r="I41" s="4"/>
      <c r="J41" s="4"/>
      <c r="K41" s="3" t="s">
        <v>168</v>
      </c>
      <c r="L41" s="91">
        <v>0.02</v>
      </c>
      <c r="M41" s="3" t="s">
        <v>35</v>
      </c>
      <c r="N41" s="4" t="s">
        <v>25</v>
      </c>
      <c r="O41" s="5" t="s">
        <v>174</v>
      </c>
      <c r="P41" s="5" t="s">
        <v>175</v>
      </c>
      <c r="Q41" s="76">
        <v>1</v>
      </c>
      <c r="R41" s="57"/>
      <c r="S41" s="57"/>
      <c r="T41" s="44"/>
      <c r="U41" s="57"/>
      <c r="V41" s="57"/>
      <c r="W41" s="17"/>
      <c r="X41" s="57"/>
      <c r="Y41" s="57"/>
      <c r="Z41" s="17"/>
      <c r="AA41" s="57"/>
      <c r="AB41" s="57"/>
      <c r="AC41" s="17"/>
      <c r="AD41" s="17"/>
      <c r="AE41" s="19"/>
      <c r="AF41" s="4"/>
    </row>
    <row r="42" spans="1:32" ht="28.5" customHeight="1" x14ac:dyDescent="0.2">
      <c r="A42" s="143" t="s">
        <v>56</v>
      </c>
      <c r="B42" s="143"/>
      <c r="C42" s="144" t="s">
        <v>251</v>
      </c>
      <c r="D42" s="144" t="s">
        <v>253</v>
      </c>
      <c r="E42" s="145" t="s">
        <v>46</v>
      </c>
      <c r="F42" s="145"/>
      <c r="G42" s="93" t="s">
        <v>164</v>
      </c>
      <c r="H42" s="4" t="s">
        <v>46</v>
      </c>
      <c r="I42" s="4"/>
      <c r="J42" s="4"/>
      <c r="K42" s="3" t="s">
        <v>169</v>
      </c>
      <c r="L42" s="91">
        <v>0.02</v>
      </c>
      <c r="M42" s="3" t="s">
        <v>170</v>
      </c>
      <c r="N42" s="4" t="s">
        <v>171</v>
      </c>
      <c r="O42" s="5">
        <v>43556</v>
      </c>
      <c r="P42" s="5">
        <v>43646</v>
      </c>
      <c r="Q42" s="17"/>
      <c r="R42" s="57"/>
      <c r="S42" s="57"/>
      <c r="T42" s="44">
        <v>1</v>
      </c>
      <c r="U42" s="57"/>
      <c r="V42" s="57"/>
      <c r="W42" s="17"/>
      <c r="X42" s="57"/>
      <c r="Y42" s="57"/>
      <c r="Z42" s="17"/>
      <c r="AA42" s="57"/>
      <c r="AB42" s="57"/>
      <c r="AC42" s="17">
        <f t="shared" ref="AC42:AD45" si="11">+SUM(Q42,T42,W42,Z42)</f>
        <v>1</v>
      </c>
      <c r="AD42" s="17">
        <f t="shared" si="11"/>
        <v>0</v>
      </c>
      <c r="AE42" s="19">
        <f t="shared" ref="AE42:AE45" si="12">IFERROR(AD42/AC42,"")</f>
        <v>0</v>
      </c>
      <c r="AF42" s="4"/>
    </row>
    <row r="43" spans="1:32" ht="28.5" customHeight="1" x14ac:dyDescent="0.2">
      <c r="A43" s="143" t="s">
        <v>56</v>
      </c>
      <c r="B43" s="143"/>
      <c r="C43" s="144" t="s">
        <v>251</v>
      </c>
      <c r="D43" s="144" t="s">
        <v>254</v>
      </c>
      <c r="E43" s="145" t="s">
        <v>46</v>
      </c>
      <c r="F43" s="145"/>
      <c r="G43" s="93" t="s">
        <v>165</v>
      </c>
      <c r="H43" s="4" t="s">
        <v>46</v>
      </c>
      <c r="I43" s="4"/>
      <c r="J43" s="4"/>
      <c r="K43" s="3" t="s">
        <v>172</v>
      </c>
      <c r="L43" s="91">
        <v>0.02</v>
      </c>
      <c r="M43" s="3" t="s">
        <v>35</v>
      </c>
      <c r="N43" s="4" t="s">
        <v>171</v>
      </c>
      <c r="O43" s="5">
        <v>43466</v>
      </c>
      <c r="P43" s="5">
        <v>43496</v>
      </c>
      <c r="Q43" s="44">
        <v>1</v>
      </c>
      <c r="R43" s="57"/>
      <c r="S43" s="57"/>
      <c r="T43" s="17"/>
      <c r="U43" s="57"/>
      <c r="V43" s="57"/>
      <c r="W43" s="17"/>
      <c r="X43" s="57"/>
      <c r="Y43" s="57"/>
      <c r="Z43" s="17"/>
      <c r="AA43" s="57"/>
      <c r="AB43" s="57"/>
      <c r="AC43" s="17">
        <f t="shared" si="11"/>
        <v>1</v>
      </c>
      <c r="AD43" s="17">
        <f t="shared" si="11"/>
        <v>0</v>
      </c>
      <c r="AE43" s="19">
        <f t="shared" si="12"/>
        <v>0</v>
      </c>
      <c r="AF43" s="4"/>
    </row>
    <row r="44" spans="1:32" ht="28.5" customHeight="1" x14ac:dyDescent="0.2">
      <c r="A44" s="143" t="s">
        <v>56</v>
      </c>
      <c r="B44" s="143"/>
      <c r="C44" s="144" t="s">
        <v>251</v>
      </c>
      <c r="D44" s="144" t="s">
        <v>255</v>
      </c>
      <c r="E44" s="145"/>
      <c r="F44" s="145" t="s">
        <v>46</v>
      </c>
      <c r="G44" s="93" t="s">
        <v>166</v>
      </c>
      <c r="H44" s="4" t="s">
        <v>46</v>
      </c>
      <c r="I44" s="4"/>
      <c r="J44" s="4"/>
      <c r="K44" s="3" t="s">
        <v>173</v>
      </c>
      <c r="L44" s="91">
        <v>0.02</v>
      </c>
      <c r="M44" s="3" t="s">
        <v>35</v>
      </c>
      <c r="N44" s="4" t="s">
        <v>171</v>
      </c>
      <c r="O44" s="5">
        <v>43556</v>
      </c>
      <c r="P44" s="5">
        <v>43646</v>
      </c>
      <c r="Q44" s="17"/>
      <c r="R44" s="57"/>
      <c r="S44" s="57"/>
      <c r="T44" s="77">
        <v>1</v>
      </c>
      <c r="U44" s="77"/>
      <c r="V44" s="77"/>
      <c r="W44" s="77"/>
      <c r="X44" s="57"/>
      <c r="Y44" s="57"/>
      <c r="Z44" s="17"/>
      <c r="AA44" s="57"/>
      <c r="AB44" s="57"/>
      <c r="AC44" s="77">
        <f t="shared" si="11"/>
        <v>1</v>
      </c>
      <c r="AD44" s="17">
        <f t="shared" si="11"/>
        <v>0</v>
      </c>
      <c r="AE44" s="19">
        <f t="shared" si="12"/>
        <v>0</v>
      </c>
      <c r="AF44" s="4"/>
    </row>
    <row r="45" spans="1:32" ht="28.5" x14ac:dyDescent="0.2">
      <c r="A45" s="143" t="s">
        <v>56</v>
      </c>
      <c r="B45" s="143"/>
      <c r="C45" s="144" t="s">
        <v>251</v>
      </c>
      <c r="D45" s="144" t="s">
        <v>255</v>
      </c>
      <c r="E45" s="145"/>
      <c r="F45" s="145" t="s">
        <v>46</v>
      </c>
      <c r="G45" s="93" t="s">
        <v>237</v>
      </c>
      <c r="H45" s="4" t="s">
        <v>46</v>
      </c>
      <c r="I45" s="4"/>
      <c r="J45" s="4"/>
      <c r="K45" s="3" t="s">
        <v>168</v>
      </c>
      <c r="L45" s="91">
        <v>0.02</v>
      </c>
      <c r="M45" s="3" t="s">
        <v>35</v>
      </c>
      <c r="N45" s="4" t="s">
        <v>171</v>
      </c>
      <c r="O45" s="5">
        <v>43556</v>
      </c>
      <c r="P45" s="5">
        <v>43646</v>
      </c>
      <c r="Q45" s="17"/>
      <c r="R45" s="57"/>
      <c r="S45" s="57"/>
      <c r="T45" s="77">
        <v>1</v>
      </c>
      <c r="U45" s="57"/>
      <c r="V45" s="57"/>
      <c r="W45" s="17"/>
      <c r="X45" s="57"/>
      <c r="Y45" s="57"/>
      <c r="Z45" s="17"/>
      <c r="AA45" s="57"/>
      <c r="AB45" s="57"/>
      <c r="AC45" s="17">
        <f t="shared" si="11"/>
        <v>1</v>
      </c>
      <c r="AD45" s="17">
        <f t="shared" si="11"/>
        <v>0</v>
      </c>
      <c r="AE45" s="19">
        <f t="shared" si="12"/>
        <v>0</v>
      </c>
      <c r="AF45" s="4"/>
    </row>
    <row r="46" spans="1:32" ht="85.5" x14ac:dyDescent="0.2">
      <c r="A46" s="143" t="s">
        <v>69</v>
      </c>
      <c r="B46" s="143"/>
      <c r="C46" s="144" t="s">
        <v>257</v>
      </c>
      <c r="D46" s="144" t="s">
        <v>256</v>
      </c>
      <c r="E46" s="145" t="s">
        <v>46</v>
      </c>
      <c r="F46" s="145"/>
      <c r="G46" s="93" t="s">
        <v>176</v>
      </c>
      <c r="H46" s="4" t="s">
        <v>46</v>
      </c>
      <c r="I46" s="4"/>
      <c r="J46" s="4"/>
      <c r="K46" s="3" t="s">
        <v>179</v>
      </c>
      <c r="L46" s="91">
        <v>0.02</v>
      </c>
      <c r="M46" s="3" t="s">
        <v>35</v>
      </c>
      <c r="N46" s="22" t="s">
        <v>180</v>
      </c>
      <c r="O46" s="24">
        <v>43466</v>
      </c>
      <c r="P46" s="24">
        <v>43496</v>
      </c>
      <c r="Q46" s="77">
        <v>1</v>
      </c>
      <c r="R46" s="4"/>
      <c r="S46" s="56"/>
      <c r="T46" s="18"/>
      <c r="U46" s="18"/>
      <c r="V46" s="4"/>
      <c r="W46" s="18"/>
      <c r="X46" s="18"/>
      <c r="Y46" s="4"/>
      <c r="Z46" s="18"/>
      <c r="AA46" s="18"/>
      <c r="AB46" s="4"/>
      <c r="AC46" s="68">
        <f t="shared" ref="AC46:AD49" si="13">+Q46+T46+W46+Z46</f>
        <v>1</v>
      </c>
      <c r="AD46" s="42">
        <f t="shared" si="7"/>
        <v>0</v>
      </c>
      <c r="AE46" s="19">
        <f t="shared" si="8"/>
        <v>0</v>
      </c>
      <c r="AF46" s="4"/>
    </row>
    <row r="47" spans="1:32" ht="85.5" x14ac:dyDescent="0.2">
      <c r="A47" s="143" t="s">
        <v>69</v>
      </c>
      <c r="B47" s="143"/>
      <c r="C47" s="144" t="s">
        <v>257</v>
      </c>
      <c r="D47" s="144" t="s">
        <v>256</v>
      </c>
      <c r="E47" s="145" t="s">
        <v>46</v>
      </c>
      <c r="F47" s="145"/>
      <c r="G47" s="93" t="s">
        <v>24</v>
      </c>
      <c r="H47" s="4" t="s">
        <v>46</v>
      </c>
      <c r="I47" s="4"/>
      <c r="J47" s="4"/>
      <c r="K47" s="3" t="s">
        <v>181</v>
      </c>
      <c r="L47" s="91">
        <v>0.02</v>
      </c>
      <c r="M47" s="3" t="s">
        <v>35</v>
      </c>
      <c r="N47" s="22" t="s">
        <v>180</v>
      </c>
      <c r="O47" s="24">
        <v>43466</v>
      </c>
      <c r="P47" s="24">
        <v>43496</v>
      </c>
      <c r="Q47" s="77">
        <v>1</v>
      </c>
      <c r="R47" s="4"/>
      <c r="S47" s="56"/>
      <c r="T47" s="18"/>
      <c r="U47" s="18"/>
      <c r="V47" s="4"/>
      <c r="W47" s="18"/>
      <c r="X47" s="18"/>
      <c r="Y47" s="69"/>
      <c r="Z47" s="18"/>
      <c r="AA47" s="18"/>
      <c r="AB47" s="69"/>
      <c r="AC47" s="68">
        <f t="shared" si="13"/>
        <v>1</v>
      </c>
      <c r="AD47" s="42">
        <f t="shared" si="7"/>
        <v>0</v>
      </c>
      <c r="AE47" s="19">
        <f t="shared" si="8"/>
        <v>0</v>
      </c>
      <c r="AF47" s="4"/>
    </row>
    <row r="48" spans="1:32" ht="57" x14ac:dyDescent="0.2">
      <c r="A48" s="143" t="s">
        <v>69</v>
      </c>
      <c r="B48" s="143"/>
      <c r="C48" s="144" t="s">
        <v>257</v>
      </c>
      <c r="D48" s="144" t="s">
        <v>258</v>
      </c>
      <c r="E48" s="145" t="s">
        <v>46</v>
      </c>
      <c r="F48" s="145"/>
      <c r="G48" s="95" t="s">
        <v>177</v>
      </c>
      <c r="H48" s="4" t="s">
        <v>46</v>
      </c>
      <c r="I48" s="4"/>
      <c r="J48" s="4"/>
      <c r="K48" s="9" t="s">
        <v>182</v>
      </c>
      <c r="L48" s="91">
        <v>0.02</v>
      </c>
      <c r="M48" s="2" t="s">
        <v>183</v>
      </c>
      <c r="N48" s="10" t="s">
        <v>180</v>
      </c>
      <c r="O48" s="12">
        <v>43647</v>
      </c>
      <c r="P48" s="12">
        <v>43799</v>
      </c>
      <c r="Q48" s="62">
        <v>0</v>
      </c>
      <c r="R48" s="60"/>
      <c r="S48" s="58"/>
      <c r="T48" s="62">
        <v>0.5</v>
      </c>
      <c r="U48" s="34"/>
      <c r="V48" s="59"/>
      <c r="W48" s="62">
        <v>0.5</v>
      </c>
      <c r="X48" s="59"/>
      <c r="Y48" s="148"/>
      <c r="Z48" s="74"/>
      <c r="AA48" s="60"/>
      <c r="AB48" s="60"/>
      <c r="AC48" s="30">
        <f t="shared" si="13"/>
        <v>1</v>
      </c>
      <c r="AD48" s="30">
        <f t="shared" si="13"/>
        <v>0</v>
      </c>
      <c r="AE48" s="61">
        <f t="shared" si="8"/>
        <v>0</v>
      </c>
      <c r="AF48" s="59"/>
    </row>
    <row r="49" spans="1:32" ht="38.25" customHeight="1" x14ac:dyDescent="0.2">
      <c r="A49" s="143" t="s">
        <v>69</v>
      </c>
      <c r="B49" s="143"/>
      <c r="C49" s="144" t="s">
        <v>257</v>
      </c>
      <c r="D49" s="144" t="s">
        <v>258</v>
      </c>
      <c r="E49" s="145" t="s">
        <v>46</v>
      </c>
      <c r="F49" s="145"/>
      <c r="G49" s="95" t="s">
        <v>178</v>
      </c>
      <c r="H49" s="4" t="s">
        <v>46</v>
      </c>
      <c r="I49" s="4"/>
      <c r="J49" s="4"/>
      <c r="K49" s="23" t="s">
        <v>184</v>
      </c>
      <c r="L49" s="91">
        <v>0.02</v>
      </c>
      <c r="M49" s="23" t="s">
        <v>40</v>
      </c>
      <c r="N49" s="22" t="s">
        <v>180</v>
      </c>
      <c r="O49" s="24">
        <v>43556</v>
      </c>
      <c r="P49" s="24">
        <v>43830</v>
      </c>
      <c r="Q49" s="62">
        <v>0</v>
      </c>
      <c r="R49" s="49"/>
      <c r="S49" s="70"/>
      <c r="T49" s="62">
        <v>0.4</v>
      </c>
      <c r="U49" s="54"/>
      <c r="V49" s="22"/>
      <c r="W49" s="62">
        <v>0.4</v>
      </c>
      <c r="X49" s="54"/>
      <c r="Y49" s="47"/>
      <c r="Z49" s="62">
        <v>0.2</v>
      </c>
      <c r="AA49" s="50"/>
      <c r="AB49" s="50"/>
      <c r="AC49" s="30">
        <f t="shared" si="13"/>
        <v>1</v>
      </c>
      <c r="AD49" s="30">
        <f t="shared" si="13"/>
        <v>0</v>
      </c>
      <c r="AE49" s="61">
        <f t="shared" si="8"/>
        <v>0</v>
      </c>
      <c r="AF49" s="54"/>
    </row>
    <row r="50" spans="1:32" ht="47.25" customHeight="1" x14ac:dyDescent="0.2">
      <c r="A50" s="143" t="s">
        <v>69</v>
      </c>
      <c r="B50" s="143"/>
      <c r="C50" s="144" t="s">
        <v>245</v>
      </c>
      <c r="D50" s="144" t="s">
        <v>246</v>
      </c>
      <c r="E50" s="145"/>
      <c r="F50" s="149" t="s">
        <v>46</v>
      </c>
      <c r="G50" s="93" t="s">
        <v>185</v>
      </c>
      <c r="H50" s="4"/>
      <c r="I50" s="4"/>
      <c r="J50" s="4" t="s">
        <v>46</v>
      </c>
      <c r="K50" s="3" t="s">
        <v>203</v>
      </c>
      <c r="L50" s="91">
        <v>0.01</v>
      </c>
      <c r="M50" s="3" t="s">
        <v>36</v>
      </c>
      <c r="N50" s="4" t="s">
        <v>25</v>
      </c>
      <c r="O50" s="5">
        <v>43466</v>
      </c>
      <c r="P50" s="24">
        <v>43830</v>
      </c>
      <c r="Q50" s="42">
        <v>1</v>
      </c>
      <c r="R50" s="43"/>
      <c r="S50" s="43"/>
      <c r="T50" s="42">
        <v>1</v>
      </c>
      <c r="U50" s="43"/>
      <c r="V50" s="43"/>
      <c r="W50" s="42">
        <v>1</v>
      </c>
      <c r="X50" s="43"/>
      <c r="Y50" s="43"/>
      <c r="Z50" s="42">
        <v>1</v>
      </c>
      <c r="AA50" s="43"/>
      <c r="AB50" s="4"/>
      <c r="AC50" s="44">
        <f t="shared" ref="AC50:AD62" si="14">+Q50+T50+W50+Z50</f>
        <v>4</v>
      </c>
      <c r="AD50" s="17">
        <f t="shared" si="14"/>
        <v>0</v>
      </c>
      <c r="AE50" s="19">
        <f t="shared" si="8"/>
        <v>0</v>
      </c>
      <c r="AF50" s="4"/>
    </row>
    <row r="51" spans="1:32" ht="42.75" x14ac:dyDescent="0.2">
      <c r="A51" s="143" t="s">
        <v>68</v>
      </c>
      <c r="B51" s="143"/>
      <c r="C51" s="144" t="s">
        <v>67</v>
      </c>
      <c r="D51" s="144" t="s">
        <v>259</v>
      </c>
      <c r="E51" s="145"/>
      <c r="F51" s="145" t="s">
        <v>46</v>
      </c>
      <c r="G51" s="93" t="s">
        <v>186</v>
      </c>
      <c r="H51" s="4"/>
      <c r="I51" s="4" t="s">
        <v>46</v>
      </c>
      <c r="J51" s="4"/>
      <c r="K51" s="3" t="s">
        <v>204</v>
      </c>
      <c r="L51" s="91">
        <v>0.01</v>
      </c>
      <c r="M51" s="3" t="s">
        <v>205</v>
      </c>
      <c r="N51" s="4" t="s">
        <v>25</v>
      </c>
      <c r="O51" s="5">
        <v>43467</v>
      </c>
      <c r="P51" s="24">
        <v>43830</v>
      </c>
      <c r="Q51" s="45">
        <v>1</v>
      </c>
      <c r="R51" s="43"/>
      <c r="S51" s="4"/>
      <c r="T51" s="45">
        <v>1</v>
      </c>
      <c r="U51" s="43"/>
      <c r="V51" s="4"/>
      <c r="W51" s="45">
        <v>1</v>
      </c>
      <c r="X51" s="43"/>
      <c r="Y51" s="4"/>
      <c r="Z51" s="45">
        <v>1</v>
      </c>
      <c r="AA51" s="4"/>
      <c r="AB51" s="4"/>
      <c r="AC51" s="44">
        <f t="shared" si="14"/>
        <v>4</v>
      </c>
      <c r="AD51" s="17">
        <f t="shared" si="14"/>
        <v>0</v>
      </c>
      <c r="AE51" s="19">
        <f t="shared" si="8"/>
        <v>0</v>
      </c>
      <c r="AF51" s="4"/>
    </row>
    <row r="52" spans="1:32" ht="42.75" customHeight="1" x14ac:dyDescent="0.2">
      <c r="A52" s="143" t="s">
        <v>53</v>
      </c>
      <c r="B52" s="143"/>
      <c r="C52" s="144" t="s">
        <v>245</v>
      </c>
      <c r="D52" s="144" t="s">
        <v>246</v>
      </c>
      <c r="E52" s="145"/>
      <c r="F52" s="145" t="s">
        <v>46</v>
      </c>
      <c r="G52" s="93" t="s">
        <v>187</v>
      </c>
      <c r="H52" s="4"/>
      <c r="I52" s="4" t="s">
        <v>46</v>
      </c>
      <c r="J52" s="4"/>
      <c r="K52" s="3" t="s">
        <v>206</v>
      </c>
      <c r="L52" s="91">
        <v>0.01</v>
      </c>
      <c r="M52" s="3" t="s">
        <v>205</v>
      </c>
      <c r="N52" s="4" t="s">
        <v>25</v>
      </c>
      <c r="O52" s="5">
        <v>43739</v>
      </c>
      <c r="P52" s="24">
        <v>43830</v>
      </c>
      <c r="Q52" s="45"/>
      <c r="R52" s="43"/>
      <c r="S52" s="4"/>
      <c r="T52" s="17"/>
      <c r="U52" s="17"/>
      <c r="V52" s="4"/>
      <c r="W52" s="45"/>
      <c r="X52" s="45"/>
      <c r="Y52" s="4"/>
      <c r="Z52" s="45">
        <v>1</v>
      </c>
      <c r="AA52" s="4"/>
      <c r="AB52" s="4"/>
      <c r="AC52" s="44">
        <f>+Q52+T52+W52+Z52</f>
        <v>1</v>
      </c>
      <c r="AD52" s="17">
        <f>+R52+U52+X52+AA52</f>
        <v>0</v>
      </c>
      <c r="AE52" s="19">
        <f>IFERROR(AD52/AC52,"")</f>
        <v>0</v>
      </c>
      <c r="AF52" s="4"/>
    </row>
    <row r="53" spans="1:32" ht="42.75" x14ac:dyDescent="0.2">
      <c r="A53" s="143" t="s">
        <v>61</v>
      </c>
      <c r="B53" s="143"/>
      <c r="C53" s="144" t="s">
        <v>60</v>
      </c>
      <c r="D53" s="144" t="s">
        <v>260</v>
      </c>
      <c r="E53" s="145"/>
      <c r="F53" s="145" t="s">
        <v>46</v>
      </c>
      <c r="G53" s="94" t="s">
        <v>26</v>
      </c>
      <c r="H53" s="4"/>
      <c r="I53" s="4"/>
      <c r="J53" s="4" t="s">
        <v>46</v>
      </c>
      <c r="K53" s="2" t="s">
        <v>207</v>
      </c>
      <c r="L53" s="91">
        <v>0.01</v>
      </c>
      <c r="M53" s="2" t="s">
        <v>208</v>
      </c>
      <c r="N53" s="1" t="s">
        <v>34</v>
      </c>
      <c r="O53" s="6">
        <v>43467</v>
      </c>
      <c r="P53" s="11">
        <v>43830</v>
      </c>
      <c r="Q53" s="46">
        <v>1</v>
      </c>
      <c r="R53" s="43"/>
      <c r="S53" s="4"/>
      <c r="T53" s="4">
        <v>1</v>
      </c>
      <c r="U53" s="4"/>
      <c r="V53" s="4"/>
      <c r="W53" s="45">
        <v>1</v>
      </c>
      <c r="X53" s="45"/>
      <c r="Y53" s="4"/>
      <c r="Z53" s="45">
        <v>1</v>
      </c>
      <c r="AA53" s="4"/>
      <c r="AB53" s="4"/>
      <c r="AC53" s="44">
        <f t="shared" si="14"/>
        <v>4</v>
      </c>
      <c r="AD53" s="17">
        <f t="shared" si="14"/>
        <v>0</v>
      </c>
      <c r="AE53" s="19">
        <f t="shared" si="8"/>
        <v>0</v>
      </c>
      <c r="AF53" s="4"/>
    </row>
    <row r="54" spans="1:32" ht="28.5" customHeight="1" x14ac:dyDescent="0.2">
      <c r="A54" s="143" t="s">
        <v>53</v>
      </c>
      <c r="B54" s="143"/>
      <c r="C54" s="144" t="s">
        <v>245</v>
      </c>
      <c r="D54" s="144" t="s">
        <v>246</v>
      </c>
      <c r="E54" s="145"/>
      <c r="F54" s="145" t="s">
        <v>46</v>
      </c>
      <c r="G54" s="95" t="s">
        <v>33</v>
      </c>
      <c r="H54" s="22"/>
      <c r="I54" s="22" t="s">
        <v>46</v>
      </c>
      <c r="J54" s="22"/>
      <c r="K54" s="90" t="s">
        <v>209</v>
      </c>
      <c r="L54" s="91">
        <v>0.01</v>
      </c>
      <c r="M54" s="90" t="s">
        <v>210</v>
      </c>
      <c r="N54" s="4" t="s">
        <v>34</v>
      </c>
      <c r="O54" s="86">
        <v>43467</v>
      </c>
      <c r="P54" s="41">
        <v>43830</v>
      </c>
      <c r="Q54" s="47">
        <v>7</v>
      </c>
      <c r="R54" s="47"/>
      <c r="S54" s="47"/>
      <c r="T54" s="47">
        <v>7</v>
      </c>
      <c r="U54" s="47"/>
      <c r="V54" s="47"/>
      <c r="W54" s="47">
        <v>7</v>
      </c>
      <c r="X54" s="47"/>
      <c r="Y54" s="47"/>
      <c r="Z54" s="47">
        <v>7</v>
      </c>
      <c r="AA54" s="47"/>
      <c r="AB54" s="47"/>
      <c r="AC54" s="44">
        <f t="shared" si="14"/>
        <v>28</v>
      </c>
      <c r="AD54" s="17">
        <f t="shared" si="14"/>
        <v>0</v>
      </c>
      <c r="AE54" s="19">
        <f>IFERROR(AD54/AC54,"")</f>
        <v>0</v>
      </c>
      <c r="AF54" s="48"/>
    </row>
    <row r="55" spans="1:32" ht="42.75" x14ac:dyDescent="0.2">
      <c r="A55" s="143" t="s">
        <v>68</v>
      </c>
      <c r="B55" s="143"/>
      <c r="C55" s="144" t="s">
        <v>67</v>
      </c>
      <c r="D55" s="144" t="s">
        <v>259</v>
      </c>
      <c r="E55" s="145"/>
      <c r="F55" s="145" t="s">
        <v>46</v>
      </c>
      <c r="G55" s="96" t="s">
        <v>188</v>
      </c>
      <c r="H55" s="4"/>
      <c r="I55" s="4" t="s">
        <v>46</v>
      </c>
      <c r="J55" s="4"/>
      <c r="K55" s="23" t="s">
        <v>211</v>
      </c>
      <c r="L55" s="91">
        <v>0.01</v>
      </c>
      <c r="M55" s="23" t="s">
        <v>35</v>
      </c>
      <c r="N55" s="4" t="s">
        <v>34</v>
      </c>
      <c r="O55" s="86">
        <v>43467</v>
      </c>
      <c r="P55" s="41">
        <v>43830</v>
      </c>
      <c r="Q55" s="49">
        <v>1</v>
      </c>
      <c r="R55" s="49"/>
      <c r="S55" s="22"/>
      <c r="T55" s="49">
        <v>1</v>
      </c>
      <c r="U55" s="49"/>
      <c r="V55" s="22"/>
      <c r="W55" s="49">
        <v>1</v>
      </c>
      <c r="X55" s="49"/>
      <c r="Y55" s="49"/>
      <c r="Z55" s="49">
        <v>1</v>
      </c>
      <c r="AA55" s="22"/>
      <c r="AB55" s="49"/>
      <c r="AC55" s="44">
        <f t="shared" si="14"/>
        <v>4</v>
      </c>
      <c r="AD55" s="17">
        <f t="shared" si="14"/>
        <v>0</v>
      </c>
      <c r="AE55" s="19">
        <f>IFERROR(AD55/AC55,"")</f>
        <v>0</v>
      </c>
      <c r="AF55" s="49"/>
    </row>
    <row r="56" spans="1:32" ht="28.5" x14ac:dyDescent="0.2">
      <c r="A56" s="143" t="s">
        <v>68</v>
      </c>
      <c r="B56" s="143"/>
      <c r="C56" s="144" t="s">
        <v>262</v>
      </c>
      <c r="D56" s="144" t="s">
        <v>261</v>
      </c>
      <c r="E56" s="145"/>
      <c r="F56" s="145" t="s">
        <v>46</v>
      </c>
      <c r="G56" s="95" t="s">
        <v>189</v>
      </c>
      <c r="H56" s="4"/>
      <c r="I56" s="4" t="s">
        <v>46</v>
      </c>
      <c r="J56" s="4"/>
      <c r="K56" s="23" t="s">
        <v>212</v>
      </c>
      <c r="L56" s="91">
        <v>0.01</v>
      </c>
      <c r="M56" s="23" t="s">
        <v>213</v>
      </c>
      <c r="N56" s="4" t="s">
        <v>34</v>
      </c>
      <c r="O56" s="86">
        <v>43467</v>
      </c>
      <c r="P56" s="41">
        <v>43830</v>
      </c>
      <c r="Q56" s="49">
        <v>1</v>
      </c>
      <c r="R56" s="22"/>
      <c r="S56" s="22"/>
      <c r="T56" s="22">
        <v>1</v>
      </c>
      <c r="U56" s="22"/>
      <c r="V56" s="22"/>
      <c r="W56" s="22">
        <v>1</v>
      </c>
      <c r="X56" s="50"/>
      <c r="Y56" s="22"/>
      <c r="Z56" s="22">
        <v>1</v>
      </c>
      <c r="AA56" s="22"/>
      <c r="AB56" s="22"/>
      <c r="AC56" s="44">
        <f t="shared" si="14"/>
        <v>4</v>
      </c>
      <c r="AD56" s="17">
        <f t="shared" si="14"/>
        <v>0</v>
      </c>
      <c r="AE56" s="19">
        <f>IFERROR(AD56/AC56,"")</f>
        <v>0</v>
      </c>
      <c r="AF56" s="22"/>
    </row>
    <row r="57" spans="1:32" ht="57" x14ac:dyDescent="0.2">
      <c r="A57" s="143" t="s">
        <v>56</v>
      </c>
      <c r="B57" s="143"/>
      <c r="C57" s="144" t="s">
        <v>55</v>
      </c>
      <c r="D57" s="144" t="s">
        <v>263</v>
      </c>
      <c r="E57" s="145"/>
      <c r="F57" s="145" t="s">
        <v>46</v>
      </c>
      <c r="G57" s="97" t="s">
        <v>190</v>
      </c>
      <c r="H57" s="4"/>
      <c r="I57" s="4" t="s">
        <v>46</v>
      </c>
      <c r="J57" s="4"/>
      <c r="K57" s="23" t="s">
        <v>214</v>
      </c>
      <c r="L57" s="91">
        <v>0.01</v>
      </c>
      <c r="M57" s="23" t="s">
        <v>215</v>
      </c>
      <c r="N57" s="4" t="s">
        <v>19</v>
      </c>
      <c r="O57" s="24">
        <v>43556</v>
      </c>
      <c r="P57" s="24">
        <v>43799</v>
      </c>
      <c r="Q57" s="49">
        <v>0</v>
      </c>
      <c r="R57" s="50"/>
      <c r="S57" s="22"/>
      <c r="T57" s="49">
        <v>1</v>
      </c>
      <c r="U57" s="50"/>
      <c r="V57" s="22"/>
      <c r="W57" s="49">
        <v>1</v>
      </c>
      <c r="X57" s="50"/>
      <c r="Y57" s="22"/>
      <c r="Z57" s="49">
        <v>1</v>
      </c>
      <c r="AA57" s="22"/>
      <c r="AB57" s="22"/>
      <c r="AC57" s="42">
        <f t="shared" si="14"/>
        <v>3</v>
      </c>
      <c r="AD57" s="17">
        <f t="shared" si="14"/>
        <v>0</v>
      </c>
      <c r="AE57" s="19">
        <f t="shared" si="8"/>
        <v>0</v>
      </c>
      <c r="AF57" s="22"/>
    </row>
    <row r="58" spans="1:32" ht="57" x14ac:dyDescent="0.2">
      <c r="A58" s="143" t="s">
        <v>56</v>
      </c>
      <c r="B58" s="143"/>
      <c r="C58" s="144" t="s">
        <v>55</v>
      </c>
      <c r="D58" s="144" t="s">
        <v>263</v>
      </c>
      <c r="E58" s="145"/>
      <c r="F58" s="145" t="s">
        <v>46</v>
      </c>
      <c r="G58" s="95" t="s">
        <v>27</v>
      </c>
      <c r="H58" s="4"/>
      <c r="I58" s="4" t="s">
        <v>46</v>
      </c>
      <c r="J58" s="4"/>
      <c r="K58" s="23" t="s">
        <v>216</v>
      </c>
      <c r="L58" s="91">
        <v>0.01</v>
      </c>
      <c r="M58" s="23" t="s">
        <v>217</v>
      </c>
      <c r="N58" s="4" t="s">
        <v>19</v>
      </c>
      <c r="O58" s="24">
        <v>43497</v>
      </c>
      <c r="P58" s="24">
        <v>43819</v>
      </c>
      <c r="Q58" s="51">
        <v>1</v>
      </c>
      <c r="R58" s="40"/>
      <c r="S58" s="40"/>
      <c r="T58" s="51">
        <v>2</v>
      </c>
      <c r="U58" s="40"/>
      <c r="V58" s="40"/>
      <c r="W58" s="51">
        <v>2</v>
      </c>
      <c r="X58" s="40"/>
      <c r="Y58" s="52"/>
      <c r="Z58" s="51">
        <v>2</v>
      </c>
      <c r="AA58" s="40"/>
      <c r="AB58" s="40"/>
      <c r="AC58" s="42">
        <f>SUM(Q58+T58+W58+Z58)</f>
        <v>7</v>
      </c>
      <c r="AD58" s="17">
        <f t="shared" si="14"/>
        <v>0</v>
      </c>
      <c r="AE58" s="19"/>
      <c r="AF58" s="22"/>
    </row>
    <row r="59" spans="1:32" ht="57" x14ac:dyDescent="0.2">
      <c r="A59" s="143" t="s">
        <v>56</v>
      </c>
      <c r="B59" s="143"/>
      <c r="C59" s="144" t="s">
        <v>55</v>
      </c>
      <c r="D59" s="144" t="s">
        <v>264</v>
      </c>
      <c r="E59" s="145"/>
      <c r="F59" s="145" t="s">
        <v>46</v>
      </c>
      <c r="G59" s="95" t="s">
        <v>28</v>
      </c>
      <c r="H59" s="22"/>
      <c r="I59" s="22"/>
      <c r="J59" s="22" t="s">
        <v>46</v>
      </c>
      <c r="K59" s="23" t="s">
        <v>29</v>
      </c>
      <c r="L59" s="91">
        <v>0.01</v>
      </c>
      <c r="M59" s="23" t="s">
        <v>218</v>
      </c>
      <c r="N59" s="4" t="s">
        <v>19</v>
      </c>
      <c r="O59" s="24">
        <v>43590</v>
      </c>
      <c r="P59" s="24">
        <v>43819</v>
      </c>
      <c r="Q59" s="40"/>
      <c r="R59" s="40"/>
      <c r="S59" s="40"/>
      <c r="T59" s="51">
        <v>1</v>
      </c>
      <c r="U59" s="51"/>
      <c r="V59" s="51"/>
      <c r="W59" s="51">
        <v>1</v>
      </c>
      <c r="X59" s="51"/>
      <c r="Y59" s="53"/>
      <c r="Z59" s="51">
        <v>1</v>
      </c>
      <c r="AA59" s="40"/>
      <c r="AB59" s="40"/>
      <c r="AC59" s="42">
        <f t="shared" ref="AC59:AC60" si="15">SUM(Q59+T59+W59+Z59)</f>
        <v>3</v>
      </c>
      <c r="AD59" s="17">
        <f t="shared" si="14"/>
        <v>0</v>
      </c>
      <c r="AE59" s="19"/>
      <c r="AF59" s="22"/>
    </row>
    <row r="60" spans="1:32" ht="57" x14ac:dyDescent="0.2">
      <c r="A60" s="143" t="s">
        <v>56</v>
      </c>
      <c r="B60" s="143"/>
      <c r="C60" s="144" t="s">
        <v>55</v>
      </c>
      <c r="D60" s="144" t="s">
        <v>264</v>
      </c>
      <c r="E60" s="145"/>
      <c r="F60" s="145" t="s">
        <v>46</v>
      </c>
      <c r="G60" s="95" t="s">
        <v>30</v>
      </c>
      <c r="H60" s="22"/>
      <c r="I60" s="22" t="s">
        <v>46</v>
      </c>
      <c r="J60" s="22"/>
      <c r="K60" s="23" t="s">
        <v>31</v>
      </c>
      <c r="L60" s="91">
        <v>0.01</v>
      </c>
      <c r="M60" s="23" t="s">
        <v>219</v>
      </c>
      <c r="N60" s="4" t="s">
        <v>19</v>
      </c>
      <c r="O60" s="24">
        <v>43497</v>
      </c>
      <c r="P60" s="24">
        <v>43799</v>
      </c>
      <c r="Q60" s="40"/>
      <c r="R60" s="40"/>
      <c r="S60" s="40"/>
      <c r="T60" s="51">
        <v>1</v>
      </c>
      <c r="U60" s="51"/>
      <c r="V60" s="51"/>
      <c r="W60" s="51">
        <v>1</v>
      </c>
      <c r="X60" s="51"/>
      <c r="Y60" s="53"/>
      <c r="Z60" s="51">
        <v>1</v>
      </c>
      <c r="AA60" s="40"/>
      <c r="AB60" s="40"/>
      <c r="AC60" s="42">
        <f t="shared" si="15"/>
        <v>3</v>
      </c>
      <c r="AD60" s="17">
        <f t="shared" si="14"/>
        <v>0</v>
      </c>
      <c r="AE60" s="19"/>
      <c r="AF60" s="22"/>
    </row>
    <row r="61" spans="1:32" ht="71.25" x14ac:dyDescent="0.2">
      <c r="A61" s="143" t="s">
        <v>56</v>
      </c>
      <c r="B61" s="143"/>
      <c r="C61" s="144" t="s">
        <v>55</v>
      </c>
      <c r="D61" s="144" t="s">
        <v>264</v>
      </c>
      <c r="E61" s="145"/>
      <c r="F61" s="145" t="s">
        <v>46</v>
      </c>
      <c r="G61" s="97" t="s">
        <v>32</v>
      </c>
      <c r="H61" s="22"/>
      <c r="I61" s="22" t="s">
        <v>46</v>
      </c>
      <c r="J61" s="22"/>
      <c r="K61" s="23" t="s">
        <v>220</v>
      </c>
      <c r="L61" s="91">
        <v>0.01</v>
      </c>
      <c r="M61" s="23" t="s">
        <v>221</v>
      </c>
      <c r="N61" s="4" t="s">
        <v>19</v>
      </c>
      <c r="O61" s="24">
        <v>43466</v>
      </c>
      <c r="P61" s="24">
        <v>43830</v>
      </c>
      <c r="Q61" s="49">
        <v>4</v>
      </c>
      <c r="R61" s="50"/>
      <c r="S61" s="22"/>
      <c r="T61" s="49">
        <v>4</v>
      </c>
      <c r="U61" s="54"/>
      <c r="V61" s="22"/>
      <c r="W61" s="49">
        <v>4</v>
      </c>
      <c r="X61" s="54"/>
      <c r="Y61" s="22"/>
      <c r="Z61" s="49">
        <v>4</v>
      </c>
      <c r="AA61" s="54"/>
      <c r="AB61" s="54"/>
      <c r="AC61" s="42">
        <f t="shared" ref="AC61" si="16">+Q61+T61+W61+Z61</f>
        <v>16</v>
      </c>
      <c r="AD61" s="17">
        <f t="shared" si="14"/>
        <v>0</v>
      </c>
      <c r="AE61" s="19">
        <f t="shared" ref="AE61" si="17">IFERROR(AD61/AC61,"")</f>
        <v>0</v>
      </c>
      <c r="AF61" s="55"/>
    </row>
    <row r="62" spans="1:32" ht="57" x14ac:dyDescent="0.2">
      <c r="A62" s="143" t="s">
        <v>247</v>
      </c>
      <c r="B62" s="143"/>
      <c r="C62" s="144" t="s">
        <v>247</v>
      </c>
      <c r="D62" s="144" t="s">
        <v>265</v>
      </c>
      <c r="E62" s="145" t="s">
        <v>46</v>
      </c>
      <c r="F62" s="145"/>
      <c r="G62" s="94" t="s">
        <v>191</v>
      </c>
      <c r="H62" s="4"/>
      <c r="I62" s="4" t="s">
        <v>46</v>
      </c>
      <c r="J62" s="4"/>
      <c r="K62" s="3" t="s">
        <v>222</v>
      </c>
      <c r="L62" s="91">
        <v>0.01</v>
      </c>
      <c r="M62" s="3" t="s">
        <v>40</v>
      </c>
      <c r="N62" s="4" t="s">
        <v>157</v>
      </c>
      <c r="O62" s="5">
        <v>43466</v>
      </c>
      <c r="P62" s="5">
        <v>43830</v>
      </c>
      <c r="Q62" s="17">
        <v>0.1</v>
      </c>
      <c r="R62" s="4"/>
      <c r="S62" s="56"/>
      <c r="T62" s="18">
        <v>0.3</v>
      </c>
      <c r="U62" s="18"/>
      <c r="V62" s="4"/>
      <c r="W62" s="18">
        <v>0.3</v>
      </c>
      <c r="X62" s="18"/>
      <c r="Y62" s="4"/>
      <c r="Z62" s="18">
        <v>0.3</v>
      </c>
      <c r="AA62" s="18"/>
      <c r="AB62" s="4"/>
      <c r="AC62" s="17">
        <f>Q62+T62+W62+Z62</f>
        <v>1</v>
      </c>
      <c r="AD62" s="17">
        <f t="shared" si="14"/>
        <v>0</v>
      </c>
      <c r="AE62" s="19"/>
      <c r="AF62" s="4"/>
    </row>
    <row r="63" spans="1:32" ht="42.75" customHeight="1" x14ac:dyDescent="0.2">
      <c r="A63" s="143" t="s">
        <v>247</v>
      </c>
      <c r="B63" s="143"/>
      <c r="C63" s="144" t="s">
        <v>247</v>
      </c>
      <c r="D63" s="144" t="s">
        <v>266</v>
      </c>
      <c r="E63" s="145" t="s">
        <v>46</v>
      </c>
      <c r="F63" s="145"/>
      <c r="G63" s="93" t="s">
        <v>21</v>
      </c>
      <c r="H63" s="4"/>
      <c r="I63" s="4" t="s">
        <v>46</v>
      </c>
      <c r="J63" s="4"/>
      <c r="K63" s="3" t="s">
        <v>223</v>
      </c>
      <c r="L63" s="91">
        <v>0.01</v>
      </c>
      <c r="M63" s="3" t="s">
        <v>40</v>
      </c>
      <c r="N63" s="4" t="s">
        <v>157</v>
      </c>
      <c r="O63" s="5">
        <v>43466</v>
      </c>
      <c r="P63" s="5">
        <v>43830</v>
      </c>
      <c r="Q63" s="17">
        <v>0.1</v>
      </c>
      <c r="R63" s="57"/>
      <c r="S63" s="57"/>
      <c r="T63" s="17">
        <v>0.3</v>
      </c>
      <c r="U63" s="57"/>
      <c r="V63" s="57"/>
      <c r="W63" s="17">
        <v>0.3</v>
      </c>
      <c r="X63" s="57"/>
      <c r="Y63" s="57"/>
      <c r="Z63" s="17">
        <v>0.3</v>
      </c>
      <c r="AA63" s="57"/>
      <c r="AB63" s="57"/>
      <c r="AC63" s="17">
        <f t="shared" ref="AC63:AD66" si="18">+SUM(Q63,T63,W63,Z63)</f>
        <v>1</v>
      </c>
      <c r="AD63" s="17">
        <f t="shared" si="18"/>
        <v>0</v>
      </c>
      <c r="AE63" s="19">
        <f>IFERROR(AD63/AC63,"")</f>
        <v>0</v>
      </c>
      <c r="AF63" s="4"/>
    </row>
    <row r="64" spans="1:32" ht="71.25" customHeight="1" x14ac:dyDescent="0.2">
      <c r="A64" s="143" t="s">
        <v>247</v>
      </c>
      <c r="B64" s="143"/>
      <c r="C64" s="144" t="s">
        <v>247</v>
      </c>
      <c r="D64" s="144" t="s">
        <v>268</v>
      </c>
      <c r="E64" s="145"/>
      <c r="F64" s="145" t="s">
        <v>46</v>
      </c>
      <c r="G64" s="93" t="s">
        <v>267</v>
      </c>
      <c r="H64" s="4"/>
      <c r="I64" s="4" t="s">
        <v>46</v>
      </c>
      <c r="J64" s="4"/>
      <c r="K64" s="3" t="s">
        <v>223</v>
      </c>
      <c r="L64" s="91">
        <v>0.01</v>
      </c>
      <c r="M64" s="3" t="s">
        <v>40</v>
      </c>
      <c r="N64" s="4" t="s">
        <v>157</v>
      </c>
      <c r="O64" s="5">
        <v>43466</v>
      </c>
      <c r="P64" s="5">
        <v>43830</v>
      </c>
      <c r="Q64" s="17">
        <v>0.1</v>
      </c>
      <c r="R64" s="57"/>
      <c r="S64" s="57"/>
      <c r="T64" s="17">
        <v>0.3</v>
      </c>
      <c r="U64" s="57"/>
      <c r="V64" s="57"/>
      <c r="W64" s="17">
        <v>0.3</v>
      </c>
      <c r="X64" s="57"/>
      <c r="Y64" s="57"/>
      <c r="Z64" s="17">
        <v>0.3</v>
      </c>
      <c r="AA64" s="57"/>
      <c r="AB64" s="57"/>
      <c r="AC64" s="17">
        <f t="shared" si="18"/>
        <v>1</v>
      </c>
      <c r="AD64" s="17">
        <f t="shared" si="18"/>
        <v>0</v>
      </c>
      <c r="AE64" s="19">
        <f>IFERROR(AD64/AC64,"")</f>
        <v>0</v>
      </c>
      <c r="AF64" s="4"/>
    </row>
    <row r="65" spans="1:32" ht="48" customHeight="1" x14ac:dyDescent="0.2">
      <c r="A65" s="143" t="s">
        <v>247</v>
      </c>
      <c r="B65" s="143"/>
      <c r="C65" s="144" t="s">
        <v>247</v>
      </c>
      <c r="D65" s="144" t="s">
        <v>269</v>
      </c>
      <c r="E65" s="145"/>
      <c r="F65" s="145" t="s">
        <v>46</v>
      </c>
      <c r="G65" s="93" t="s">
        <v>23</v>
      </c>
      <c r="H65" s="4"/>
      <c r="I65" s="4" t="s">
        <v>46</v>
      </c>
      <c r="J65" s="4"/>
      <c r="K65" s="3" t="s">
        <v>223</v>
      </c>
      <c r="L65" s="91">
        <v>0.01</v>
      </c>
      <c r="M65" s="3" t="s">
        <v>40</v>
      </c>
      <c r="N65" s="4" t="s">
        <v>157</v>
      </c>
      <c r="O65" s="5">
        <v>43466</v>
      </c>
      <c r="P65" s="5">
        <v>43830</v>
      </c>
      <c r="Q65" s="17">
        <v>0.1</v>
      </c>
      <c r="R65" s="57"/>
      <c r="S65" s="57"/>
      <c r="T65" s="17">
        <v>0.3</v>
      </c>
      <c r="U65" s="57"/>
      <c r="V65" s="57"/>
      <c r="W65" s="17">
        <v>0.3</v>
      </c>
      <c r="X65" s="57"/>
      <c r="Y65" s="57"/>
      <c r="Z65" s="17">
        <v>0.3</v>
      </c>
      <c r="AA65" s="57"/>
      <c r="AB65" s="57"/>
      <c r="AC65" s="17">
        <f t="shared" si="18"/>
        <v>1</v>
      </c>
      <c r="AD65" s="17">
        <f t="shared" si="18"/>
        <v>0</v>
      </c>
      <c r="AE65" s="19">
        <f>IFERROR(AD65/AC65,"")</f>
        <v>0</v>
      </c>
      <c r="AF65" s="4"/>
    </row>
    <row r="66" spans="1:32" ht="42.75" customHeight="1" x14ac:dyDescent="0.2">
      <c r="A66" s="143" t="s">
        <v>247</v>
      </c>
      <c r="B66" s="143"/>
      <c r="C66" s="144" t="s">
        <v>247</v>
      </c>
      <c r="D66" s="144" t="s">
        <v>265</v>
      </c>
      <c r="E66" s="145" t="s">
        <v>46</v>
      </c>
      <c r="F66" s="145"/>
      <c r="G66" s="93" t="s">
        <v>192</v>
      </c>
      <c r="H66" s="4"/>
      <c r="I66" s="4" t="s">
        <v>46</v>
      </c>
      <c r="J66" s="4"/>
      <c r="K66" s="3" t="s">
        <v>223</v>
      </c>
      <c r="L66" s="91">
        <v>0.01</v>
      </c>
      <c r="M66" s="3" t="s">
        <v>40</v>
      </c>
      <c r="N66" s="4" t="s">
        <v>157</v>
      </c>
      <c r="O66" s="5">
        <v>43556</v>
      </c>
      <c r="P66" s="5">
        <v>43830</v>
      </c>
      <c r="Q66" s="57">
        <v>0</v>
      </c>
      <c r="R66" s="57"/>
      <c r="S66" s="57"/>
      <c r="T66" s="17">
        <v>0.3</v>
      </c>
      <c r="U66" s="57"/>
      <c r="V66" s="57"/>
      <c r="W66" s="17">
        <v>0.4</v>
      </c>
      <c r="X66" s="57"/>
      <c r="Y66" s="57"/>
      <c r="Z66" s="17">
        <v>0.3</v>
      </c>
      <c r="AA66" s="57"/>
      <c r="AB66" s="57"/>
      <c r="AC66" s="17">
        <f t="shared" si="18"/>
        <v>1</v>
      </c>
      <c r="AD66" s="57">
        <f t="shared" si="18"/>
        <v>0</v>
      </c>
      <c r="AE66" s="19">
        <f>IFERROR(AD66/AC66,"")</f>
        <v>0</v>
      </c>
      <c r="AF66" s="4"/>
    </row>
    <row r="67" spans="1:32" ht="57" x14ac:dyDescent="0.2">
      <c r="A67" s="143" t="s">
        <v>53</v>
      </c>
      <c r="B67" s="143"/>
      <c r="C67" s="144" t="s">
        <v>245</v>
      </c>
      <c r="D67" s="144" t="s">
        <v>246</v>
      </c>
      <c r="E67" s="145"/>
      <c r="F67" s="145" t="s">
        <v>46</v>
      </c>
      <c r="G67" s="94" t="s">
        <v>193</v>
      </c>
      <c r="H67" s="22"/>
      <c r="I67" s="22" t="s">
        <v>46</v>
      </c>
      <c r="J67" s="22"/>
      <c r="K67" s="2" t="s">
        <v>224</v>
      </c>
      <c r="L67" s="91">
        <v>0.01</v>
      </c>
      <c r="M67" s="2" t="s">
        <v>35</v>
      </c>
      <c r="N67" s="1" t="s">
        <v>25</v>
      </c>
      <c r="O67" s="6">
        <v>43525</v>
      </c>
      <c r="P67" s="11">
        <v>43830</v>
      </c>
      <c r="Q67" s="46">
        <v>1</v>
      </c>
      <c r="R67" s="63"/>
      <c r="S67" s="1"/>
      <c r="T67" s="46"/>
      <c r="U67" s="63"/>
      <c r="V67" s="1"/>
      <c r="W67" s="46">
        <v>1</v>
      </c>
      <c r="X67" s="63"/>
      <c r="Y67" s="1"/>
      <c r="Z67" s="64">
        <v>1</v>
      </c>
      <c r="AA67" s="1"/>
      <c r="AB67" s="1"/>
      <c r="AC67" s="65">
        <f t="shared" ref="AC67:AD76" si="19">+Q67+T67+W67+Z67</f>
        <v>3</v>
      </c>
      <c r="AD67" s="30">
        <f t="shared" si="19"/>
        <v>0</v>
      </c>
      <c r="AE67" s="61">
        <f t="shared" ref="AE67:AE76" si="20">IFERROR(AD67/AC67,"")</f>
        <v>0</v>
      </c>
      <c r="AF67" s="1"/>
    </row>
    <row r="68" spans="1:32" ht="57" x14ac:dyDescent="0.2">
      <c r="A68" s="143" t="s">
        <v>69</v>
      </c>
      <c r="B68" s="143"/>
      <c r="C68" s="144" t="s">
        <v>257</v>
      </c>
      <c r="D68" s="144" t="s">
        <v>270</v>
      </c>
      <c r="E68" s="145" t="s">
        <v>46</v>
      </c>
      <c r="F68" s="145"/>
      <c r="G68" s="95" t="s">
        <v>194</v>
      </c>
      <c r="H68" s="22"/>
      <c r="I68" s="22" t="s">
        <v>46</v>
      </c>
      <c r="J68" s="22"/>
      <c r="K68" s="9" t="s">
        <v>225</v>
      </c>
      <c r="L68" s="91">
        <v>0.01</v>
      </c>
      <c r="M68" s="3" t="s">
        <v>40</v>
      </c>
      <c r="N68" s="4" t="s">
        <v>180</v>
      </c>
      <c r="O68" s="11">
        <v>43480</v>
      </c>
      <c r="P68" s="11">
        <v>43830</v>
      </c>
      <c r="Q68" s="62">
        <v>0.25</v>
      </c>
      <c r="R68" s="60"/>
      <c r="S68" s="10"/>
      <c r="T68" s="62">
        <v>0.3</v>
      </c>
      <c r="U68" s="59"/>
      <c r="V68" s="59"/>
      <c r="W68" s="62">
        <v>0.3</v>
      </c>
      <c r="X68" s="59"/>
      <c r="Y68" s="59"/>
      <c r="Z68" s="62">
        <v>0.15</v>
      </c>
      <c r="AA68" s="59"/>
      <c r="AB68" s="59"/>
      <c r="AC68" s="30">
        <f t="shared" si="19"/>
        <v>1</v>
      </c>
      <c r="AD68" s="30">
        <f t="shared" si="19"/>
        <v>0</v>
      </c>
      <c r="AE68" s="61">
        <f t="shared" si="20"/>
        <v>0</v>
      </c>
      <c r="AF68" s="10"/>
    </row>
    <row r="69" spans="1:32" ht="51" customHeight="1" x14ac:dyDescent="0.2">
      <c r="A69" s="143" t="s">
        <v>69</v>
      </c>
      <c r="B69" s="143"/>
      <c r="C69" s="144" t="s">
        <v>257</v>
      </c>
      <c r="D69" s="144" t="s">
        <v>271</v>
      </c>
      <c r="E69" s="145" t="s">
        <v>46</v>
      </c>
      <c r="F69" s="145"/>
      <c r="G69" s="97" t="s">
        <v>195</v>
      </c>
      <c r="H69" s="22"/>
      <c r="I69" s="22" t="s">
        <v>46</v>
      </c>
      <c r="J69" s="22"/>
      <c r="K69" s="23" t="s">
        <v>226</v>
      </c>
      <c r="L69" s="91">
        <v>0.01</v>
      </c>
      <c r="M69" s="3" t="s">
        <v>183</v>
      </c>
      <c r="N69" s="4" t="s">
        <v>180</v>
      </c>
      <c r="O69" s="24">
        <v>43497</v>
      </c>
      <c r="P69" s="24">
        <v>43830</v>
      </c>
      <c r="Q69" s="66">
        <v>0.25</v>
      </c>
      <c r="R69" s="22"/>
      <c r="S69" s="67"/>
      <c r="T69" s="66">
        <v>0.25</v>
      </c>
      <c r="U69" s="66"/>
      <c r="V69" s="22"/>
      <c r="W69" s="66">
        <v>0.25</v>
      </c>
      <c r="X69" s="66"/>
      <c r="Y69" s="22"/>
      <c r="Z69" s="66">
        <v>0.25</v>
      </c>
      <c r="AA69" s="66"/>
      <c r="AB69" s="22"/>
      <c r="AC69" s="68">
        <f t="shared" si="19"/>
        <v>1</v>
      </c>
      <c r="AD69" s="42">
        <f t="shared" ref="AD69:AD71" si="21">+SUM(R69,U69,X69,AA69)</f>
        <v>0</v>
      </c>
      <c r="AE69" s="19">
        <f t="shared" si="20"/>
        <v>0</v>
      </c>
      <c r="AF69" s="22"/>
    </row>
    <row r="70" spans="1:32" ht="85.5" x14ac:dyDescent="0.2">
      <c r="A70" s="143" t="s">
        <v>69</v>
      </c>
      <c r="B70" s="143"/>
      <c r="C70" s="144" t="s">
        <v>257</v>
      </c>
      <c r="D70" s="144" t="s">
        <v>256</v>
      </c>
      <c r="E70" s="145" t="s">
        <v>46</v>
      </c>
      <c r="F70" s="145"/>
      <c r="G70" s="93" t="s">
        <v>196</v>
      </c>
      <c r="H70" s="22"/>
      <c r="I70" s="22" t="s">
        <v>46</v>
      </c>
      <c r="J70" s="22"/>
      <c r="K70" s="3" t="s">
        <v>227</v>
      </c>
      <c r="L70" s="91">
        <v>0.01</v>
      </c>
      <c r="M70" s="3" t="s">
        <v>183</v>
      </c>
      <c r="N70" s="4" t="s">
        <v>180</v>
      </c>
      <c r="O70" s="24">
        <v>43497</v>
      </c>
      <c r="P70" s="24">
        <v>43830</v>
      </c>
      <c r="Q70" s="18">
        <v>0.25</v>
      </c>
      <c r="R70" s="4"/>
      <c r="S70" s="56"/>
      <c r="T70" s="18">
        <v>0.25</v>
      </c>
      <c r="U70" s="18"/>
      <c r="V70" s="4"/>
      <c r="W70" s="18">
        <v>0.25</v>
      </c>
      <c r="X70" s="18"/>
      <c r="Y70" s="69"/>
      <c r="Z70" s="18">
        <v>0.25</v>
      </c>
      <c r="AA70" s="18"/>
      <c r="AB70" s="69"/>
      <c r="AC70" s="68">
        <f t="shared" si="19"/>
        <v>1</v>
      </c>
      <c r="AD70" s="42">
        <f t="shared" si="21"/>
        <v>0</v>
      </c>
      <c r="AE70" s="19">
        <f t="shared" si="20"/>
        <v>0</v>
      </c>
      <c r="AF70" s="4"/>
    </row>
    <row r="71" spans="1:32" ht="71.25" x14ac:dyDescent="0.2">
      <c r="A71" s="143" t="s">
        <v>69</v>
      </c>
      <c r="B71" s="143"/>
      <c r="C71" s="144" t="s">
        <v>257</v>
      </c>
      <c r="D71" s="144" t="s">
        <v>272</v>
      </c>
      <c r="E71" s="145" t="s">
        <v>46</v>
      </c>
      <c r="F71" s="145"/>
      <c r="G71" s="93" t="s">
        <v>197</v>
      </c>
      <c r="H71" s="22"/>
      <c r="I71" s="22" t="s">
        <v>46</v>
      </c>
      <c r="J71" s="22"/>
      <c r="K71" s="3" t="s">
        <v>228</v>
      </c>
      <c r="L71" s="91">
        <v>0.01</v>
      </c>
      <c r="M71" s="3" t="s">
        <v>183</v>
      </c>
      <c r="N71" s="4" t="s">
        <v>180</v>
      </c>
      <c r="O71" s="24">
        <v>43497</v>
      </c>
      <c r="P71" s="24">
        <v>43830</v>
      </c>
      <c r="Q71" s="18">
        <v>0.25</v>
      </c>
      <c r="R71" s="4"/>
      <c r="S71" s="56"/>
      <c r="T71" s="18">
        <v>0.25</v>
      </c>
      <c r="U71" s="18"/>
      <c r="V71" s="4"/>
      <c r="W71" s="18">
        <v>0.25</v>
      </c>
      <c r="X71" s="18"/>
      <c r="Y71" s="4"/>
      <c r="Z71" s="18">
        <v>0.25</v>
      </c>
      <c r="AA71" s="18"/>
      <c r="AB71" s="4"/>
      <c r="AC71" s="68">
        <f t="shared" si="19"/>
        <v>1</v>
      </c>
      <c r="AD71" s="42">
        <f t="shared" si="21"/>
        <v>0</v>
      </c>
      <c r="AE71" s="19">
        <f t="shared" si="20"/>
        <v>0</v>
      </c>
      <c r="AF71" s="4"/>
    </row>
    <row r="72" spans="1:32" ht="48" customHeight="1" x14ac:dyDescent="0.2">
      <c r="A72" s="143" t="s">
        <v>69</v>
      </c>
      <c r="B72" s="143"/>
      <c r="C72" s="144" t="s">
        <v>257</v>
      </c>
      <c r="D72" s="144" t="s">
        <v>270</v>
      </c>
      <c r="E72" s="145" t="s">
        <v>46</v>
      </c>
      <c r="F72" s="145"/>
      <c r="G72" s="95" t="s">
        <v>198</v>
      </c>
      <c r="H72" s="22"/>
      <c r="I72" s="22" t="s">
        <v>46</v>
      </c>
      <c r="J72" s="22"/>
      <c r="K72" s="23" t="s">
        <v>229</v>
      </c>
      <c r="L72" s="91">
        <v>0.01</v>
      </c>
      <c r="M72" s="9" t="s">
        <v>230</v>
      </c>
      <c r="N72" s="4" t="s">
        <v>180</v>
      </c>
      <c r="O72" s="11">
        <v>43480</v>
      </c>
      <c r="P72" s="24">
        <v>43830</v>
      </c>
      <c r="Q72" s="62">
        <v>0.25</v>
      </c>
      <c r="R72" s="49"/>
      <c r="S72" s="70"/>
      <c r="T72" s="62">
        <v>0.3</v>
      </c>
      <c r="U72" s="54"/>
      <c r="V72" s="54"/>
      <c r="W72" s="62">
        <v>0.3</v>
      </c>
      <c r="X72" s="54"/>
      <c r="Y72" s="47"/>
      <c r="Z72" s="62">
        <v>0.15</v>
      </c>
      <c r="AA72" s="50"/>
      <c r="AB72" s="50"/>
      <c r="AC72" s="30">
        <f t="shared" si="19"/>
        <v>1</v>
      </c>
      <c r="AD72" s="30">
        <f t="shared" si="19"/>
        <v>0</v>
      </c>
      <c r="AE72" s="61">
        <f t="shared" si="20"/>
        <v>0</v>
      </c>
      <c r="AF72" s="54"/>
    </row>
    <row r="73" spans="1:32" ht="48" customHeight="1" x14ac:dyDescent="0.2">
      <c r="A73" s="143" t="s">
        <v>56</v>
      </c>
      <c r="B73" s="143"/>
      <c r="C73" s="144" t="s">
        <v>251</v>
      </c>
      <c r="D73" s="144" t="s">
        <v>252</v>
      </c>
      <c r="E73" s="145"/>
      <c r="F73" s="145" t="s">
        <v>46</v>
      </c>
      <c r="G73" s="95" t="s">
        <v>199</v>
      </c>
      <c r="H73" s="22"/>
      <c r="I73" s="22" t="s">
        <v>46</v>
      </c>
      <c r="J73" s="22"/>
      <c r="K73" s="23" t="s">
        <v>231</v>
      </c>
      <c r="L73" s="91">
        <v>0.01</v>
      </c>
      <c r="M73" s="23" t="s">
        <v>215</v>
      </c>
      <c r="N73" s="4" t="s">
        <v>171</v>
      </c>
      <c r="O73" s="24">
        <v>43466</v>
      </c>
      <c r="P73" s="24">
        <v>43830</v>
      </c>
      <c r="Q73" s="71">
        <v>2</v>
      </c>
      <c r="R73" s="49"/>
      <c r="S73" s="70"/>
      <c r="T73" s="71">
        <v>2</v>
      </c>
      <c r="U73" s="54"/>
      <c r="V73" s="22"/>
      <c r="W73" s="71">
        <v>2</v>
      </c>
      <c r="X73" s="54"/>
      <c r="Y73" s="47"/>
      <c r="Z73" s="71">
        <v>2</v>
      </c>
      <c r="AA73" s="50"/>
      <c r="AB73" s="50"/>
      <c r="AC73" s="72">
        <f t="shared" si="19"/>
        <v>8</v>
      </c>
      <c r="AD73" s="30">
        <f t="shared" si="19"/>
        <v>0</v>
      </c>
      <c r="AE73" s="61">
        <f t="shared" si="20"/>
        <v>0</v>
      </c>
      <c r="AF73" s="54"/>
    </row>
    <row r="74" spans="1:32" s="136" customFormat="1" ht="28.5" x14ac:dyDescent="0.25">
      <c r="A74" s="143" t="s">
        <v>56</v>
      </c>
      <c r="B74" s="143"/>
      <c r="C74" s="144" t="s">
        <v>251</v>
      </c>
      <c r="D74" s="144" t="s">
        <v>255</v>
      </c>
      <c r="E74" s="145" t="s">
        <v>46</v>
      </c>
      <c r="F74" s="145"/>
      <c r="G74" s="93" t="s">
        <v>200</v>
      </c>
      <c r="H74" s="145"/>
      <c r="I74" s="145" t="s">
        <v>46</v>
      </c>
      <c r="J74" s="145"/>
      <c r="K74" s="3" t="s">
        <v>232</v>
      </c>
      <c r="L74" s="91">
        <v>0.01</v>
      </c>
      <c r="M74" s="3" t="s">
        <v>233</v>
      </c>
      <c r="N74" s="4" t="s">
        <v>171</v>
      </c>
      <c r="O74" s="5">
        <v>43647</v>
      </c>
      <c r="P74" s="5">
        <v>43830</v>
      </c>
      <c r="Q74" s="17"/>
      <c r="R74" s="57"/>
      <c r="S74" s="57"/>
      <c r="T74" s="73"/>
      <c r="U74" s="57"/>
      <c r="V74" s="57"/>
      <c r="W74" s="17">
        <v>0.5</v>
      </c>
      <c r="X74" s="57"/>
      <c r="Y74" s="57"/>
      <c r="Z74" s="17">
        <v>0.5</v>
      </c>
      <c r="AA74" s="57"/>
      <c r="AB74" s="57"/>
      <c r="AC74" s="17">
        <f t="shared" ref="AC74:AD75" si="22">+SUM(Q74,T74,W74,Z74)</f>
        <v>1</v>
      </c>
      <c r="AD74" s="17">
        <f t="shared" si="22"/>
        <v>0</v>
      </c>
      <c r="AE74" s="19">
        <f t="shared" si="20"/>
        <v>0</v>
      </c>
      <c r="AF74" s="4"/>
    </row>
    <row r="75" spans="1:32" ht="28.5" x14ac:dyDescent="0.2">
      <c r="A75" s="143" t="s">
        <v>56</v>
      </c>
      <c r="B75" s="143"/>
      <c r="C75" s="144" t="s">
        <v>251</v>
      </c>
      <c r="D75" s="144" t="s">
        <v>254</v>
      </c>
      <c r="E75" s="145" t="s">
        <v>46</v>
      </c>
      <c r="F75" s="145"/>
      <c r="G75" s="93" t="s">
        <v>273</v>
      </c>
      <c r="H75" s="145"/>
      <c r="I75" s="145" t="s">
        <v>46</v>
      </c>
      <c r="J75" s="145"/>
      <c r="K75" s="3" t="s">
        <v>234</v>
      </c>
      <c r="L75" s="91">
        <v>0.01</v>
      </c>
      <c r="M75" s="3" t="s">
        <v>38</v>
      </c>
      <c r="N75" s="4" t="s">
        <v>171</v>
      </c>
      <c r="O75" s="5">
        <v>43556</v>
      </c>
      <c r="P75" s="5">
        <v>43830</v>
      </c>
      <c r="Q75" s="17"/>
      <c r="R75" s="57"/>
      <c r="S75" s="57"/>
      <c r="T75" s="17">
        <v>0.2</v>
      </c>
      <c r="U75" s="57"/>
      <c r="V75" s="57"/>
      <c r="W75" s="17">
        <v>0.4</v>
      </c>
      <c r="X75" s="57"/>
      <c r="Y75" s="57"/>
      <c r="Z75" s="17">
        <v>0.4</v>
      </c>
      <c r="AA75" s="57"/>
      <c r="AB75" s="57"/>
      <c r="AC75" s="17">
        <f t="shared" si="22"/>
        <v>1</v>
      </c>
      <c r="AD75" s="17">
        <f t="shared" si="22"/>
        <v>0</v>
      </c>
      <c r="AE75" s="19">
        <f t="shared" si="20"/>
        <v>0</v>
      </c>
      <c r="AF75" s="4"/>
    </row>
    <row r="76" spans="1:32" ht="42.75" x14ac:dyDescent="0.2">
      <c r="A76" s="143" t="s">
        <v>56</v>
      </c>
      <c r="B76" s="143"/>
      <c r="C76" s="144" t="s">
        <v>251</v>
      </c>
      <c r="D76" s="144" t="s">
        <v>252</v>
      </c>
      <c r="E76" s="145"/>
      <c r="F76" s="145" t="s">
        <v>46</v>
      </c>
      <c r="G76" s="94" t="s">
        <v>202</v>
      </c>
      <c r="H76" s="145"/>
      <c r="I76" s="145" t="s">
        <v>46</v>
      </c>
      <c r="J76" s="145"/>
      <c r="K76" s="23" t="s">
        <v>235</v>
      </c>
      <c r="L76" s="91">
        <v>0.01</v>
      </c>
      <c r="M76" s="23" t="s">
        <v>236</v>
      </c>
      <c r="N76" s="4" t="s">
        <v>171</v>
      </c>
      <c r="O76" s="24">
        <v>43466</v>
      </c>
      <c r="P76" s="24">
        <v>43830</v>
      </c>
      <c r="Q76" s="71">
        <v>10</v>
      </c>
      <c r="R76" s="49"/>
      <c r="S76" s="70"/>
      <c r="T76" s="71">
        <v>10</v>
      </c>
      <c r="U76" s="54"/>
      <c r="V76" s="22"/>
      <c r="W76" s="71">
        <v>10</v>
      </c>
      <c r="X76" s="54"/>
      <c r="Y76" s="47"/>
      <c r="Z76" s="71">
        <v>10</v>
      </c>
      <c r="AA76" s="50"/>
      <c r="AB76" s="50"/>
      <c r="AC76" s="72">
        <f>+Q76+T76+W76+Z76</f>
        <v>40</v>
      </c>
      <c r="AD76" s="30">
        <f t="shared" si="19"/>
        <v>0</v>
      </c>
      <c r="AE76" s="61">
        <f t="shared" si="20"/>
        <v>0</v>
      </c>
      <c r="AF76" s="54"/>
    </row>
    <row r="77" spans="1:32" ht="57" x14ac:dyDescent="0.2">
      <c r="A77" s="143" t="s">
        <v>53</v>
      </c>
      <c r="B77" s="143"/>
      <c r="C77" s="144" t="s">
        <v>245</v>
      </c>
      <c r="D77" s="144" t="s">
        <v>242</v>
      </c>
      <c r="E77" s="145"/>
      <c r="F77" s="145" t="s">
        <v>46</v>
      </c>
      <c r="G77" s="150" t="s">
        <v>240</v>
      </c>
      <c r="H77" s="145" t="s">
        <v>46</v>
      </c>
      <c r="I77" s="145"/>
      <c r="J77" s="145"/>
      <c r="K77" s="151" t="s">
        <v>239</v>
      </c>
      <c r="L77" s="91">
        <v>0.03</v>
      </c>
      <c r="M77" s="151" t="s">
        <v>40</v>
      </c>
      <c r="N77" s="145" t="s">
        <v>241</v>
      </c>
      <c r="O77" s="24">
        <v>43467</v>
      </c>
      <c r="P77" s="24">
        <v>43830</v>
      </c>
      <c r="Q77" s="62">
        <v>0.05</v>
      </c>
      <c r="R77" s="49"/>
      <c r="S77" s="70"/>
      <c r="T77" s="62">
        <v>0.4</v>
      </c>
      <c r="U77" s="54"/>
      <c r="V77" s="54"/>
      <c r="W77" s="62">
        <v>0.4</v>
      </c>
      <c r="X77" s="54"/>
      <c r="Y77" s="47"/>
      <c r="Z77" s="62">
        <v>0.15</v>
      </c>
      <c r="AA77" s="50"/>
      <c r="AB77" s="50"/>
      <c r="AC77" s="30">
        <f t="shared" ref="AC77" si="23">+Q77+T77+W77+Z77</f>
        <v>1</v>
      </c>
      <c r="AD77" s="30">
        <f t="shared" ref="AD77" si="24">+R77+U77+X77+AA77</f>
        <v>0</v>
      </c>
      <c r="AE77" s="61">
        <f t="shared" ref="AE77" si="25">IFERROR(AD77/AC77,"")</f>
        <v>0</v>
      </c>
      <c r="AF77" s="54"/>
    </row>
    <row r="78" spans="1:32" x14ac:dyDescent="0.2">
      <c r="L78" s="152">
        <f>SUM(L8:L77)</f>
        <v>1.0000000000000004</v>
      </c>
    </row>
  </sheetData>
  <autoFilter ref="A5:K78">
    <filterColumn colId="0" showButton="0"/>
  </autoFilter>
  <mergeCells count="95">
    <mergeCell ref="A77:B77"/>
    <mergeCell ref="A75:B75"/>
    <mergeCell ref="A76:B76"/>
    <mergeCell ref="O6:O7"/>
    <mergeCell ref="P6:P7"/>
    <mergeCell ref="A23:B23"/>
    <mergeCell ref="A24:B24"/>
    <mergeCell ref="J5:J7"/>
    <mergeCell ref="H5:H7"/>
    <mergeCell ref="I5:I7"/>
    <mergeCell ref="K5:K7"/>
    <mergeCell ref="L5:L7"/>
    <mergeCell ref="M5:M7"/>
    <mergeCell ref="C5:C7"/>
    <mergeCell ref="D5:D7"/>
    <mergeCell ref="E5:E7"/>
    <mergeCell ref="F5:F7"/>
    <mergeCell ref="Q5:AB5"/>
    <mergeCell ref="AC5:AE6"/>
    <mergeCell ref="AF5:AF6"/>
    <mergeCell ref="Q6:S6"/>
    <mergeCell ref="T6:V6"/>
    <mergeCell ref="W6:Y6"/>
    <mergeCell ref="Z6:AB6"/>
    <mergeCell ref="A63:B63"/>
    <mergeCell ref="A64:B64"/>
    <mergeCell ref="A65:B65"/>
    <mergeCell ref="A66:B66"/>
    <mergeCell ref="A12:B12"/>
    <mergeCell ref="A13:B13"/>
    <mergeCell ref="A16:B16"/>
    <mergeCell ref="A17:B17"/>
    <mergeCell ref="A18:B18"/>
    <mergeCell ref="A15:B15"/>
    <mergeCell ref="A58:B58"/>
    <mergeCell ref="A59:B59"/>
    <mergeCell ref="A60:B60"/>
    <mergeCell ref="A61:B61"/>
    <mergeCell ref="A62:B62"/>
    <mergeCell ref="B1:P3"/>
    <mergeCell ref="A1:A3"/>
    <mergeCell ref="O5:P5"/>
    <mergeCell ref="A5:B7"/>
    <mergeCell ref="A57:B57"/>
    <mergeCell ref="G5:G7"/>
    <mergeCell ref="A8:B8"/>
    <mergeCell ref="A9:B9"/>
    <mergeCell ref="A10:B10"/>
    <mergeCell ref="A11:B11"/>
    <mergeCell ref="A14:B14"/>
    <mergeCell ref="A21:B21"/>
    <mergeCell ref="A22:B22"/>
    <mergeCell ref="A25:B25"/>
    <mergeCell ref="A19:B19"/>
    <mergeCell ref="A20:B20"/>
    <mergeCell ref="A26:B26"/>
    <mergeCell ref="A27:B27"/>
    <mergeCell ref="A32:B32"/>
    <mergeCell ref="A33:B33"/>
    <mergeCell ref="A34:B34"/>
    <mergeCell ref="A28:B28"/>
    <mergeCell ref="A29:B29"/>
    <mergeCell ref="A30:B30"/>
    <mergeCell ref="A31:B31"/>
    <mergeCell ref="A35:B35"/>
    <mergeCell ref="A36:B36"/>
    <mergeCell ref="A37:B37"/>
    <mergeCell ref="A38:B38"/>
    <mergeCell ref="A39:B39"/>
    <mergeCell ref="A40:B40"/>
    <mergeCell ref="A41:B41"/>
    <mergeCell ref="A42:B42"/>
    <mergeCell ref="A53:B53"/>
    <mergeCell ref="A54:B54"/>
    <mergeCell ref="A48:B48"/>
    <mergeCell ref="A49:B49"/>
    <mergeCell ref="A50:B50"/>
    <mergeCell ref="A51:B51"/>
    <mergeCell ref="A52:B52"/>
    <mergeCell ref="A67:B67"/>
    <mergeCell ref="A68:B68"/>
    <mergeCell ref="N5:N7"/>
    <mergeCell ref="A74:B74"/>
    <mergeCell ref="A73:B73"/>
    <mergeCell ref="A69:B69"/>
    <mergeCell ref="A70:B70"/>
    <mergeCell ref="A71:B71"/>
    <mergeCell ref="A72:B72"/>
    <mergeCell ref="A55:B55"/>
    <mergeCell ref="A56:B56"/>
    <mergeCell ref="A43:B43"/>
    <mergeCell ref="A44:B44"/>
    <mergeCell ref="A45:B45"/>
    <mergeCell ref="A46:B46"/>
    <mergeCell ref="A47:B47"/>
  </mergeCells>
  <conditionalFormatting sqref="AE57">
    <cfRule type="iconSet" priority="153">
      <iconSet iconSet="3TrafficLights2">
        <cfvo type="percent" val="0"/>
        <cfvo type="num" val="0.7"/>
        <cfvo type="num" val="0.9"/>
      </iconSet>
    </cfRule>
    <cfRule type="cellIs" dxfId="122" priority="154" stopIfTrue="1" operator="greaterThan">
      <formula>0.9</formula>
    </cfRule>
    <cfRule type="cellIs" dxfId="121" priority="155" stopIfTrue="1" operator="between">
      <formula>0.7</formula>
      <formula>0.89</formula>
    </cfRule>
    <cfRule type="cellIs" dxfId="120" priority="156" stopIfTrue="1" operator="between">
      <formula>0</formula>
      <formula>0.69</formula>
    </cfRule>
  </conditionalFormatting>
  <conditionalFormatting sqref="AE60:AE61">
    <cfRule type="iconSet" priority="149">
      <iconSet iconSet="3TrafficLights2">
        <cfvo type="percent" val="0"/>
        <cfvo type="num" val="0.7"/>
        <cfvo type="num" val="0.9"/>
      </iconSet>
    </cfRule>
    <cfRule type="cellIs" dxfId="119" priority="150" stopIfTrue="1" operator="greaterThan">
      <formula>0.9</formula>
    </cfRule>
    <cfRule type="cellIs" dxfId="118" priority="151" stopIfTrue="1" operator="between">
      <formula>0.7</formula>
      <formula>0.89</formula>
    </cfRule>
    <cfRule type="cellIs" dxfId="117" priority="152" stopIfTrue="1" operator="between">
      <formula>0</formula>
      <formula>0.69</formula>
    </cfRule>
  </conditionalFormatting>
  <conditionalFormatting sqref="AE54:AE56">
    <cfRule type="iconSet" priority="161">
      <iconSet iconSet="3TrafficLights2">
        <cfvo type="percent" val="0"/>
        <cfvo type="num" val="0.7"/>
        <cfvo type="num" val="0.9"/>
      </iconSet>
    </cfRule>
    <cfRule type="cellIs" dxfId="116" priority="162" stopIfTrue="1" operator="greaterThan">
      <formula>0.9</formula>
    </cfRule>
    <cfRule type="cellIs" dxfId="115" priority="163" stopIfTrue="1" operator="between">
      <formula>0.7</formula>
      <formula>0.89</formula>
    </cfRule>
    <cfRule type="cellIs" dxfId="114" priority="164" stopIfTrue="1" operator="between">
      <formula>0</formula>
      <formula>0.69</formula>
    </cfRule>
  </conditionalFormatting>
  <conditionalFormatting sqref="AE76 AE72:AE73 AE68">
    <cfRule type="iconSet" priority="145">
      <iconSet iconSet="3TrafficLights2">
        <cfvo type="percent" val="0"/>
        <cfvo type="num" val="0.7"/>
        <cfvo type="num" val="0.9"/>
      </iconSet>
    </cfRule>
    <cfRule type="cellIs" dxfId="113" priority="146" stopIfTrue="1" operator="greaterThan">
      <formula>0.9</formula>
    </cfRule>
    <cfRule type="cellIs" dxfId="112" priority="147" stopIfTrue="1" operator="between">
      <formula>0.7</formula>
      <formula>0.89</formula>
    </cfRule>
    <cfRule type="cellIs" dxfId="111" priority="148" stopIfTrue="1" operator="between">
      <formula>0</formula>
      <formula>0.69</formula>
    </cfRule>
  </conditionalFormatting>
  <conditionalFormatting sqref="AE66">
    <cfRule type="iconSet" priority="141">
      <iconSet iconSet="3TrafficLights2">
        <cfvo type="percent" val="0"/>
        <cfvo type="num" val="0.7"/>
        <cfvo type="num" val="0.9"/>
      </iconSet>
    </cfRule>
    <cfRule type="cellIs" dxfId="110" priority="142" stopIfTrue="1" operator="greaterThan">
      <formula>0.9</formula>
    </cfRule>
    <cfRule type="cellIs" dxfId="109" priority="143" stopIfTrue="1" operator="between">
      <formula>0.7</formula>
      <formula>0.89</formula>
    </cfRule>
    <cfRule type="cellIs" dxfId="108" priority="144" stopIfTrue="1" operator="between">
      <formula>0</formula>
      <formula>0.69</formula>
    </cfRule>
  </conditionalFormatting>
  <conditionalFormatting sqref="AE63:AE65">
    <cfRule type="iconSet" priority="137">
      <iconSet iconSet="3TrafficLights2">
        <cfvo type="percent" val="0"/>
        <cfvo type="num" val="0.7"/>
        <cfvo type="num" val="0.9"/>
      </iconSet>
    </cfRule>
    <cfRule type="cellIs" dxfId="107" priority="138" stopIfTrue="1" operator="greaterThan">
      <formula>0.9</formula>
    </cfRule>
    <cfRule type="cellIs" dxfId="106" priority="139" stopIfTrue="1" operator="between">
      <formula>0.7</formula>
      <formula>0.89</formula>
    </cfRule>
    <cfRule type="cellIs" dxfId="105" priority="140" stopIfTrue="1" operator="between">
      <formula>0</formula>
      <formula>0.69</formula>
    </cfRule>
  </conditionalFormatting>
  <conditionalFormatting sqref="AE62">
    <cfRule type="iconSet" priority="133">
      <iconSet iconSet="3TrafficLights2">
        <cfvo type="percent" val="0"/>
        <cfvo type="num" val="0.7"/>
        <cfvo type="num" val="0.9"/>
      </iconSet>
    </cfRule>
    <cfRule type="cellIs" dxfId="104" priority="134" stopIfTrue="1" operator="greaterThan">
      <formula>0.9</formula>
    </cfRule>
    <cfRule type="cellIs" dxfId="103" priority="135" stopIfTrue="1" operator="between">
      <formula>0.7</formula>
      <formula>0.89</formula>
    </cfRule>
    <cfRule type="cellIs" dxfId="102" priority="136" stopIfTrue="1" operator="between">
      <formula>0</formula>
      <formula>0.69</formula>
    </cfRule>
  </conditionalFormatting>
  <conditionalFormatting sqref="AE71">
    <cfRule type="iconSet" priority="129">
      <iconSet iconSet="3TrafficLights2">
        <cfvo type="percent" val="0"/>
        <cfvo type="num" val="0.7"/>
        <cfvo type="num" val="0.9"/>
      </iconSet>
    </cfRule>
    <cfRule type="cellIs" dxfId="101" priority="130" stopIfTrue="1" operator="greaterThan">
      <formula>0.9</formula>
    </cfRule>
    <cfRule type="cellIs" dxfId="100" priority="131" stopIfTrue="1" operator="between">
      <formula>0.7</formula>
      <formula>0.89</formula>
    </cfRule>
    <cfRule type="cellIs" dxfId="99" priority="132" stopIfTrue="1" operator="between">
      <formula>0</formula>
      <formula>0.69</formula>
    </cfRule>
  </conditionalFormatting>
  <conditionalFormatting sqref="AE70">
    <cfRule type="iconSet" priority="125">
      <iconSet iconSet="3TrafficLights2">
        <cfvo type="percent" val="0"/>
        <cfvo type="num" val="0.7"/>
        <cfvo type="num" val="0.9"/>
      </iconSet>
    </cfRule>
    <cfRule type="cellIs" dxfId="98" priority="126" stopIfTrue="1" operator="greaterThan">
      <formula>0.9</formula>
    </cfRule>
    <cfRule type="cellIs" dxfId="97" priority="127" stopIfTrue="1" operator="between">
      <formula>0.7</formula>
      <formula>0.89</formula>
    </cfRule>
    <cfRule type="cellIs" dxfId="96" priority="128" stopIfTrue="1" operator="between">
      <formula>0</formula>
      <formula>0.69</formula>
    </cfRule>
  </conditionalFormatting>
  <conditionalFormatting sqref="AE75">
    <cfRule type="iconSet" priority="121">
      <iconSet iconSet="3TrafficLights2">
        <cfvo type="percent" val="0"/>
        <cfvo type="num" val="0.7"/>
        <cfvo type="num" val="0.9"/>
      </iconSet>
    </cfRule>
    <cfRule type="cellIs" dxfId="95" priority="122" stopIfTrue="1" operator="greaterThan">
      <formula>0.9</formula>
    </cfRule>
    <cfRule type="cellIs" dxfId="94" priority="123" stopIfTrue="1" operator="between">
      <formula>0.7</formula>
      <formula>0.89</formula>
    </cfRule>
    <cfRule type="cellIs" dxfId="93" priority="124" stopIfTrue="1" operator="between">
      <formula>0</formula>
      <formula>0.69</formula>
    </cfRule>
  </conditionalFormatting>
  <conditionalFormatting sqref="AE74">
    <cfRule type="iconSet" priority="117">
      <iconSet iconSet="3TrafficLights2">
        <cfvo type="percent" val="0"/>
        <cfvo type="num" val="0.7"/>
        <cfvo type="num" val="0.9"/>
      </iconSet>
    </cfRule>
    <cfRule type="cellIs" dxfId="92" priority="118" stopIfTrue="1" operator="greaterThan">
      <formula>0.9</formula>
    </cfRule>
    <cfRule type="cellIs" dxfId="91" priority="119" stopIfTrue="1" operator="between">
      <formula>0.7</formula>
      <formula>0.89</formula>
    </cfRule>
    <cfRule type="cellIs" dxfId="90" priority="120" stopIfTrue="1" operator="between">
      <formula>0</formula>
      <formula>0.69</formula>
    </cfRule>
  </conditionalFormatting>
  <conditionalFormatting sqref="AE69">
    <cfRule type="iconSet" priority="113">
      <iconSet iconSet="3TrafficLights2">
        <cfvo type="percent" val="0"/>
        <cfvo type="num" val="0.7"/>
        <cfvo type="num" val="0.9"/>
      </iconSet>
    </cfRule>
    <cfRule type="cellIs" dxfId="89" priority="114" stopIfTrue="1" operator="greaterThan">
      <formula>0.9</formula>
    </cfRule>
    <cfRule type="cellIs" dxfId="88" priority="115" stopIfTrue="1" operator="between">
      <formula>0.7</formula>
      <formula>0.89</formula>
    </cfRule>
    <cfRule type="cellIs" dxfId="87" priority="116" stopIfTrue="1" operator="between">
      <formula>0</formula>
      <formula>0.69</formula>
    </cfRule>
  </conditionalFormatting>
  <conditionalFormatting sqref="AE58:AE59">
    <cfRule type="iconSet" priority="165">
      <iconSet iconSet="3TrafficLights2">
        <cfvo type="percent" val="0"/>
        <cfvo type="num" val="0.7"/>
        <cfvo type="num" val="0.9"/>
      </iconSet>
    </cfRule>
    <cfRule type="cellIs" dxfId="86" priority="166" stopIfTrue="1" operator="greaterThan">
      <formula>0.9</formula>
    </cfRule>
    <cfRule type="cellIs" dxfId="85" priority="167" stopIfTrue="1" operator="between">
      <formula>0.7</formula>
      <formula>0.89</formula>
    </cfRule>
    <cfRule type="cellIs" dxfId="84" priority="168" stopIfTrue="1" operator="between">
      <formula>0</formula>
      <formula>0.69</formula>
    </cfRule>
  </conditionalFormatting>
  <conditionalFormatting sqref="AE67">
    <cfRule type="iconSet" priority="109">
      <iconSet iconSet="3TrafficLights2">
        <cfvo type="percent" val="0"/>
        <cfvo type="num" val="0.7"/>
        <cfvo type="num" val="0.9"/>
      </iconSet>
    </cfRule>
    <cfRule type="cellIs" dxfId="83" priority="110" stopIfTrue="1" operator="greaterThan">
      <formula>0.9</formula>
    </cfRule>
    <cfRule type="cellIs" dxfId="82" priority="111" stopIfTrue="1" operator="between">
      <formula>0.7</formula>
      <formula>0.89</formula>
    </cfRule>
    <cfRule type="cellIs" dxfId="81" priority="112" stopIfTrue="1" operator="between">
      <formula>0</formula>
      <formula>0.69</formula>
    </cfRule>
  </conditionalFormatting>
  <conditionalFormatting sqref="AE50:AE53">
    <cfRule type="iconSet" priority="173">
      <iconSet iconSet="3TrafficLights2">
        <cfvo type="percent" val="0"/>
        <cfvo type="num" val="0.7"/>
        <cfvo type="num" val="0.9"/>
      </iconSet>
    </cfRule>
    <cfRule type="cellIs" dxfId="80" priority="174" stopIfTrue="1" operator="greaterThan">
      <formula>0.9</formula>
    </cfRule>
    <cfRule type="cellIs" dxfId="79" priority="175" stopIfTrue="1" operator="between">
      <formula>0.7</formula>
      <formula>0.89</formula>
    </cfRule>
    <cfRule type="cellIs" dxfId="78" priority="176" stopIfTrue="1" operator="between">
      <formula>0</formula>
      <formula>0.69</formula>
    </cfRule>
  </conditionalFormatting>
  <conditionalFormatting sqref="AE46:AE47">
    <cfRule type="iconSet" priority="105">
      <iconSet iconSet="3TrafficLights2">
        <cfvo type="percent" val="0"/>
        <cfvo type="num" val="0.7"/>
        <cfvo type="num" val="0.9"/>
      </iconSet>
    </cfRule>
    <cfRule type="cellIs" dxfId="77" priority="106" stopIfTrue="1" operator="greaterThan">
      <formula>0.9</formula>
    </cfRule>
    <cfRule type="cellIs" dxfId="76" priority="107" stopIfTrue="1" operator="between">
      <formula>0.7</formula>
      <formula>0.89</formula>
    </cfRule>
    <cfRule type="cellIs" dxfId="75" priority="108" stopIfTrue="1" operator="between">
      <formula>0</formula>
      <formula>0.69</formula>
    </cfRule>
  </conditionalFormatting>
  <conditionalFormatting sqref="AE48">
    <cfRule type="iconSet" priority="101">
      <iconSet iconSet="3TrafficLights2">
        <cfvo type="percent" val="0"/>
        <cfvo type="num" val="0.7"/>
        <cfvo type="num" val="0.9"/>
      </iconSet>
    </cfRule>
    <cfRule type="cellIs" dxfId="74" priority="102" stopIfTrue="1" operator="greaterThan">
      <formula>0.9</formula>
    </cfRule>
    <cfRule type="cellIs" dxfId="73" priority="103" stopIfTrue="1" operator="between">
      <formula>0.7</formula>
      <formula>0.89</formula>
    </cfRule>
    <cfRule type="cellIs" dxfId="72" priority="104" stopIfTrue="1" operator="between">
      <formula>0</formula>
      <formula>0.69</formula>
    </cfRule>
  </conditionalFormatting>
  <conditionalFormatting sqref="AE49">
    <cfRule type="iconSet" priority="97">
      <iconSet iconSet="3TrafficLights2">
        <cfvo type="percent" val="0"/>
        <cfvo type="num" val="0.7"/>
        <cfvo type="num" val="0.9"/>
      </iconSet>
    </cfRule>
    <cfRule type="cellIs" dxfId="71" priority="98" stopIfTrue="1" operator="greaterThan">
      <formula>0.9</formula>
    </cfRule>
    <cfRule type="cellIs" dxfId="70" priority="99" stopIfTrue="1" operator="between">
      <formula>0.7</formula>
      <formula>0.89</formula>
    </cfRule>
    <cfRule type="cellIs" dxfId="69" priority="100" stopIfTrue="1" operator="between">
      <formula>0</formula>
      <formula>0.69</formula>
    </cfRule>
  </conditionalFormatting>
  <conditionalFormatting sqref="AE44:AE45">
    <cfRule type="iconSet" priority="89">
      <iconSet iconSet="3TrafficLights2">
        <cfvo type="percent" val="0"/>
        <cfvo type="num" val="0.7"/>
        <cfvo type="num" val="0.9"/>
      </iconSet>
    </cfRule>
    <cfRule type="cellIs" dxfId="68" priority="90" stopIfTrue="1" operator="greaterThan">
      <formula>0.9</formula>
    </cfRule>
    <cfRule type="cellIs" dxfId="67" priority="91" stopIfTrue="1" operator="between">
      <formula>0.7</formula>
      <formula>0.89</formula>
    </cfRule>
    <cfRule type="cellIs" dxfId="66" priority="92" stopIfTrue="1" operator="between">
      <formula>0</formula>
      <formula>0.69</formula>
    </cfRule>
  </conditionalFormatting>
  <conditionalFormatting sqref="AE41">
    <cfRule type="iconSet" priority="85">
      <iconSet iconSet="3TrafficLights2">
        <cfvo type="percent" val="0"/>
        <cfvo type="num" val="0.7"/>
        <cfvo type="num" val="0.9"/>
      </iconSet>
    </cfRule>
    <cfRule type="cellIs" dxfId="65" priority="86" stopIfTrue="1" operator="greaterThan">
      <formula>0.9</formula>
    </cfRule>
    <cfRule type="cellIs" dxfId="64" priority="87" stopIfTrue="1" operator="between">
      <formula>0.7</formula>
      <formula>0.89</formula>
    </cfRule>
    <cfRule type="cellIs" dxfId="63" priority="88" stopIfTrue="1" operator="between">
      <formula>0</formula>
      <formula>0.69</formula>
    </cfRule>
  </conditionalFormatting>
  <conditionalFormatting sqref="AE42:AE43">
    <cfRule type="iconSet" priority="93">
      <iconSet iconSet="3TrafficLights2">
        <cfvo type="percent" val="0"/>
        <cfvo type="num" val="0.7"/>
        <cfvo type="num" val="0.9"/>
      </iconSet>
    </cfRule>
    <cfRule type="cellIs" dxfId="62" priority="94" stopIfTrue="1" operator="greaterThan">
      <formula>0.9</formula>
    </cfRule>
    <cfRule type="cellIs" dxfId="61" priority="95" stopIfTrue="1" operator="between">
      <formula>0.7</formula>
      <formula>0.89</formula>
    </cfRule>
    <cfRule type="cellIs" dxfId="60" priority="96" stopIfTrue="1" operator="between">
      <formula>0</formula>
      <formula>0.69</formula>
    </cfRule>
  </conditionalFormatting>
  <conditionalFormatting sqref="AE40 AE38">
    <cfRule type="iconSet" priority="77">
      <iconSet iconSet="3TrafficLights2">
        <cfvo type="percent" val="0"/>
        <cfvo type="num" val="0.7"/>
        <cfvo type="num" val="0.9"/>
      </iconSet>
    </cfRule>
    <cfRule type="cellIs" dxfId="59" priority="78" stopIfTrue="1" operator="greaterThan">
      <formula>0.9</formula>
    </cfRule>
    <cfRule type="cellIs" dxfId="58" priority="79" stopIfTrue="1" operator="between">
      <formula>0.7</formula>
      <formula>0.89</formula>
    </cfRule>
    <cfRule type="cellIs" dxfId="57" priority="80" stopIfTrue="1" operator="between">
      <formula>0</formula>
      <formula>0.69</formula>
    </cfRule>
  </conditionalFormatting>
  <conditionalFormatting sqref="AE39">
    <cfRule type="iconSet" priority="73">
      <iconSet iconSet="3TrafficLights2">
        <cfvo type="percent" val="0"/>
        <cfvo type="num" val="0.7"/>
        <cfvo type="num" val="0.9"/>
      </iconSet>
    </cfRule>
    <cfRule type="cellIs" dxfId="56" priority="74" stopIfTrue="1" operator="greaterThan">
      <formula>0.9</formula>
    </cfRule>
    <cfRule type="cellIs" dxfId="55" priority="75" stopIfTrue="1" operator="between">
      <formula>0.7</formula>
      <formula>0.89</formula>
    </cfRule>
    <cfRule type="cellIs" dxfId="54" priority="76" stopIfTrue="1" operator="between">
      <formula>0</formula>
      <formula>0.69</formula>
    </cfRule>
  </conditionalFormatting>
  <conditionalFormatting sqref="AE35:AE37">
    <cfRule type="iconSet" priority="69">
      <iconSet iconSet="3TrafficLights2">
        <cfvo type="percent" val="0"/>
        <cfvo type="num" val="0.7"/>
        <cfvo type="num" val="0.9"/>
      </iconSet>
    </cfRule>
    <cfRule type="cellIs" dxfId="53" priority="70" stopIfTrue="1" operator="greaterThan">
      <formula>0.9</formula>
    </cfRule>
    <cfRule type="cellIs" dxfId="52" priority="71" stopIfTrue="1" operator="between">
      <formula>0.7</formula>
      <formula>0.89</formula>
    </cfRule>
    <cfRule type="cellIs" dxfId="51" priority="72" stopIfTrue="1" operator="between">
      <formula>0</formula>
      <formula>0.69</formula>
    </cfRule>
  </conditionalFormatting>
  <conditionalFormatting sqref="AE33">
    <cfRule type="iconSet" priority="61">
      <iconSet iconSet="3TrafficLights2">
        <cfvo type="percent" val="0"/>
        <cfvo type="num" val="0.7"/>
        <cfvo type="num" val="0.9"/>
      </iconSet>
    </cfRule>
    <cfRule type="cellIs" dxfId="50" priority="62" stopIfTrue="1" operator="greaterThan">
      <formula>0.9</formula>
    </cfRule>
    <cfRule type="cellIs" dxfId="49" priority="63" stopIfTrue="1" operator="between">
      <formula>0.7</formula>
      <formula>0.89</formula>
    </cfRule>
    <cfRule type="cellIs" dxfId="48" priority="64" stopIfTrue="1" operator="between">
      <formula>0</formula>
      <formula>0.69</formula>
    </cfRule>
  </conditionalFormatting>
  <conditionalFormatting sqref="AE34">
    <cfRule type="iconSet" priority="65">
      <iconSet iconSet="3TrafficLights2">
        <cfvo type="percent" val="0"/>
        <cfvo type="num" val="0.7"/>
        <cfvo type="num" val="0.9"/>
      </iconSet>
    </cfRule>
    <cfRule type="cellIs" dxfId="47" priority="66" stopIfTrue="1" operator="greaterThan">
      <formula>0.9</formula>
    </cfRule>
    <cfRule type="cellIs" dxfId="46" priority="67" stopIfTrue="1" operator="between">
      <formula>0.7</formula>
      <formula>0.89</formula>
    </cfRule>
    <cfRule type="cellIs" dxfId="45" priority="68" stopIfTrue="1" operator="between">
      <formula>0</formula>
      <formula>0.69</formula>
    </cfRule>
  </conditionalFormatting>
  <conditionalFormatting sqref="AE25:AE32">
    <cfRule type="iconSet" priority="57">
      <iconSet iconSet="3TrafficLights2">
        <cfvo type="percent" val="0"/>
        <cfvo type="num" val="0.7"/>
        <cfvo type="num" val="0.9"/>
      </iconSet>
    </cfRule>
    <cfRule type="cellIs" dxfId="44" priority="58" stopIfTrue="1" operator="greaterThan">
      <formula>0.9</formula>
    </cfRule>
    <cfRule type="cellIs" dxfId="43" priority="59" stopIfTrue="1" operator="between">
      <formula>0.7</formula>
      <formula>0.89</formula>
    </cfRule>
    <cfRule type="cellIs" dxfId="42" priority="60" stopIfTrue="1" operator="between">
      <formula>0</formula>
      <formula>0.69</formula>
    </cfRule>
  </conditionalFormatting>
  <conditionalFormatting sqref="AE22">
    <cfRule type="iconSet" priority="53">
      <iconSet iconSet="3TrafficLights2">
        <cfvo type="percent" val="0"/>
        <cfvo type="num" val="0.7"/>
        <cfvo type="num" val="0.9"/>
      </iconSet>
    </cfRule>
    <cfRule type="cellIs" dxfId="41" priority="54" stopIfTrue="1" operator="greaterThan">
      <formula>0.9</formula>
    </cfRule>
    <cfRule type="cellIs" dxfId="40" priority="55" stopIfTrue="1" operator="between">
      <formula>0.7</formula>
      <formula>0.89</formula>
    </cfRule>
    <cfRule type="cellIs" dxfId="39" priority="56" stopIfTrue="1" operator="between">
      <formula>0</formula>
      <formula>0.69</formula>
    </cfRule>
  </conditionalFormatting>
  <conditionalFormatting sqref="AE23">
    <cfRule type="iconSet" priority="49">
      <iconSet iconSet="3TrafficLights2">
        <cfvo type="percent" val="0"/>
        <cfvo type="num" val="0.7"/>
        <cfvo type="num" val="0.9"/>
      </iconSet>
    </cfRule>
    <cfRule type="cellIs" dxfId="38" priority="50" stopIfTrue="1" operator="greaterThan">
      <formula>0.9</formula>
    </cfRule>
    <cfRule type="cellIs" dxfId="37" priority="51" stopIfTrue="1" operator="between">
      <formula>0.7</formula>
      <formula>0.89</formula>
    </cfRule>
    <cfRule type="cellIs" dxfId="36" priority="52" stopIfTrue="1" operator="between">
      <formula>0</formula>
      <formula>0.69</formula>
    </cfRule>
  </conditionalFormatting>
  <conditionalFormatting sqref="AE24">
    <cfRule type="iconSet" priority="45">
      <iconSet iconSet="3TrafficLights2">
        <cfvo type="percent" val="0"/>
        <cfvo type="num" val="0.7"/>
        <cfvo type="num" val="0.9"/>
      </iconSet>
    </cfRule>
    <cfRule type="cellIs" dxfId="35" priority="46" stopIfTrue="1" operator="greaterThan">
      <formula>0.9</formula>
    </cfRule>
    <cfRule type="cellIs" dxfId="34" priority="47" stopIfTrue="1" operator="between">
      <formula>0.7</formula>
      <formula>0.89</formula>
    </cfRule>
    <cfRule type="cellIs" dxfId="33" priority="48" stopIfTrue="1" operator="between">
      <formula>0</formula>
      <formula>0.69</formula>
    </cfRule>
  </conditionalFormatting>
  <conditionalFormatting sqref="AE17">
    <cfRule type="iconSet" priority="41">
      <iconSet iconSet="3TrafficLights2">
        <cfvo type="percent" val="0"/>
        <cfvo type="num" val="0.7"/>
        <cfvo type="num" val="0.9"/>
      </iconSet>
    </cfRule>
    <cfRule type="cellIs" dxfId="32" priority="42" stopIfTrue="1" operator="greaterThan">
      <formula>0.9</formula>
    </cfRule>
    <cfRule type="cellIs" dxfId="31" priority="43" stopIfTrue="1" operator="between">
      <formula>0.7</formula>
      <formula>0.89</formula>
    </cfRule>
    <cfRule type="cellIs" dxfId="30" priority="44" stopIfTrue="1" operator="between">
      <formula>0</formula>
      <formula>0.69</formula>
    </cfRule>
  </conditionalFormatting>
  <conditionalFormatting sqref="AE18">
    <cfRule type="iconSet" priority="33">
      <iconSet iconSet="3TrafficLights2">
        <cfvo type="percent" val="0"/>
        <cfvo type="num" val="0.7"/>
        <cfvo type="num" val="0.9"/>
      </iconSet>
    </cfRule>
    <cfRule type="cellIs" dxfId="29" priority="34" stopIfTrue="1" operator="greaterThan">
      <formula>0.9</formula>
    </cfRule>
    <cfRule type="cellIs" dxfId="28" priority="35" stopIfTrue="1" operator="between">
      <formula>0.7</formula>
      <formula>0.89</formula>
    </cfRule>
    <cfRule type="cellIs" dxfId="27" priority="36" stopIfTrue="1" operator="between">
      <formula>0</formula>
      <formula>0.69</formula>
    </cfRule>
  </conditionalFormatting>
  <conditionalFormatting sqref="AE16">
    <cfRule type="iconSet" priority="25">
      <iconSet iconSet="3TrafficLights2">
        <cfvo type="percent" val="0"/>
        <cfvo type="num" val="0.7"/>
        <cfvo type="num" val="0.9"/>
      </iconSet>
    </cfRule>
    <cfRule type="cellIs" dxfId="26" priority="26" stopIfTrue="1" operator="greaterThan">
      <formula>0.9</formula>
    </cfRule>
    <cfRule type="cellIs" dxfId="25" priority="27" stopIfTrue="1" operator="between">
      <formula>0.7</formula>
      <formula>0.89</formula>
    </cfRule>
    <cfRule type="cellIs" dxfId="24" priority="28" stopIfTrue="1" operator="between">
      <formula>0</formula>
      <formula>0.69</formula>
    </cfRule>
  </conditionalFormatting>
  <conditionalFormatting sqref="AE14">
    <cfRule type="iconSet" priority="29">
      <iconSet iconSet="3TrafficLights2">
        <cfvo type="percent" val="0"/>
        <cfvo type="num" val="0.7"/>
        <cfvo type="num" val="0.9"/>
      </iconSet>
    </cfRule>
    <cfRule type="cellIs" dxfId="23" priority="30" stopIfTrue="1" operator="greaterThan">
      <formula>0.9</formula>
    </cfRule>
    <cfRule type="cellIs" dxfId="22" priority="31" stopIfTrue="1" operator="between">
      <formula>0.7</formula>
      <formula>0.89</formula>
    </cfRule>
    <cfRule type="cellIs" dxfId="21" priority="32" stopIfTrue="1" operator="between">
      <formula>0</formula>
      <formula>0.69</formula>
    </cfRule>
  </conditionalFormatting>
  <conditionalFormatting sqref="AE15">
    <cfRule type="iconSet" priority="21">
      <iconSet iconSet="3TrafficLights2">
        <cfvo type="percent" val="0"/>
        <cfvo type="num" val="0.7"/>
        <cfvo type="num" val="0.9"/>
      </iconSet>
    </cfRule>
    <cfRule type="cellIs" dxfId="20" priority="22" stopIfTrue="1" operator="greaterThan">
      <formula>0.9</formula>
    </cfRule>
    <cfRule type="cellIs" dxfId="19" priority="23" stopIfTrue="1" operator="between">
      <formula>0.7</formula>
      <formula>0.89</formula>
    </cfRule>
    <cfRule type="cellIs" dxfId="18" priority="24" stopIfTrue="1" operator="between">
      <formula>0</formula>
      <formula>0.69</formula>
    </cfRule>
  </conditionalFormatting>
  <conditionalFormatting sqref="AE12">
    <cfRule type="iconSet" priority="17">
      <iconSet iconSet="3TrafficLights2">
        <cfvo type="percent" val="0"/>
        <cfvo type="num" val="0.7"/>
        <cfvo type="num" val="0.9"/>
      </iconSet>
    </cfRule>
    <cfRule type="cellIs" dxfId="17" priority="18" stopIfTrue="1" operator="greaterThan">
      <formula>0.9</formula>
    </cfRule>
    <cfRule type="cellIs" dxfId="16" priority="19" stopIfTrue="1" operator="between">
      <formula>0.7</formula>
      <formula>0.89</formula>
    </cfRule>
    <cfRule type="cellIs" dxfId="15" priority="20" stopIfTrue="1" operator="between">
      <formula>0</formula>
      <formula>0.69</formula>
    </cfRule>
  </conditionalFormatting>
  <conditionalFormatting sqref="AE13">
    <cfRule type="iconSet" priority="13">
      <iconSet iconSet="3TrafficLights2">
        <cfvo type="percent" val="0"/>
        <cfvo type="num" val="0.7"/>
        <cfvo type="num" val="0.9"/>
      </iconSet>
    </cfRule>
    <cfRule type="cellIs" dxfId="14" priority="14" stopIfTrue="1" operator="greaterThan">
      <formula>0.9</formula>
    </cfRule>
    <cfRule type="cellIs" dxfId="13" priority="15" stopIfTrue="1" operator="between">
      <formula>0.7</formula>
      <formula>0.89</formula>
    </cfRule>
    <cfRule type="cellIs" dxfId="12" priority="16" stopIfTrue="1" operator="between">
      <formula>0</formula>
      <formula>0.69</formula>
    </cfRule>
  </conditionalFormatting>
  <conditionalFormatting sqref="AE11">
    <cfRule type="iconSet" priority="9">
      <iconSet iconSet="3TrafficLights2">
        <cfvo type="percent" val="0"/>
        <cfvo type="num" val="0.7"/>
        <cfvo type="num" val="0.9"/>
      </iconSet>
    </cfRule>
    <cfRule type="cellIs" dxfId="11" priority="10" stopIfTrue="1" operator="greaterThan">
      <formula>0.9</formula>
    </cfRule>
    <cfRule type="cellIs" dxfId="10" priority="11" stopIfTrue="1" operator="between">
      <formula>0.7</formula>
      <formula>0.89</formula>
    </cfRule>
    <cfRule type="cellIs" dxfId="9" priority="12" stopIfTrue="1" operator="between">
      <formula>0</formula>
      <formula>0.69</formula>
    </cfRule>
  </conditionalFormatting>
  <conditionalFormatting sqref="AE10">
    <cfRule type="iconSet" priority="5">
      <iconSet iconSet="3TrafficLights2">
        <cfvo type="percent" val="0"/>
        <cfvo type="num" val="0.7"/>
        <cfvo type="num" val="0.9"/>
      </iconSet>
    </cfRule>
    <cfRule type="cellIs" dxfId="8" priority="6" stopIfTrue="1" operator="greaterThan">
      <formula>0.9</formula>
    </cfRule>
    <cfRule type="cellIs" dxfId="7" priority="7" stopIfTrue="1" operator="between">
      <formula>0.7</formula>
      <formula>0.89</formula>
    </cfRule>
    <cfRule type="cellIs" dxfId="6" priority="8" stopIfTrue="1" operator="between">
      <formula>0</formula>
      <formula>0.69</formula>
    </cfRule>
  </conditionalFormatting>
  <conditionalFormatting sqref="AE77">
    <cfRule type="iconSet" priority="1">
      <iconSet iconSet="3TrafficLights2">
        <cfvo type="percent" val="0"/>
        <cfvo type="num" val="0.7"/>
        <cfvo type="num" val="0.9"/>
      </iconSet>
    </cfRule>
    <cfRule type="cellIs" dxfId="5" priority="2" stopIfTrue="1" operator="greaterThan">
      <formula>0.9</formula>
    </cfRule>
    <cfRule type="cellIs" dxfId="4" priority="3" stopIfTrue="1" operator="between">
      <formula>0.7</formula>
      <formula>0.89</formula>
    </cfRule>
    <cfRule type="cellIs" dxfId="3" priority="4" stopIfTrue="1" operator="between">
      <formula>0</formula>
      <formula>0.69</formula>
    </cfRule>
  </conditionalFormatting>
  <conditionalFormatting sqref="AE8:AE9 AE19:AE21">
    <cfRule type="iconSet" priority="177">
      <iconSet iconSet="3TrafficLights2">
        <cfvo type="percent" val="0"/>
        <cfvo type="num" val="0.7"/>
        <cfvo type="num" val="0.9"/>
      </iconSet>
    </cfRule>
    <cfRule type="cellIs" dxfId="2" priority="178" stopIfTrue="1" operator="greaterThan">
      <formula>0.9</formula>
    </cfRule>
    <cfRule type="cellIs" dxfId="1" priority="179" stopIfTrue="1" operator="between">
      <formula>0.7</formula>
      <formula>0.89</formula>
    </cfRule>
    <cfRule type="cellIs" dxfId="0" priority="180" stopIfTrue="1" operator="between">
      <formula>0</formula>
      <formula>0.69</formula>
    </cfRule>
  </conditionalFormatting>
  <dataValidations count="3">
    <dataValidation type="list" allowBlank="1" showInputMessage="1" showErrorMessage="1" sqref="N38:N49 N35:N36 N68:N76">
      <formula1>#REF!</formula1>
    </dataValidation>
    <dataValidation type="list" allowBlank="1" showInputMessage="1" showErrorMessage="1" sqref="N67">
      <formula1>$F$67:$F$67</formula1>
    </dataValidation>
    <dataValidation type="list" allowBlank="1" showInputMessage="1" showErrorMessage="1" sqref="N37">
      <formula1>#REF!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[2]Listas!#REF!</xm:f>
          </x14:formula1>
          <xm:sqref>N31</xm:sqref>
        </x14:dataValidation>
        <x14:dataValidation type="list" allowBlank="1" showInputMessage="1" showErrorMessage="1">
          <x14:formula1>
            <xm:f>[3]Listas!#REF!</xm:f>
          </x14:formula1>
          <xm:sqref>N8:N11 N19:N21</xm:sqref>
        </x14:dataValidation>
        <x14:dataValidation type="list" allowBlank="1" showInputMessage="1" showErrorMessage="1">
          <x14:formula1>
            <xm:f>'[4]Act. Estrategias'!#REF!</xm:f>
          </x14:formula1>
          <xm:sqref>N50:N66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G59"/>
  <sheetViews>
    <sheetView topLeftCell="A13" workbookViewId="0">
      <selection activeCell="E59" sqref="E24:E59"/>
    </sheetView>
  </sheetViews>
  <sheetFormatPr baseColWidth="10" defaultRowHeight="15" x14ac:dyDescent="0.25"/>
  <cols>
    <col min="5" max="5" width="73.85546875" customWidth="1"/>
  </cols>
  <sheetData>
    <row r="11" spans="5:7" ht="15" customHeight="1" x14ac:dyDescent="0.25">
      <c r="E11" s="20" t="s">
        <v>162</v>
      </c>
      <c r="F11" s="26"/>
      <c r="G11" s="27"/>
    </row>
    <row r="12" spans="5:7" ht="15" customHeight="1" x14ac:dyDescent="0.25">
      <c r="E12" s="13" t="s">
        <v>163</v>
      </c>
      <c r="F12" s="28"/>
      <c r="G12" s="29"/>
    </row>
    <row r="13" spans="5:7" ht="15" customHeight="1" x14ac:dyDescent="0.25">
      <c r="E13" s="13" t="s">
        <v>164</v>
      </c>
      <c r="F13" s="28"/>
      <c r="G13" s="29"/>
    </row>
    <row r="14" spans="5:7" ht="15" customHeight="1" x14ac:dyDescent="0.25">
      <c r="E14" s="13" t="s">
        <v>165</v>
      </c>
      <c r="F14" s="28"/>
      <c r="G14" s="29"/>
    </row>
    <row r="15" spans="5:7" ht="15" customHeight="1" x14ac:dyDescent="0.25">
      <c r="E15" s="13" t="s">
        <v>166</v>
      </c>
      <c r="F15" s="28"/>
      <c r="G15" s="29"/>
    </row>
    <row r="16" spans="5:7" ht="15" customHeight="1" x14ac:dyDescent="0.25">
      <c r="E16" s="13" t="s">
        <v>167</v>
      </c>
      <c r="F16" s="28"/>
      <c r="G16" s="29"/>
    </row>
    <row r="18" spans="5:7" ht="15" customHeight="1" x14ac:dyDescent="0.25">
      <c r="E18" s="13" t="s">
        <v>176</v>
      </c>
      <c r="F18" s="28"/>
      <c r="G18" s="29"/>
    </row>
    <row r="19" spans="5:7" ht="15" customHeight="1" x14ac:dyDescent="0.25">
      <c r="E19" s="13" t="s">
        <v>24</v>
      </c>
      <c r="F19" s="28"/>
      <c r="G19" s="29"/>
    </row>
    <row r="20" spans="5:7" ht="15" customHeight="1" x14ac:dyDescent="0.25">
      <c r="E20" s="31" t="s">
        <v>177</v>
      </c>
      <c r="F20" s="32"/>
      <c r="G20" s="33"/>
    </row>
    <row r="21" spans="5:7" ht="15" customHeight="1" x14ac:dyDescent="0.25">
      <c r="E21" s="31" t="s">
        <v>178</v>
      </c>
      <c r="F21" s="32"/>
      <c r="G21" s="33"/>
    </row>
    <row r="24" spans="5:7" ht="30" customHeight="1" x14ac:dyDescent="0.25">
      <c r="E24" s="13" t="s">
        <v>185</v>
      </c>
      <c r="F24" s="28"/>
      <c r="G24" s="29"/>
    </row>
    <row r="25" spans="5:7" ht="30" customHeight="1" x14ac:dyDescent="0.25">
      <c r="E25" s="13" t="s">
        <v>186</v>
      </c>
      <c r="F25" s="28"/>
      <c r="G25" s="29"/>
    </row>
    <row r="26" spans="5:7" ht="30" customHeight="1" x14ac:dyDescent="0.25">
      <c r="E26" s="13" t="s">
        <v>187</v>
      </c>
      <c r="F26" s="28"/>
      <c r="G26" s="29"/>
    </row>
    <row r="27" spans="5:7" ht="30" customHeight="1" x14ac:dyDescent="0.25">
      <c r="E27" s="20" t="s">
        <v>26</v>
      </c>
      <c r="F27" s="26"/>
      <c r="G27" s="27"/>
    </row>
    <row r="28" spans="5:7" ht="30" customHeight="1" x14ac:dyDescent="0.25">
      <c r="E28" s="31" t="s">
        <v>33</v>
      </c>
      <c r="F28" s="32"/>
      <c r="G28" s="33"/>
    </row>
    <row r="29" spans="5:7" ht="30" customHeight="1" x14ac:dyDescent="0.25">
      <c r="E29" s="35" t="s">
        <v>188</v>
      </c>
      <c r="F29" s="36"/>
      <c r="G29" s="37"/>
    </row>
    <row r="30" spans="5:7" ht="30" customHeight="1" x14ac:dyDescent="0.25">
      <c r="E30" s="31" t="s">
        <v>189</v>
      </c>
      <c r="F30" s="32"/>
      <c r="G30" s="33"/>
    </row>
    <row r="31" spans="5:7" ht="30" customHeight="1" x14ac:dyDescent="0.25">
      <c r="E31" s="14" t="s">
        <v>190</v>
      </c>
      <c r="F31" s="38"/>
      <c r="G31" s="39"/>
    </row>
    <row r="32" spans="5:7" ht="42.75" x14ac:dyDescent="0.25">
      <c r="E32" s="31" t="s">
        <v>27</v>
      </c>
      <c r="F32" s="32"/>
      <c r="G32" s="33"/>
    </row>
    <row r="33" spans="5:7" ht="28.5" x14ac:dyDescent="0.25">
      <c r="E33" s="31" t="s">
        <v>28</v>
      </c>
      <c r="F33" s="32"/>
      <c r="G33" s="33"/>
    </row>
    <row r="34" spans="5:7" ht="42.75" x14ac:dyDescent="0.25">
      <c r="E34" s="31" t="s">
        <v>30</v>
      </c>
      <c r="F34" s="32"/>
      <c r="G34" s="33"/>
    </row>
    <row r="35" spans="5:7" ht="42.75" x14ac:dyDescent="0.25">
      <c r="E35" s="14" t="s">
        <v>32</v>
      </c>
      <c r="F35" s="38"/>
      <c r="G35" s="39"/>
    </row>
    <row r="36" spans="5:7" ht="30" customHeight="1" x14ac:dyDescent="0.25">
      <c r="E36" s="20" t="s">
        <v>191</v>
      </c>
      <c r="F36" s="26"/>
      <c r="G36" s="27"/>
    </row>
    <row r="37" spans="5:7" ht="30" customHeight="1" x14ac:dyDescent="0.25">
      <c r="E37" s="13" t="s">
        <v>21</v>
      </c>
      <c r="F37" s="28"/>
      <c r="G37" s="29"/>
    </row>
    <row r="38" spans="5:7" ht="30" customHeight="1" x14ac:dyDescent="0.25">
      <c r="E38" s="13" t="s">
        <v>22</v>
      </c>
      <c r="F38" s="28"/>
      <c r="G38" s="29"/>
    </row>
    <row r="39" spans="5:7" ht="30" customHeight="1" x14ac:dyDescent="0.25">
      <c r="E39" s="13" t="s">
        <v>23</v>
      </c>
      <c r="F39" s="28"/>
      <c r="G39" s="29"/>
    </row>
    <row r="40" spans="5:7" ht="30" customHeight="1" x14ac:dyDescent="0.25">
      <c r="E40" s="13" t="s">
        <v>192</v>
      </c>
      <c r="F40" s="28"/>
      <c r="G40" s="29"/>
    </row>
    <row r="41" spans="5:7" x14ac:dyDescent="0.25">
      <c r="E41" s="31"/>
      <c r="F41" s="32"/>
      <c r="G41" s="33"/>
    </row>
    <row r="42" spans="5:7" x14ac:dyDescent="0.25">
      <c r="E42" s="31"/>
      <c r="F42" s="32"/>
      <c r="G42" s="33"/>
    </row>
    <row r="43" spans="5:7" x14ac:dyDescent="0.25">
      <c r="E43" s="31"/>
      <c r="F43" s="32"/>
      <c r="G43" s="33"/>
    </row>
    <row r="44" spans="5:7" x14ac:dyDescent="0.25">
      <c r="E44" s="31"/>
      <c r="F44" s="32"/>
      <c r="G44" s="33"/>
    </row>
    <row r="45" spans="5:7" x14ac:dyDescent="0.25">
      <c r="E45" s="31"/>
      <c r="F45" s="32"/>
      <c r="G45" s="33"/>
    </row>
    <row r="46" spans="5:7" x14ac:dyDescent="0.25">
      <c r="E46" s="31"/>
      <c r="F46" s="32"/>
      <c r="G46" s="33"/>
    </row>
    <row r="47" spans="5:7" x14ac:dyDescent="0.25">
      <c r="E47" s="31"/>
      <c r="F47" s="32"/>
      <c r="G47" s="33"/>
    </row>
    <row r="48" spans="5:7" ht="15" customHeight="1" x14ac:dyDescent="0.25">
      <c r="E48" s="20" t="s">
        <v>193</v>
      </c>
      <c r="F48" s="26"/>
      <c r="G48" s="27"/>
    </row>
    <row r="49" spans="5:7" ht="15" customHeight="1" x14ac:dyDescent="0.25">
      <c r="E49" s="31" t="s">
        <v>194</v>
      </c>
      <c r="F49" s="32"/>
      <c r="G49" s="33"/>
    </row>
    <row r="50" spans="5:7" ht="15" customHeight="1" x14ac:dyDescent="0.25">
      <c r="E50" s="14" t="s">
        <v>195</v>
      </c>
      <c r="F50" s="38"/>
      <c r="G50" s="39"/>
    </row>
    <row r="51" spans="5:7" ht="15" customHeight="1" x14ac:dyDescent="0.25">
      <c r="E51" s="13" t="s">
        <v>196</v>
      </c>
      <c r="F51" s="28"/>
      <c r="G51" s="29"/>
    </row>
    <row r="52" spans="5:7" ht="15" customHeight="1" x14ac:dyDescent="0.25">
      <c r="E52" s="13" t="s">
        <v>197</v>
      </c>
      <c r="F52" s="28"/>
      <c r="G52" s="29"/>
    </row>
    <row r="53" spans="5:7" ht="15" customHeight="1" x14ac:dyDescent="0.25">
      <c r="E53" s="31" t="s">
        <v>198</v>
      </c>
      <c r="F53" s="32"/>
      <c r="G53" s="33"/>
    </row>
    <row r="54" spans="5:7" x14ac:dyDescent="0.25">
      <c r="E54" s="31"/>
      <c r="F54" s="32"/>
      <c r="G54" s="33"/>
    </row>
    <row r="55" spans="5:7" x14ac:dyDescent="0.25">
      <c r="E55" s="31"/>
      <c r="F55" s="32"/>
      <c r="G55" s="33"/>
    </row>
    <row r="56" spans="5:7" ht="15" customHeight="1" x14ac:dyDescent="0.25">
      <c r="E56" s="31" t="s">
        <v>199</v>
      </c>
      <c r="F56" s="32"/>
      <c r="G56" s="33"/>
    </row>
    <row r="57" spans="5:7" ht="15" customHeight="1" x14ac:dyDescent="0.25">
      <c r="E57" s="13" t="s">
        <v>200</v>
      </c>
      <c r="F57" s="28"/>
      <c r="G57" s="29"/>
    </row>
    <row r="58" spans="5:7" ht="15" customHeight="1" x14ac:dyDescent="0.25">
      <c r="E58" s="13" t="s">
        <v>201</v>
      </c>
      <c r="F58" s="28"/>
      <c r="G58" s="29"/>
    </row>
    <row r="59" spans="5:7" ht="15" customHeight="1" x14ac:dyDescent="0.25">
      <c r="E59" s="20" t="s">
        <v>202</v>
      </c>
      <c r="F59" s="26"/>
      <c r="G5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ADECUACIÓN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Liliana Calderon Castellanos</dc:creator>
  <cp:lastModifiedBy>Charly Alexander Rociasco Mendez</cp:lastModifiedBy>
  <dcterms:created xsi:type="dcterms:W3CDTF">2019-02-25T20:00:45Z</dcterms:created>
  <dcterms:modified xsi:type="dcterms:W3CDTF">2019-03-21T16:51:46Z</dcterms:modified>
</cp:coreProperties>
</file>